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autoCompressPictures="0"/>
  <mc:AlternateContent xmlns:mc="http://schemas.openxmlformats.org/markup-compatibility/2006">
    <mc:Choice Requires="x15">
      <x15ac:absPath xmlns:x15ac="http://schemas.microsoft.com/office/spreadsheetml/2010/11/ac" url="\\car.local\dfs\users\Paul\Desktop\Pauls Files\CDKC Championship Points\2021\"/>
    </mc:Choice>
  </mc:AlternateContent>
  <xr:revisionPtr revIDLastSave="0" documentId="13_ncr:1_{1DA8B2D0-2A37-41BB-A640-66009D24BA61}" xr6:coauthVersionLast="46" xr6:coauthVersionMax="46" xr10:uidLastSave="{00000000-0000-0000-0000-000000000000}"/>
  <workbookProtection workbookAlgorithmName="SHA-512" workbookHashValue="1qGlEGxdljhWOPmwSy033f2Ej7FK8aF9dd0UjrNeWnIwcvW1PZS7JGT3n3uD6FW2CSsDdQoxy9QXcGDrmfcltw==" workbookSaltValue="Guf0A69zRLPJsRNxHopKtg==" workbookSpinCount="100000" lockStructure="1"/>
  <bookViews>
    <workbookView xWindow="20370" yWindow="-2295" windowWidth="29040" windowHeight="15840" tabRatio="914" activeTab="1" xr2:uid="{00000000-000D-0000-FFFF-FFFF00000000}"/>
  </bookViews>
  <sheets>
    <sheet name="Instructions" sheetId="44" r:id="rId1"/>
    <sheet name="POINTS SCORE" sheetId="22" r:id="rId2"/>
    <sheet name="Novice" sheetId="3" r:id="rId3"/>
    <sheet name="Rookies" sheetId="42" r:id="rId4"/>
    <sheet name="Novice &amp; Rookie CLUB CHAMP" sheetId="31" r:id="rId5"/>
    <sheet name="Junior_Light" sheetId="5" r:id="rId6"/>
    <sheet name="Junior_Heavy" sheetId="9" r:id="rId7"/>
    <sheet name="Junior_Performance" sheetId="33" r:id="rId8"/>
    <sheet name="JNR CLUB CHAMP" sheetId="23" r:id="rId9"/>
    <sheet name="4SSL" sheetId="6" r:id="rId10"/>
    <sheet name="4SSH" sheetId="30" r:id="rId11"/>
    <sheet name="4SSSH" sheetId="41" r:id="rId12"/>
    <sheet name="Senior_Performance_Light" sheetId="7" r:id="rId13"/>
    <sheet name="Senior Performance Heavy" sheetId="11" state="hidden" r:id="rId14"/>
    <sheet name="Senior Performance Masters" sheetId="34" state="hidden" r:id="rId15"/>
    <sheet name="TAG_RESTRICTED_LIGHT" sheetId="28" r:id="rId16"/>
    <sheet name="TAG_RESTRICTED_HEAVY" sheetId="40" r:id="rId17"/>
    <sheet name="TAG_LIGHT" sheetId="35" r:id="rId18"/>
    <sheet name="TAG_HEAVY" sheetId="29" r:id="rId19"/>
    <sheet name="SNR CLUB CHAMP" sheetId="24" r:id="rId20"/>
    <sheet name="Spare" sheetId="37" state="hidden" r:id="rId21"/>
    <sheet name="Qualification sheet" sheetId="38" state="hidden" r:id="rId22"/>
    <sheet name="Club Member Export" sheetId="43" state="hidden" r:id="rId23"/>
  </sheets>
  <definedNames>
    <definedName name="_xlnm._FilterDatabase" localSheetId="10" hidden="1">'4SSH'!$A$5:$O$84</definedName>
    <definedName name="_xlnm._FilterDatabase" localSheetId="9" hidden="1">'4SSL'!$A$5:$N$33</definedName>
    <definedName name="_xlnm._FilterDatabase" localSheetId="11" hidden="1">'4SSSH'!$A$5:$O$84</definedName>
    <definedName name="_xlnm._FilterDatabase" localSheetId="22" hidden="1">'Club Member Export'!$A$1:$W$294</definedName>
    <definedName name="_xlnm._FilterDatabase" localSheetId="8" hidden="1">'JNR CLUB CHAMP'!$A$5:$O$84</definedName>
    <definedName name="_xlnm._FilterDatabase" localSheetId="6" hidden="1">Junior_Heavy!$A$5:$O$84</definedName>
    <definedName name="_xlnm._FilterDatabase" localSheetId="5" hidden="1">Junior_Light!$A$5:$O$84</definedName>
    <definedName name="_xlnm._FilterDatabase" localSheetId="7" hidden="1">Junior_Performance!$A$5:$O$84</definedName>
    <definedName name="_xlnm._FilterDatabase" localSheetId="2" hidden="1">Novice!$A$5:$O$84</definedName>
    <definedName name="_xlnm._FilterDatabase" localSheetId="4" hidden="1">'Novice &amp; Rookie CLUB CHAMP'!$A$5:$O$84</definedName>
    <definedName name="_xlnm._FilterDatabase" localSheetId="3" hidden="1">Rookies!$A$5:$O$84</definedName>
    <definedName name="_xlnm._FilterDatabase" localSheetId="13" hidden="1">'Senior Performance Heavy'!$A$5:$N$41</definedName>
    <definedName name="_xlnm._FilterDatabase" localSheetId="14" hidden="1">'Senior Performance Masters'!$A$5:$O$35</definedName>
    <definedName name="_xlnm._FilterDatabase" localSheetId="12" hidden="1">Senior_Performance_Light!$A$5:$O$84</definedName>
    <definedName name="_xlnm._FilterDatabase" localSheetId="19" hidden="1">'SNR CLUB CHAMP'!$A$5:$O$308</definedName>
    <definedName name="_xlnm._FilterDatabase" localSheetId="18" hidden="1">TAG_HEAVY!$A$5:$O$84</definedName>
    <definedName name="_xlnm._FilterDatabase" localSheetId="17" hidden="1">TAG_LIGHT!$A$5:$O$84</definedName>
    <definedName name="_xlnm._FilterDatabase" localSheetId="16" hidden="1">TAG_RESTRICTED_HEAVY!$A$5:$O$84</definedName>
    <definedName name="_xlnm._FilterDatabase" localSheetId="15" hidden="1">TAG_RESTRICTED_LIGHT!$A$5:$O$84</definedName>
    <definedName name="CDKCMEMB">#REF!</definedName>
    <definedName name="Current_member_listing">#REF!</definedName>
    <definedName name="_xlnm.Print_Area" localSheetId="10">'4SSH'!$A$1:$M$27</definedName>
    <definedName name="_xlnm.Print_Area" localSheetId="9">'4SSL'!$A$1:$N$33</definedName>
    <definedName name="_xlnm.Print_Area" localSheetId="11">'4SSSH'!$A$1:$M$27</definedName>
    <definedName name="_xlnm.Print_Area" localSheetId="8">'JNR CLUB CHAMP'!$A$1:$N$34</definedName>
    <definedName name="_xlnm.Print_Area" localSheetId="6">Junior_Heavy!$A$1:$N$17</definedName>
    <definedName name="_xlnm.Print_Area" localSheetId="5">Junior_Light!$A$1:$M$22</definedName>
    <definedName name="_xlnm.Print_Area" localSheetId="2">Novice!$A$1:$AC$5</definedName>
    <definedName name="_xlnm.Print_Area" localSheetId="1">'POINTS SCORE'!$B$9:$AI$42</definedName>
    <definedName name="_xlnm.Print_Area" localSheetId="3">Rookies!$A$1:$AA$5</definedName>
    <definedName name="_xlnm.Print_Area" localSheetId="13">'Senior Performance Heavy'!$A$1:$N$47</definedName>
    <definedName name="_xlnm.Print_Area" localSheetId="12">Senior_Performance_Light!$A$1:$N$5</definedName>
    <definedName name="_xlnm.Print_Area" localSheetId="19">'SNR CLUB CHAMP'!$A$1:$N$211</definedName>
    <definedName name="_xlnm.Print_Area" localSheetId="18">TAG_HEAVY!$A$1:$M$31</definedName>
    <definedName name="_xlnm.Print_Area" localSheetId="16">TAG_RESTRICTED_HEAVY!$A$1:$N$16</definedName>
    <definedName name="_xlnm.Print_Area" localSheetId="15">TAG_RESTRICTED_LIGHT!$A$1:$N$16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3" l="1"/>
  <c r="C12" i="24"/>
  <c r="D12" i="24"/>
  <c r="C7" i="24"/>
  <c r="D7" i="24"/>
  <c r="D8" i="24"/>
  <c r="D14" i="24"/>
  <c r="D22" i="24"/>
  <c r="D26" i="24"/>
  <c r="D29" i="24"/>
  <c r="D35" i="24"/>
  <c r="D7" i="40"/>
  <c r="D8" i="40"/>
  <c r="D9" i="40"/>
  <c r="D10" i="40"/>
  <c r="D11" i="40"/>
  <c r="D12" i="40"/>
  <c r="D13" i="40"/>
  <c r="D14" i="40"/>
  <c r="D15" i="40"/>
  <c r="D16" i="40"/>
  <c r="D17" i="40"/>
  <c r="D18" i="40"/>
  <c r="D19" i="40"/>
  <c r="D20" i="40"/>
  <c r="D21" i="40"/>
  <c r="D22" i="40"/>
  <c r="D23" i="40"/>
  <c r="D24" i="40"/>
  <c r="D25" i="40"/>
  <c r="D26" i="40"/>
  <c r="D27" i="40"/>
  <c r="D28" i="40"/>
  <c r="D29" i="40"/>
  <c r="D30" i="40"/>
  <c r="D6" i="40"/>
  <c r="D30" i="9"/>
  <c r="D7" i="9"/>
  <c r="D8" i="9"/>
  <c r="D9" i="9"/>
  <c r="D10" i="9"/>
  <c r="D11" i="9"/>
  <c r="D12" i="9"/>
  <c r="D13" i="9"/>
  <c r="D14" i="9"/>
  <c r="D15" i="9"/>
  <c r="D16" i="9"/>
  <c r="D17" i="9"/>
  <c r="D18" i="9"/>
  <c r="D19" i="9"/>
  <c r="D20" i="9"/>
  <c r="D21" i="9"/>
  <c r="D22" i="9"/>
  <c r="D23" i="9"/>
  <c r="D24" i="9"/>
  <c r="D25" i="9"/>
  <c r="D26" i="9"/>
  <c r="D27" i="9"/>
  <c r="D28" i="9"/>
  <c r="D29" i="9"/>
  <c r="D6" i="9"/>
  <c r="C14" i="24"/>
  <c r="D4" i="43"/>
  <c r="D127" i="43"/>
  <c r="D126" i="43"/>
  <c r="D85" i="43"/>
  <c r="D303" i="43"/>
  <c r="D302" i="43"/>
  <c r="D301" i="43"/>
  <c r="D300" i="43"/>
  <c r="D299" i="43"/>
  <c r="D298" i="43"/>
  <c r="D297" i="43"/>
  <c r="C35" i="24"/>
  <c r="C8" i="24"/>
  <c r="C26" i="24"/>
  <c r="C22" i="24"/>
  <c r="C29" i="24"/>
  <c r="D7" i="29"/>
  <c r="D8" i="29"/>
  <c r="D9" i="29"/>
  <c r="D10" i="29"/>
  <c r="D11" i="29"/>
  <c r="D12" i="29"/>
  <c r="D13" i="29"/>
  <c r="D14" i="29"/>
  <c r="D15" i="29"/>
  <c r="D16" i="29"/>
  <c r="D17" i="29"/>
  <c r="D18" i="29"/>
  <c r="D19" i="29"/>
  <c r="D20" i="29"/>
  <c r="D21" i="29"/>
  <c r="D22" i="29"/>
  <c r="D23" i="29"/>
  <c r="D24" i="29"/>
  <c r="D25" i="29"/>
  <c r="D26" i="29"/>
  <c r="D27" i="29"/>
  <c r="D28" i="29"/>
  <c r="D29" i="29"/>
  <c r="D6" i="29"/>
  <c r="D8" i="3"/>
  <c r="D9" i="3"/>
  <c r="D10" i="3"/>
  <c r="D11" i="3"/>
  <c r="D12" i="3"/>
  <c r="D13" i="3"/>
  <c r="D14" i="3"/>
  <c r="D15" i="3"/>
  <c r="D16" i="3"/>
  <c r="D17" i="3"/>
  <c r="D18" i="3"/>
  <c r="D6" i="3"/>
  <c r="D29" i="42"/>
  <c r="D30" i="42"/>
  <c r="D7" i="42"/>
  <c r="D8" i="42"/>
  <c r="D9" i="42"/>
  <c r="D10" i="42"/>
  <c r="D11" i="42"/>
  <c r="D12" i="42"/>
  <c r="D13" i="42"/>
  <c r="D14" i="42"/>
  <c r="D15" i="42"/>
  <c r="D16" i="42"/>
  <c r="D17" i="42"/>
  <c r="D18" i="42"/>
  <c r="D19" i="42"/>
  <c r="D20" i="42"/>
  <c r="D21" i="42"/>
  <c r="D22" i="42"/>
  <c r="D23" i="42"/>
  <c r="D24" i="42"/>
  <c r="D25" i="42"/>
  <c r="D26" i="42"/>
  <c r="D27" i="42"/>
  <c r="D28" i="42"/>
  <c r="D6" i="42"/>
  <c r="D296" i="43"/>
  <c r="D295" i="43"/>
  <c r="D294" i="43"/>
  <c r="D293" i="43"/>
  <c r="D292" i="43"/>
  <c r="D291" i="43"/>
  <c r="D290" i="43"/>
  <c r="D289" i="43"/>
  <c r="D288" i="43"/>
  <c r="D287" i="43"/>
  <c r="D286" i="43"/>
  <c r="D285" i="43"/>
  <c r="T129" i="6"/>
  <c r="AE126" i="6"/>
  <c r="T121" i="6"/>
  <c r="AE118" i="6"/>
  <c r="W113" i="6"/>
  <c r="W111" i="6"/>
  <c r="W109" i="6"/>
  <c r="AE107" i="6"/>
  <c r="G107" i="6"/>
  <c r="W106" i="6"/>
  <c r="G106" i="6"/>
  <c r="W105" i="6"/>
  <c r="G105" i="6"/>
  <c r="W104" i="6"/>
  <c r="G104" i="6"/>
  <c r="W103" i="6"/>
  <c r="W102" i="6"/>
  <c r="W101" i="6"/>
  <c r="W100" i="6"/>
  <c r="W99" i="6"/>
  <c r="W98" i="6"/>
  <c r="W97" i="6"/>
  <c r="O97" i="6"/>
  <c r="G97" i="6"/>
  <c r="AE96" i="6"/>
  <c r="W96" i="6"/>
  <c r="O96" i="6"/>
  <c r="G96" i="6"/>
  <c r="AE95" i="6"/>
  <c r="W95" i="6"/>
  <c r="O95" i="6"/>
  <c r="G95" i="6"/>
  <c r="AE94" i="6"/>
  <c r="W94" i="6"/>
  <c r="O94" i="6"/>
  <c r="G94" i="6"/>
  <c r="AE93" i="6"/>
  <c r="W93" i="6"/>
  <c r="O93" i="6"/>
  <c r="G93" i="6"/>
  <c r="AD92" i="6"/>
  <c r="Z92" i="6"/>
  <c r="AB106" i="6" s="1"/>
  <c r="V92" i="6"/>
  <c r="W112" i="6" s="1"/>
  <c r="R92" i="6"/>
  <c r="T127" i="6" s="1"/>
  <c r="N92" i="6"/>
  <c r="J92" i="6"/>
  <c r="K130" i="6" s="1"/>
  <c r="F92" i="6"/>
  <c r="G103" i="6" s="1"/>
  <c r="B92" i="6"/>
  <c r="D103" i="6" s="1"/>
  <c r="N84" i="6"/>
  <c r="M84" i="6"/>
  <c r="L84" i="6"/>
  <c r="J84" i="6"/>
  <c r="I84" i="6"/>
  <c r="H84" i="6"/>
  <c r="F84" i="6"/>
  <c r="E84" i="6"/>
  <c r="N83" i="6"/>
  <c r="M83" i="6"/>
  <c r="L83" i="6"/>
  <c r="J83" i="6"/>
  <c r="I83" i="6"/>
  <c r="H83" i="6"/>
  <c r="F83" i="6"/>
  <c r="E83" i="6"/>
  <c r="N82" i="6"/>
  <c r="M82" i="6"/>
  <c r="L82" i="6"/>
  <c r="J82" i="6"/>
  <c r="I82" i="6"/>
  <c r="H82" i="6"/>
  <c r="F82" i="6"/>
  <c r="E82" i="6"/>
  <c r="N81" i="6"/>
  <c r="M81" i="6"/>
  <c r="L81" i="6"/>
  <c r="J81" i="6"/>
  <c r="I81" i="6"/>
  <c r="H81" i="6"/>
  <c r="F81" i="6"/>
  <c r="E81" i="6"/>
  <c r="N80" i="6"/>
  <c r="M80" i="6"/>
  <c r="L80" i="6"/>
  <c r="J80" i="6"/>
  <c r="I80" i="6"/>
  <c r="H80" i="6"/>
  <c r="F80" i="6"/>
  <c r="E80" i="6"/>
  <c r="N79" i="6"/>
  <c r="M79" i="6"/>
  <c r="L79" i="6"/>
  <c r="J79" i="6"/>
  <c r="I79" i="6"/>
  <c r="H79" i="6"/>
  <c r="F79" i="6"/>
  <c r="E79" i="6"/>
  <c r="N78" i="6"/>
  <c r="M78" i="6"/>
  <c r="L78" i="6"/>
  <c r="J78" i="6"/>
  <c r="I78" i="6"/>
  <c r="H78" i="6"/>
  <c r="F78" i="6"/>
  <c r="E78" i="6"/>
  <c r="N77" i="6"/>
  <c r="M77" i="6"/>
  <c r="L77" i="6"/>
  <c r="J77" i="6"/>
  <c r="I77" i="6"/>
  <c r="H77" i="6"/>
  <c r="F77" i="6"/>
  <c r="E77" i="6"/>
  <c r="N76" i="6"/>
  <c r="M76" i="6"/>
  <c r="L76" i="6"/>
  <c r="J76" i="6"/>
  <c r="I76" i="6"/>
  <c r="H76" i="6"/>
  <c r="F76" i="6"/>
  <c r="E76" i="6"/>
  <c r="N75" i="6"/>
  <c r="M75" i="6"/>
  <c r="L75" i="6"/>
  <c r="J75" i="6"/>
  <c r="I75" i="6"/>
  <c r="H75" i="6"/>
  <c r="F75" i="6"/>
  <c r="E75" i="6"/>
  <c r="N74" i="6"/>
  <c r="M74" i="6"/>
  <c r="L74" i="6"/>
  <c r="J74" i="6"/>
  <c r="I74" i="6"/>
  <c r="H74" i="6"/>
  <c r="F74" i="6"/>
  <c r="E74" i="6"/>
  <c r="N73" i="6"/>
  <c r="M73" i="6"/>
  <c r="L73" i="6"/>
  <c r="J73" i="6"/>
  <c r="I73" i="6"/>
  <c r="H73" i="6"/>
  <c r="F73" i="6"/>
  <c r="E73" i="6"/>
  <c r="N72" i="6"/>
  <c r="M72" i="6"/>
  <c r="L72" i="6"/>
  <c r="J72" i="6"/>
  <c r="I72" i="6"/>
  <c r="H72" i="6"/>
  <c r="F72" i="6"/>
  <c r="E72" i="6"/>
  <c r="N71" i="6"/>
  <c r="M71" i="6"/>
  <c r="L71" i="6"/>
  <c r="J71" i="6"/>
  <c r="I71" i="6"/>
  <c r="H71" i="6"/>
  <c r="F71" i="6"/>
  <c r="E71" i="6"/>
  <c r="N70" i="6"/>
  <c r="M70" i="6"/>
  <c r="L70" i="6"/>
  <c r="J70" i="6"/>
  <c r="I70" i="6"/>
  <c r="H70" i="6"/>
  <c r="F70" i="6"/>
  <c r="E70" i="6"/>
  <c r="N69" i="6"/>
  <c r="M69" i="6"/>
  <c r="L69" i="6"/>
  <c r="J69" i="6"/>
  <c r="I69" i="6"/>
  <c r="H69" i="6"/>
  <c r="F69" i="6"/>
  <c r="E69" i="6"/>
  <c r="N68" i="6"/>
  <c r="M68" i="6"/>
  <c r="L68" i="6"/>
  <c r="J68" i="6"/>
  <c r="I68" i="6"/>
  <c r="H68" i="6"/>
  <c r="F68" i="6"/>
  <c r="E68" i="6"/>
  <c r="N67" i="6"/>
  <c r="M67" i="6"/>
  <c r="L67" i="6"/>
  <c r="J67" i="6"/>
  <c r="I67" i="6"/>
  <c r="H67" i="6"/>
  <c r="F67" i="6"/>
  <c r="E67" i="6"/>
  <c r="N66" i="6"/>
  <c r="M66" i="6"/>
  <c r="L66" i="6"/>
  <c r="J66" i="6"/>
  <c r="I66" i="6"/>
  <c r="H66" i="6"/>
  <c r="F66" i="6"/>
  <c r="E66" i="6"/>
  <c r="N65" i="6"/>
  <c r="M65" i="6"/>
  <c r="L65" i="6"/>
  <c r="J65" i="6"/>
  <c r="I65" i="6"/>
  <c r="H65" i="6"/>
  <c r="F65" i="6"/>
  <c r="E65" i="6"/>
  <c r="N64" i="6"/>
  <c r="M64" i="6"/>
  <c r="L64" i="6"/>
  <c r="J64" i="6"/>
  <c r="I64" i="6"/>
  <c r="H64" i="6"/>
  <c r="F64" i="6"/>
  <c r="E64" i="6"/>
  <c r="N63" i="6"/>
  <c r="M63" i="6"/>
  <c r="L63" i="6"/>
  <c r="J63" i="6"/>
  <c r="I63" i="6"/>
  <c r="H63" i="6"/>
  <c r="F63" i="6"/>
  <c r="E63" i="6"/>
  <c r="N62" i="6"/>
  <c r="M62" i="6"/>
  <c r="L62" i="6"/>
  <c r="J62" i="6"/>
  <c r="I62" i="6"/>
  <c r="H62" i="6"/>
  <c r="F62" i="6"/>
  <c r="E62" i="6"/>
  <c r="N61" i="6"/>
  <c r="M61" i="6"/>
  <c r="L61" i="6"/>
  <c r="J61" i="6"/>
  <c r="I61" i="6"/>
  <c r="H61" i="6"/>
  <c r="F61" i="6"/>
  <c r="E61" i="6"/>
  <c r="N60" i="6"/>
  <c r="M60" i="6"/>
  <c r="L60" i="6"/>
  <c r="J60" i="6"/>
  <c r="I60" i="6"/>
  <c r="H60" i="6"/>
  <c r="F60" i="6"/>
  <c r="E60" i="6"/>
  <c r="N59" i="6"/>
  <c r="M59" i="6"/>
  <c r="L59" i="6"/>
  <c r="J59" i="6"/>
  <c r="I59" i="6"/>
  <c r="H59" i="6"/>
  <c r="F59" i="6"/>
  <c r="E59" i="6"/>
  <c r="N58" i="6"/>
  <c r="M58" i="6"/>
  <c r="L58" i="6"/>
  <c r="J58" i="6"/>
  <c r="I58" i="6"/>
  <c r="H58" i="6"/>
  <c r="F58" i="6"/>
  <c r="E58" i="6"/>
  <c r="N57" i="6"/>
  <c r="M57" i="6"/>
  <c r="L57" i="6"/>
  <c r="J57" i="6"/>
  <c r="I57" i="6"/>
  <c r="H57" i="6"/>
  <c r="F57" i="6"/>
  <c r="E57" i="6"/>
  <c r="N56" i="6"/>
  <c r="M56" i="6"/>
  <c r="L56" i="6"/>
  <c r="J56" i="6"/>
  <c r="I56" i="6"/>
  <c r="H56" i="6"/>
  <c r="F56" i="6"/>
  <c r="E56" i="6"/>
  <c r="N55" i="6"/>
  <c r="M55" i="6"/>
  <c r="L55" i="6"/>
  <c r="J55" i="6"/>
  <c r="I55" i="6"/>
  <c r="H55" i="6"/>
  <c r="F55" i="6"/>
  <c r="E55" i="6"/>
  <c r="N54" i="6"/>
  <c r="M54" i="6"/>
  <c r="L54" i="6"/>
  <c r="J54" i="6"/>
  <c r="I54" i="6"/>
  <c r="H54" i="6"/>
  <c r="C54" i="6" s="1"/>
  <c r="F54" i="6"/>
  <c r="E54" i="6"/>
  <c r="N53" i="6"/>
  <c r="M53" i="6"/>
  <c r="L53" i="6"/>
  <c r="J53" i="6"/>
  <c r="I53" i="6"/>
  <c r="H53" i="6"/>
  <c r="F53" i="6"/>
  <c r="E53" i="6"/>
  <c r="N52" i="6"/>
  <c r="M52" i="6"/>
  <c r="L52" i="6"/>
  <c r="J52" i="6"/>
  <c r="I52" i="6"/>
  <c r="H52" i="6"/>
  <c r="F52" i="6"/>
  <c r="E52" i="6"/>
  <c r="N51" i="6"/>
  <c r="M51" i="6"/>
  <c r="L51" i="6"/>
  <c r="J51" i="6"/>
  <c r="I51" i="6"/>
  <c r="H51" i="6"/>
  <c r="F51" i="6"/>
  <c r="E51" i="6"/>
  <c r="N50" i="6"/>
  <c r="M50" i="6"/>
  <c r="L50" i="6"/>
  <c r="J50" i="6"/>
  <c r="I50" i="6"/>
  <c r="H50" i="6"/>
  <c r="F50" i="6"/>
  <c r="E50" i="6"/>
  <c r="N49" i="6"/>
  <c r="M49" i="6"/>
  <c r="L49" i="6"/>
  <c r="J49" i="6"/>
  <c r="I49" i="6"/>
  <c r="H49" i="6"/>
  <c r="F49" i="6"/>
  <c r="E49" i="6"/>
  <c r="N48" i="6"/>
  <c r="M48" i="6"/>
  <c r="L48" i="6"/>
  <c r="J48" i="6"/>
  <c r="I48" i="6"/>
  <c r="H48" i="6"/>
  <c r="F48" i="6"/>
  <c r="E48" i="6"/>
  <c r="N47" i="6"/>
  <c r="M47" i="6"/>
  <c r="L47" i="6"/>
  <c r="J47" i="6"/>
  <c r="I47" i="6"/>
  <c r="H47" i="6"/>
  <c r="F47" i="6"/>
  <c r="E47" i="6"/>
  <c r="N46" i="6"/>
  <c r="M46" i="6"/>
  <c r="L46" i="6"/>
  <c r="J46" i="6"/>
  <c r="I46" i="6"/>
  <c r="H46" i="6"/>
  <c r="F46" i="6"/>
  <c r="E46" i="6"/>
  <c r="N45" i="6"/>
  <c r="M45" i="6"/>
  <c r="L45" i="6"/>
  <c r="J45" i="6"/>
  <c r="I45" i="6"/>
  <c r="H45" i="6"/>
  <c r="F45" i="6"/>
  <c r="E45" i="6"/>
  <c r="N44" i="6"/>
  <c r="M44" i="6"/>
  <c r="L44" i="6"/>
  <c r="J44" i="6"/>
  <c r="I44" i="6"/>
  <c r="H44" i="6"/>
  <c r="F44" i="6"/>
  <c r="E44" i="6"/>
  <c r="N43" i="6"/>
  <c r="M43" i="6"/>
  <c r="L43" i="6"/>
  <c r="J43" i="6"/>
  <c r="I43" i="6"/>
  <c r="H43" i="6"/>
  <c r="D43" i="6" s="1"/>
  <c r="F43" i="6"/>
  <c r="E43" i="6"/>
  <c r="N42" i="6"/>
  <c r="M42" i="6"/>
  <c r="L42" i="6"/>
  <c r="J42" i="6"/>
  <c r="I42" i="6"/>
  <c r="H42" i="6"/>
  <c r="F42" i="6"/>
  <c r="E42" i="6"/>
  <c r="N41" i="6"/>
  <c r="M41" i="6"/>
  <c r="L41" i="6"/>
  <c r="J41" i="6"/>
  <c r="I41" i="6"/>
  <c r="H41" i="6"/>
  <c r="F41" i="6"/>
  <c r="E41" i="6"/>
  <c r="N40" i="6"/>
  <c r="M40" i="6"/>
  <c r="L40" i="6"/>
  <c r="J40" i="6"/>
  <c r="I40" i="6"/>
  <c r="H40" i="6"/>
  <c r="F40" i="6"/>
  <c r="E40" i="6"/>
  <c r="N39" i="6"/>
  <c r="M39" i="6"/>
  <c r="L39" i="6"/>
  <c r="J39" i="6"/>
  <c r="I39" i="6"/>
  <c r="H39" i="6"/>
  <c r="F39" i="6"/>
  <c r="E39" i="6"/>
  <c r="N38" i="6"/>
  <c r="M38" i="6"/>
  <c r="L38" i="6"/>
  <c r="J38" i="6"/>
  <c r="I38" i="6"/>
  <c r="H38" i="6"/>
  <c r="F38" i="6"/>
  <c r="E38" i="6"/>
  <c r="N37" i="6"/>
  <c r="M37" i="6"/>
  <c r="L37" i="6"/>
  <c r="J37" i="6"/>
  <c r="I37" i="6"/>
  <c r="H37" i="6"/>
  <c r="F37" i="6"/>
  <c r="E37" i="6"/>
  <c r="N36" i="6"/>
  <c r="M36" i="6"/>
  <c r="L36" i="6"/>
  <c r="J36" i="6"/>
  <c r="I36" i="6"/>
  <c r="H36" i="6"/>
  <c r="F36" i="6"/>
  <c r="E36" i="6"/>
  <c r="N35" i="6"/>
  <c r="M35" i="6"/>
  <c r="L35" i="6"/>
  <c r="J35" i="6"/>
  <c r="I35" i="6"/>
  <c r="H35" i="6"/>
  <c r="F35" i="6"/>
  <c r="E35" i="6"/>
  <c r="N34" i="6"/>
  <c r="M34" i="6"/>
  <c r="L34" i="6"/>
  <c r="J34" i="6"/>
  <c r="I34" i="6"/>
  <c r="H34" i="6"/>
  <c r="F34" i="6"/>
  <c r="E34" i="6"/>
  <c r="N33" i="6"/>
  <c r="M33" i="6"/>
  <c r="L33" i="6"/>
  <c r="J33" i="6"/>
  <c r="I33" i="6"/>
  <c r="H33" i="6"/>
  <c r="F33" i="6"/>
  <c r="E33" i="6"/>
  <c r="N32" i="6"/>
  <c r="M32" i="6"/>
  <c r="L32" i="6"/>
  <c r="J32" i="6"/>
  <c r="I32" i="6"/>
  <c r="H32" i="6"/>
  <c r="F32" i="6"/>
  <c r="E32" i="6"/>
  <c r="N31" i="6"/>
  <c r="M31" i="6"/>
  <c r="L31" i="6"/>
  <c r="J31" i="6"/>
  <c r="I31" i="6"/>
  <c r="H31" i="6"/>
  <c r="F31" i="6"/>
  <c r="E31" i="6"/>
  <c r="N30" i="6"/>
  <c r="M30" i="6"/>
  <c r="L30" i="6"/>
  <c r="J30" i="6"/>
  <c r="I30" i="6"/>
  <c r="H30" i="6"/>
  <c r="F30" i="6"/>
  <c r="E30" i="6"/>
  <c r="N29" i="6"/>
  <c r="M29" i="6"/>
  <c r="L29" i="6"/>
  <c r="J29" i="6"/>
  <c r="I29" i="6"/>
  <c r="H29" i="6"/>
  <c r="F29" i="6"/>
  <c r="E29" i="6"/>
  <c r="N28" i="6"/>
  <c r="M28" i="6"/>
  <c r="L28" i="6"/>
  <c r="J28" i="6"/>
  <c r="I28" i="6"/>
  <c r="H28" i="6"/>
  <c r="F28" i="6"/>
  <c r="E28" i="6"/>
  <c r="N27" i="6"/>
  <c r="M27" i="6"/>
  <c r="L27" i="6"/>
  <c r="J27" i="6"/>
  <c r="I27" i="6"/>
  <c r="H27" i="6"/>
  <c r="F27" i="6"/>
  <c r="E27" i="6"/>
  <c r="N26" i="6"/>
  <c r="M26" i="6"/>
  <c r="L26" i="6"/>
  <c r="J26" i="6"/>
  <c r="I26" i="6"/>
  <c r="H26" i="6"/>
  <c r="F26" i="6"/>
  <c r="E26" i="6"/>
  <c r="N25" i="6"/>
  <c r="M25" i="6"/>
  <c r="L25" i="6"/>
  <c r="J25" i="6"/>
  <c r="I25" i="6"/>
  <c r="H25" i="6"/>
  <c r="F25" i="6"/>
  <c r="E25" i="6"/>
  <c r="N24" i="6"/>
  <c r="M24" i="6"/>
  <c r="L24" i="6"/>
  <c r="J24" i="6"/>
  <c r="I24" i="6"/>
  <c r="H24" i="6"/>
  <c r="F24" i="6"/>
  <c r="E24" i="6"/>
  <c r="N23" i="6"/>
  <c r="M23" i="6"/>
  <c r="L23" i="6"/>
  <c r="J23" i="6"/>
  <c r="I23" i="6"/>
  <c r="H23" i="6"/>
  <c r="F23" i="6"/>
  <c r="E23" i="6"/>
  <c r="N22" i="6"/>
  <c r="M22" i="6"/>
  <c r="L22" i="6"/>
  <c r="J22" i="6"/>
  <c r="I22" i="6"/>
  <c r="H22" i="6"/>
  <c r="F22" i="6"/>
  <c r="E22" i="6"/>
  <c r="N21" i="6"/>
  <c r="M21" i="6"/>
  <c r="L21" i="6"/>
  <c r="J21" i="6"/>
  <c r="I21" i="6"/>
  <c r="H21" i="6"/>
  <c r="F21" i="6"/>
  <c r="E21" i="6"/>
  <c r="N20" i="6"/>
  <c r="M20" i="6"/>
  <c r="L20" i="6"/>
  <c r="J20" i="6"/>
  <c r="I20" i="6"/>
  <c r="H20" i="6"/>
  <c r="F20" i="6"/>
  <c r="E20" i="6"/>
  <c r="N19" i="6"/>
  <c r="M19" i="6"/>
  <c r="L19" i="6"/>
  <c r="J19" i="6"/>
  <c r="I19" i="6"/>
  <c r="H19" i="6"/>
  <c r="F19" i="6"/>
  <c r="E19" i="6"/>
  <c r="N18" i="6"/>
  <c r="M18" i="6"/>
  <c r="L18" i="6"/>
  <c r="J18" i="6"/>
  <c r="I18" i="6"/>
  <c r="H18" i="6"/>
  <c r="F18" i="6"/>
  <c r="E18" i="6"/>
  <c r="N17" i="6"/>
  <c r="M17" i="6"/>
  <c r="L17" i="6"/>
  <c r="J17" i="6"/>
  <c r="I17" i="6"/>
  <c r="H17" i="6"/>
  <c r="F17" i="6"/>
  <c r="E17" i="6"/>
  <c r="N16" i="6"/>
  <c r="M16" i="6"/>
  <c r="L16" i="6"/>
  <c r="J16" i="6"/>
  <c r="I16" i="6"/>
  <c r="H16" i="6"/>
  <c r="F16" i="6"/>
  <c r="E16" i="6"/>
  <c r="N15" i="6"/>
  <c r="M15" i="6"/>
  <c r="L15" i="6"/>
  <c r="J15" i="6"/>
  <c r="I15" i="6"/>
  <c r="H15" i="6"/>
  <c r="F15" i="6"/>
  <c r="E15" i="6"/>
  <c r="N14" i="6"/>
  <c r="M14" i="6"/>
  <c r="L14" i="6"/>
  <c r="J14" i="6"/>
  <c r="I14" i="6"/>
  <c r="H14" i="6"/>
  <c r="F14" i="6"/>
  <c r="E14" i="6"/>
  <c r="N13" i="6"/>
  <c r="M13" i="6"/>
  <c r="L13" i="6"/>
  <c r="J13" i="6"/>
  <c r="I13" i="6"/>
  <c r="H13" i="6"/>
  <c r="F13" i="6"/>
  <c r="E13" i="6"/>
  <c r="N12" i="6"/>
  <c r="M12" i="6"/>
  <c r="L12" i="6"/>
  <c r="J12" i="6"/>
  <c r="I12" i="6"/>
  <c r="H12" i="6"/>
  <c r="F12" i="6"/>
  <c r="E12" i="6"/>
  <c r="N11" i="6"/>
  <c r="M11" i="6"/>
  <c r="L11" i="6"/>
  <c r="J11" i="6"/>
  <c r="I11" i="6"/>
  <c r="H11" i="6"/>
  <c r="F11" i="6"/>
  <c r="E11" i="6"/>
  <c r="N10" i="6"/>
  <c r="M10" i="6"/>
  <c r="L10" i="6"/>
  <c r="J10" i="6"/>
  <c r="I10" i="6"/>
  <c r="H10" i="6"/>
  <c r="F10" i="6"/>
  <c r="E10" i="6"/>
  <c r="N9" i="6"/>
  <c r="M9" i="6"/>
  <c r="L9" i="6"/>
  <c r="J9" i="6"/>
  <c r="I9" i="6"/>
  <c r="H9" i="6"/>
  <c r="F9" i="6"/>
  <c r="N8" i="6"/>
  <c r="M8" i="6"/>
  <c r="L8" i="6"/>
  <c r="J8" i="6"/>
  <c r="I8" i="6"/>
  <c r="H8" i="6"/>
  <c r="F8" i="6"/>
  <c r="N7" i="6"/>
  <c r="M7" i="6"/>
  <c r="L7" i="6"/>
  <c r="J7" i="6"/>
  <c r="I7" i="6"/>
  <c r="H7" i="6"/>
  <c r="F7" i="6"/>
  <c r="N6" i="6"/>
  <c r="M6" i="6"/>
  <c r="L6" i="6"/>
  <c r="J6" i="6"/>
  <c r="I6" i="6"/>
  <c r="H6" i="6"/>
  <c r="F6" i="6"/>
  <c r="D156" i="43"/>
  <c r="D155" i="43"/>
  <c r="D35" i="43"/>
  <c r="D197" i="43"/>
  <c r="D83" i="43"/>
  <c r="D175" i="43"/>
  <c r="D168" i="43"/>
  <c r="D63" i="43"/>
  <c r="D64" i="43"/>
  <c r="D3" i="43"/>
  <c r="D14" i="43"/>
  <c r="D99" i="43"/>
  <c r="D121" i="43"/>
  <c r="D98" i="43"/>
  <c r="D142" i="43"/>
  <c r="D259" i="43"/>
  <c r="D9" i="43"/>
  <c r="D71" i="43"/>
  <c r="D86" i="43"/>
  <c r="D238" i="43"/>
  <c r="D109" i="43"/>
  <c r="D256" i="43"/>
  <c r="D19" i="43"/>
  <c r="D164" i="43"/>
  <c r="D212" i="43"/>
  <c r="D151" i="43"/>
  <c r="D177" i="43"/>
  <c r="D228" i="43"/>
  <c r="D2" i="43"/>
  <c r="D94" i="43"/>
  <c r="D58" i="43"/>
  <c r="D201" i="43"/>
  <c r="D200" i="43"/>
  <c r="D68" i="43"/>
  <c r="D69" i="43"/>
  <c r="D273" i="43"/>
  <c r="D105" i="43"/>
  <c r="D134" i="43"/>
  <c r="D120" i="43"/>
  <c r="D116" i="43"/>
  <c r="D57" i="43"/>
  <c r="D277" i="43"/>
  <c r="D181" i="43"/>
  <c r="D226" i="43"/>
  <c r="D51" i="43"/>
  <c r="D88" i="43"/>
  <c r="D38" i="43"/>
  <c r="D25" i="43"/>
  <c r="D219" i="43"/>
  <c r="D211" i="43"/>
  <c r="D254" i="43"/>
  <c r="D174" i="43"/>
  <c r="D244" i="43"/>
  <c r="D21" i="43"/>
  <c r="D66" i="43"/>
  <c r="D48" i="43"/>
  <c r="D47" i="43"/>
  <c r="D123" i="43"/>
  <c r="D110" i="43"/>
  <c r="D73" i="43"/>
  <c r="D81" i="43"/>
  <c r="D265" i="43"/>
  <c r="D283" i="43"/>
  <c r="D146" i="43"/>
  <c r="D56" i="43"/>
  <c r="D281" i="43"/>
  <c r="D130" i="43"/>
  <c r="D207" i="43"/>
  <c r="D274" i="43"/>
  <c r="D253" i="43"/>
  <c r="D252" i="43"/>
  <c r="D199" i="43"/>
  <c r="D20" i="43"/>
  <c r="D214" i="43"/>
  <c r="D215" i="43"/>
  <c r="D216" i="43"/>
  <c r="D213" i="43"/>
  <c r="D258" i="43"/>
  <c r="D163" i="43"/>
  <c r="D11" i="43"/>
  <c r="D139" i="43"/>
  <c r="D140" i="43"/>
  <c r="D141" i="43"/>
  <c r="D96" i="43"/>
  <c r="D242" i="43"/>
  <c r="D203" i="43"/>
  <c r="D204" i="43"/>
  <c r="D224" i="43"/>
  <c r="D261" i="43"/>
  <c r="D195" i="43"/>
  <c r="D59" i="43"/>
  <c r="D31" i="43"/>
  <c r="D92" i="43"/>
  <c r="D91" i="43"/>
  <c r="D49" i="43"/>
  <c r="D115" i="43"/>
  <c r="D77" i="43"/>
  <c r="D26" i="43"/>
  <c r="D276" i="43"/>
  <c r="D282" i="43"/>
  <c r="D170" i="43"/>
  <c r="D169" i="43"/>
  <c r="D206" i="43"/>
  <c r="D205" i="43"/>
  <c r="D24" i="43"/>
  <c r="D29" i="43"/>
  <c r="D263" i="43"/>
  <c r="D262" i="43"/>
  <c r="D161" i="43"/>
  <c r="D158" i="43"/>
  <c r="D160" i="43"/>
  <c r="D53" i="43"/>
  <c r="D95" i="43"/>
  <c r="D119" i="43"/>
  <c r="D118" i="43"/>
  <c r="D229" i="43"/>
  <c r="D278" i="43"/>
  <c r="D279" i="43"/>
  <c r="D89" i="43"/>
  <c r="D10" i="43"/>
  <c r="D79" i="43"/>
  <c r="D70" i="43"/>
  <c r="D107" i="43"/>
  <c r="D40" i="43"/>
  <c r="D112" i="43"/>
  <c r="D280" i="43"/>
  <c r="D87" i="43"/>
  <c r="D136" i="43"/>
  <c r="D257" i="43"/>
  <c r="D240" i="43"/>
  <c r="D247" i="43"/>
  <c r="D249" i="43"/>
  <c r="D248" i="43"/>
  <c r="D74" i="43"/>
  <c r="D241" i="43"/>
  <c r="D233" i="43"/>
  <c r="D61" i="43"/>
  <c r="D50" i="43"/>
  <c r="D275" i="43"/>
  <c r="D101" i="43"/>
  <c r="D12" i="43"/>
  <c r="D149" i="43"/>
  <c r="D220" i="43"/>
  <c r="D34" i="43"/>
  <c r="D45" i="43"/>
  <c r="D18" i="43"/>
  <c r="D67" i="43"/>
  <c r="D33" i="43"/>
  <c r="D60" i="43"/>
  <c r="D179" i="43"/>
  <c r="D178" i="43"/>
  <c r="D180" i="43"/>
  <c r="D166" i="43"/>
  <c r="D284" i="43"/>
  <c r="D137" i="43"/>
  <c r="D46" i="43"/>
  <c r="D230" i="43"/>
  <c r="D129" i="43"/>
  <c r="D191" i="43"/>
  <c r="D246" i="43"/>
  <c r="D103" i="43"/>
  <c r="D43" i="43"/>
  <c r="D162" i="43"/>
  <c r="D225" i="43"/>
  <c r="D104" i="43"/>
  <c r="D114" i="43"/>
  <c r="D13" i="43"/>
  <c r="D183" i="43"/>
  <c r="D232" i="43"/>
  <c r="D44" i="43"/>
  <c r="D266" i="43"/>
  <c r="D111" i="43"/>
  <c r="D97" i="43"/>
  <c r="D42" i="43"/>
  <c r="D237" i="43"/>
  <c r="D184" i="43"/>
  <c r="D133" i="43"/>
  <c r="D239" i="43"/>
  <c r="D208" i="43"/>
  <c r="D222" i="43"/>
  <c r="D55" i="43"/>
  <c r="D7" i="43"/>
  <c r="D167" i="43"/>
  <c r="D198" i="43"/>
  <c r="D93" i="43"/>
  <c r="D182" i="43"/>
  <c r="D144" i="43"/>
  <c r="D143" i="43"/>
  <c r="D192" i="43"/>
  <c r="D78" i="43"/>
  <c r="D125" i="43"/>
  <c r="D145" i="43"/>
  <c r="D28" i="43"/>
  <c r="D243" i="43"/>
  <c r="D8" i="43"/>
  <c r="D106" i="43"/>
  <c r="D227" i="43"/>
  <c r="D236" i="43"/>
  <c r="D235" i="43"/>
  <c r="D41" i="43"/>
  <c r="D185" i="43"/>
  <c r="D218" i="43"/>
  <c r="D217" i="43"/>
  <c r="D113" i="43"/>
  <c r="D84" i="43"/>
  <c r="D72" i="43"/>
  <c r="D172" i="43"/>
  <c r="D173" i="43"/>
  <c r="D76" i="43"/>
  <c r="D150" i="43"/>
  <c r="D52" i="43"/>
  <c r="D267" i="43"/>
  <c r="D102" i="43"/>
  <c r="D268" i="43"/>
  <c r="D128" i="43"/>
  <c r="D16" i="43"/>
  <c r="D22" i="43"/>
  <c r="D23" i="43"/>
  <c r="D100" i="43"/>
  <c r="D202" i="43"/>
  <c r="D82" i="43"/>
  <c r="D176" i="43"/>
  <c r="D75" i="43"/>
  <c r="D165" i="43"/>
  <c r="D190" i="43"/>
  <c r="D30" i="43"/>
  <c r="D159" i="43"/>
  <c r="D171" i="43"/>
  <c r="D157" i="43"/>
  <c r="D223" i="43"/>
  <c r="D6" i="43"/>
  <c r="D193" i="43"/>
  <c r="D194" i="43"/>
  <c r="D108" i="43"/>
  <c r="D132" i="43"/>
  <c r="D135" i="43"/>
  <c r="D36" i="43"/>
  <c r="D37" i="43"/>
  <c r="D122" i="43"/>
  <c r="D124" i="43"/>
  <c r="D255" i="43"/>
  <c r="D80" i="43"/>
  <c r="D117" i="43"/>
  <c r="D209" i="43"/>
  <c r="D131" i="43"/>
  <c r="D196" i="43"/>
  <c r="D154" i="43"/>
  <c r="D148" i="43"/>
  <c r="D147" i="43"/>
  <c r="D62" i="43"/>
  <c r="D138" i="43"/>
  <c r="D27" i="43"/>
  <c r="D186" i="43"/>
  <c r="D90" i="43"/>
  <c r="D272" i="43"/>
  <c r="D269" i="43"/>
  <c r="D270" i="43"/>
  <c r="D271" i="43"/>
  <c r="D188" i="43"/>
  <c r="D189" i="43"/>
  <c r="D32" i="43"/>
  <c r="D251" i="43"/>
  <c r="D221" i="43"/>
  <c r="D250" i="43"/>
  <c r="D54" i="43"/>
  <c r="D245" i="43"/>
  <c r="D39" i="43"/>
  <c r="D15" i="43"/>
  <c r="D264" i="43"/>
  <c r="D260" i="43"/>
  <c r="D187" i="43"/>
  <c r="D231" i="43"/>
  <c r="D65" i="43"/>
  <c r="D17" i="43"/>
  <c r="D5" i="43"/>
  <c r="D234" i="43"/>
  <c r="D152" i="43"/>
  <c r="D153" i="43"/>
  <c r="D210" i="43"/>
  <c r="D7" i="41"/>
  <c r="D8" i="41"/>
  <c r="D9" i="41"/>
  <c r="D10" i="41"/>
  <c r="D11" i="41"/>
  <c r="D12" i="41"/>
  <c r="D13" i="41"/>
  <c r="D14" i="41"/>
  <c r="D15" i="41"/>
  <c r="D16" i="41"/>
  <c r="D17" i="41"/>
  <c r="D18" i="41"/>
  <c r="D19" i="41"/>
  <c r="D20" i="41"/>
  <c r="D21" i="41"/>
  <c r="D22" i="41"/>
  <c r="D23" i="41"/>
  <c r="D24" i="41"/>
  <c r="D25" i="41"/>
  <c r="D26" i="41"/>
  <c r="D27" i="41"/>
  <c r="D28" i="41"/>
  <c r="D29" i="41"/>
  <c r="D30" i="41"/>
  <c r="D6" i="41"/>
  <c r="A6" i="24"/>
  <c r="A11" i="24"/>
  <c r="A20" i="24"/>
  <c r="A39" i="24"/>
  <c r="A21" i="24"/>
  <c r="A49" i="24"/>
  <c r="A46" i="24"/>
  <c r="A40" i="24"/>
  <c r="A34" i="24"/>
  <c r="A16" i="24"/>
  <c r="A19" i="24"/>
  <c r="A15" i="24"/>
  <c r="A47" i="24"/>
  <c r="A27" i="24"/>
  <c r="A56" i="24"/>
  <c r="A13" i="24"/>
  <c r="A32" i="24"/>
  <c r="A36" i="24"/>
  <c r="A50" i="24"/>
  <c r="A24" i="24"/>
  <c r="A62" i="24"/>
  <c r="A45" i="24"/>
  <c r="A42" i="24"/>
  <c r="A23" i="24"/>
  <c r="A18" i="24"/>
  <c r="A30" i="24"/>
  <c r="A51" i="24"/>
  <c r="A37" i="24"/>
  <c r="A41" i="24"/>
  <c r="A65" i="24"/>
  <c r="A38" i="24"/>
  <c r="A31" i="24"/>
  <c r="A57" i="24"/>
  <c r="A52" i="24"/>
  <c r="A58" i="24"/>
  <c r="A48" i="24"/>
  <c r="A55" i="24"/>
  <c r="A59" i="24"/>
  <c r="A53" i="24"/>
  <c r="A28" i="24"/>
  <c r="A71" i="24"/>
  <c r="A72" i="24"/>
  <c r="A73" i="24"/>
  <c r="A74" i="24"/>
  <c r="A75" i="24"/>
  <c r="A76" i="24"/>
  <c r="A77" i="24"/>
  <c r="A78" i="24"/>
  <c r="A79" i="24"/>
  <c r="A80" i="24"/>
  <c r="A81" i="24"/>
  <c r="A82" i="24"/>
  <c r="A83" i="24"/>
  <c r="A84" i="24"/>
  <c r="A85" i="24"/>
  <c r="A86" i="24"/>
  <c r="A87" i="24"/>
  <c r="A88" i="24"/>
  <c r="A89" i="24"/>
  <c r="A90" i="24"/>
  <c r="A91" i="24"/>
  <c r="A92" i="24"/>
  <c r="A93" i="24"/>
  <c r="A94" i="24"/>
  <c r="A95" i="24"/>
  <c r="A96" i="24"/>
  <c r="A97" i="24"/>
  <c r="A98" i="24"/>
  <c r="A99" i="24"/>
  <c r="A100" i="24"/>
  <c r="A101" i="24"/>
  <c r="A102" i="24"/>
  <c r="A103" i="24"/>
  <c r="A104" i="24"/>
  <c r="A105" i="24"/>
  <c r="A106" i="24"/>
  <c r="A107" i="24"/>
  <c r="A108" i="24"/>
  <c r="A109" i="24"/>
  <c r="A110" i="24"/>
  <c r="A111" i="24"/>
  <c r="A112" i="24"/>
  <c r="A113" i="24"/>
  <c r="A114" i="24"/>
  <c r="A115" i="24"/>
  <c r="A116" i="24"/>
  <c r="A117" i="24"/>
  <c r="A118" i="24"/>
  <c r="A119" i="24"/>
  <c r="A120" i="24"/>
  <c r="A121" i="24"/>
  <c r="A122" i="24"/>
  <c r="A123" i="24"/>
  <c r="A124" i="24"/>
  <c r="A125" i="24"/>
  <c r="A126" i="24"/>
  <c r="A127" i="24"/>
  <c r="A128" i="24"/>
  <c r="A129" i="24"/>
  <c r="A130" i="24"/>
  <c r="A131" i="24"/>
  <c r="A132" i="24"/>
  <c r="A133" i="24"/>
  <c r="A134" i="24"/>
  <c r="A135" i="24"/>
  <c r="A136" i="24"/>
  <c r="A137" i="24"/>
  <c r="A138" i="24"/>
  <c r="A139" i="24"/>
  <c r="A140" i="24"/>
  <c r="A141" i="24"/>
  <c r="A142" i="24"/>
  <c r="A143" i="24"/>
  <c r="A144" i="24"/>
  <c r="A145" i="24"/>
  <c r="A146" i="24"/>
  <c r="A147" i="24"/>
  <c r="A60" i="24"/>
  <c r="A64" i="24"/>
  <c r="A63" i="24"/>
  <c r="A148" i="24"/>
  <c r="A149" i="24"/>
  <c r="A150" i="24"/>
  <c r="A151" i="24"/>
  <c r="A152" i="24"/>
  <c r="A153" i="24"/>
  <c r="A154" i="24"/>
  <c r="A155" i="24"/>
  <c r="A156" i="24"/>
  <c r="A157" i="24"/>
  <c r="A158" i="24"/>
  <c r="A159" i="24"/>
  <c r="A160" i="24"/>
  <c r="A161" i="24"/>
  <c r="A162" i="24"/>
  <c r="A163" i="24"/>
  <c r="A164" i="24"/>
  <c r="A165" i="24"/>
  <c r="A166" i="24"/>
  <c r="A167" i="24"/>
  <c r="A168" i="24"/>
  <c r="A169" i="24"/>
  <c r="A170" i="24"/>
  <c r="A171" i="24"/>
  <c r="A172" i="24"/>
  <c r="A173" i="24"/>
  <c r="A174" i="24"/>
  <c r="A10" i="24"/>
  <c r="A67" i="24"/>
  <c r="A68" i="24"/>
  <c r="A69" i="24"/>
  <c r="A70" i="24"/>
  <c r="A66" i="24"/>
  <c r="A175" i="24"/>
  <c r="A176" i="24"/>
  <c r="A177" i="24"/>
  <c r="A178" i="24"/>
  <c r="A179" i="24"/>
  <c r="A180" i="24"/>
  <c r="A181" i="24"/>
  <c r="A182" i="24"/>
  <c r="A183" i="24"/>
  <c r="A184" i="24"/>
  <c r="A185" i="24"/>
  <c r="A186" i="24"/>
  <c r="A187" i="24"/>
  <c r="A188" i="24"/>
  <c r="A189" i="24"/>
  <c r="A190" i="24"/>
  <c r="A191" i="24"/>
  <c r="A192" i="24"/>
  <c r="A9" i="24"/>
  <c r="A61" i="24"/>
  <c r="A193" i="24"/>
  <c r="A194" i="24"/>
  <c r="A195" i="24"/>
  <c r="A196" i="24"/>
  <c r="A197" i="24"/>
  <c r="A198" i="24"/>
  <c r="A199" i="24"/>
  <c r="A200" i="24"/>
  <c r="A201" i="24"/>
  <c r="A202" i="24"/>
  <c r="A203" i="24"/>
  <c r="A204" i="24"/>
  <c r="A205" i="24"/>
  <c r="A206" i="24"/>
  <c r="A207" i="24"/>
  <c r="A208" i="24"/>
  <c r="A209" i="24"/>
  <c r="A210" i="24"/>
  <c r="A211" i="24"/>
  <c r="A212" i="24"/>
  <c r="A213" i="24"/>
  <c r="A214" i="24"/>
  <c r="A215" i="24"/>
  <c r="A216" i="24"/>
  <c r="A217" i="24"/>
  <c r="A218" i="24"/>
  <c r="A219" i="24"/>
  <c r="A220" i="24"/>
  <c r="A44" i="24"/>
  <c r="A54" i="24"/>
  <c r="A43" i="24"/>
  <c r="A17" i="24"/>
  <c r="A25" i="24"/>
  <c r="A33" i="24"/>
  <c r="A221" i="24"/>
  <c r="A222" i="24"/>
  <c r="A223" i="24"/>
  <c r="A224" i="24"/>
  <c r="A225" i="24"/>
  <c r="A226" i="24"/>
  <c r="A227" i="24"/>
  <c r="A228" i="24"/>
  <c r="A229" i="24"/>
  <c r="A230" i="24"/>
  <c r="A231" i="24"/>
  <c r="A232" i="24"/>
  <c r="A233" i="24"/>
  <c r="A234" i="24"/>
  <c r="A235" i="24"/>
  <c r="A236" i="24"/>
  <c r="A237" i="24"/>
  <c r="A238" i="24"/>
  <c r="A239" i="24"/>
  <c r="A240" i="24"/>
  <c r="A241" i="24"/>
  <c r="A242" i="24"/>
  <c r="A243" i="24"/>
  <c r="A244" i="24"/>
  <c r="A245" i="24"/>
  <c r="A246" i="24"/>
  <c r="A247" i="24"/>
  <c r="A248" i="24"/>
  <c r="A249" i="24"/>
  <c r="A250" i="24"/>
  <c r="A251" i="24"/>
  <c r="A252" i="24"/>
  <c r="A253" i="24"/>
  <c r="A254" i="24"/>
  <c r="A255" i="24"/>
  <c r="A256" i="24"/>
  <c r="A257" i="24"/>
  <c r="A258" i="24"/>
  <c r="A259" i="24"/>
  <c r="A260" i="24"/>
  <c r="A261" i="24"/>
  <c r="A262" i="24"/>
  <c r="A263" i="24"/>
  <c r="A264" i="24"/>
  <c r="A265" i="24"/>
  <c r="A266" i="24"/>
  <c r="A267" i="24"/>
  <c r="A268" i="24"/>
  <c r="A269" i="24"/>
  <c r="A270" i="24"/>
  <c r="A271" i="24"/>
  <c r="A272" i="24"/>
  <c r="A273" i="24"/>
  <c r="A274" i="24"/>
  <c r="A275" i="24"/>
  <c r="A276" i="24"/>
  <c r="A277" i="24"/>
  <c r="A278" i="24"/>
  <c r="A279" i="24"/>
  <c r="A280" i="24"/>
  <c r="A281" i="24"/>
  <c r="A282" i="24"/>
  <c r="A283" i="24"/>
  <c r="A284" i="24"/>
  <c r="A285" i="24"/>
  <c r="A286" i="24"/>
  <c r="A287" i="24"/>
  <c r="A288" i="24"/>
  <c r="A289" i="24"/>
  <c r="A290" i="24"/>
  <c r="A291" i="24"/>
  <c r="A292" i="24"/>
  <c r="A293" i="24"/>
  <c r="A294" i="24"/>
  <c r="A295" i="24"/>
  <c r="A296" i="24"/>
  <c r="A297" i="24"/>
  <c r="A298" i="24"/>
  <c r="A299" i="24"/>
  <c r="A300" i="24"/>
  <c r="A301" i="24"/>
  <c r="A302" i="24"/>
  <c r="A303" i="24"/>
  <c r="A304" i="24"/>
  <c r="A305" i="24"/>
  <c r="A306" i="24"/>
  <c r="A307" i="24"/>
  <c r="A308" i="24"/>
  <c r="A8" i="23"/>
  <c r="A6" i="23"/>
  <c r="A7" i="23"/>
  <c r="A10" i="23"/>
  <c r="A9" i="23"/>
  <c r="A11" i="23"/>
  <c r="A16" i="23"/>
  <c r="A18" i="23"/>
  <c r="A13" i="23"/>
  <c r="A17" i="23"/>
  <c r="A12" i="23"/>
  <c r="A22" i="23"/>
  <c r="A19" i="23"/>
  <c r="A14" i="23"/>
  <c r="A26" i="23"/>
  <c r="A15" i="23"/>
  <c r="A21" i="23"/>
  <c r="A23" i="23"/>
  <c r="A27" i="23"/>
  <c r="A29" i="23"/>
  <c r="A24" i="23"/>
  <c r="A20" i="23"/>
  <c r="A28" i="23"/>
  <c r="A30" i="23"/>
  <c r="A31" i="23"/>
  <c r="A32" i="23"/>
  <c r="A33" i="23"/>
  <c r="A34" i="23"/>
  <c r="A35" i="23"/>
  <c r="A36" i="23"/>
  <c r="A37" i="23"/>
  <c r="A38" i="23"/>
  <c r="A39" i="23"/>
  <c r="A40" i="23"/>
  <c r="A41" i="23"/>
  <c r="A42" i="23"/>
  <c r="A43" i="23"/>
  <c r="A44" i="23"/>
  <c r="A45" i="23"/>
  <c r="A46" i="23"/>
  <c r="A47" i="23"/>
  <c r="A48" i="23"/>
  <c r="A49" i="23"/>
  <c r="A25" i="23"/>
  <c r="A50" i="23"/>
  <c r="A51" i="23"/>
  <c r="A52" i="23"/>
  <c r="A53" i="23"/>
  <c r="A54" i="23"/>
  <c r="A55" i="23"/>
  <c r="A56" i="23"/>
  <c r="A57" i="23"/>
  <c r="A58" i="23"/>
  <c r="A59" i="23"/>
  <c r="A60" i="23"/>
  <c r="A61" i="23"/>
  <c r="A62" i="23"/>
  <c r="A63" i="23"/>
  <c r="A64" i="23"/>
  <c r="A65" i="23"/>
  <c r="A66" i="23"/>
  <c r="A67" i="23"/>
  <c r="A68" i="23"/>
  <c r="A69" i="23"/>
  <c r="A70" i="23"/>
  <c r="A71" i="23"/>
  <c r="A72" i="23"/>
  <c r="A73" i="23"/>
  <c r="A74" i="23"/>
  <c r="A75" i="23"/>
  <c r="A76" i="23"/>
  <c r="A77" i="23"/>
  <c r="A78" i="23"/>
  <c r="A79" i="23"/>
  <c r="A80" i="23"/>
  <c r="A81" i="23"/>
  <c r="A82" i="23"/>
  <c r="A83" i="23"/>
  <c r="A84" i="23"/>
  <c r="A6" i="31"/>
  <c r="A7" i="31"/>
  <c r="A9" i="31"/>
  <c r="A8" i="31"/>
  <c r="A15" i="31"/>
  <c r="A10" i="31"/>
  <c r="A11" i="31"/>
  <c r="A14" i="31"/>
  <c r="A13" i="31"/>
  <c r="A23" i="31"/>
  <c r="A12" i="31"/>
  <c r="A19" i="31"/>
  <c r="A21" i="31"/>
  <c r="A20" i="31"/>
  <c r="A16" i="31"/>
  <c r="A18" i="31"/>
  <c r="A17" i="31"/>
  <c r="A27" i="31"/>
  <c r="A22" i="31"/>
  <c r="A28" i="31"/>
  <c r="A25" i="31"/>
  <c r="A29" i="31"/>
  <c r="A24" i="31"/>
  <c r="A26" i="31"/>
  <c r="A32" i="31"/>
  <c r="A33" i="31"/>
  <c r="A30" i="31"/>
  <c r="A35" i="31"/>
  <c r="A31" i="31"/>
  <c r="A34" i="31"/>
  <c r="A37" i="31"/>
  <c r="A38" i="31"/>
  <c r="A39" i="31"/>
  <c r="A40" i="31"/>
  <c r="A41" i="31"/>
  <c r="A42" i="31"/>
  <c r="A43" i="31"/>
  <c r="A44" i="31"/>
  <c r="A45" i="31"/>
  <c r="A46" i="31"/>
  <c r="A47" i="31"/>
  <c r="A48" i="31"/>
  <c r="A49" i="31"/>
  <c r="A50" i="31"/>
  <c r="A51" i="31"/>
  <c r="A52" i="31"/>
  <c r="A53" i="31"/>
  <c r="A54" i="31"/>
  <c r="A55" i="31"/>
  <c r="A56" i="31"/>
  <c r="A57" i="31"/>
  <c r="A58" i="31"/>
  <c r="A59" i="31"/>
  <c r="A36"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D10" i="6" l="1"/>
  <c r="D12" i="6"/>
  <c r="C14" i="6"/>
  <c r="D16" i="6"/>
  <c r="D18" i="6"/>
  <c r="C20" i="6"/>
  <c r="D22" i="6"/>
  <c r="C24" i="6"/>
  <c r="C26" i="6"/>
  <c r="D28" i="6"/>
  <c r="C43" i="6"/>
  <c r="D44" i="6"/>
  <c r="C45" i="6"/>
  <c r="D46" i="6"/>
  <c r="C47" i="6"/>
  <c r="D48" i="6"/>
  <c r="C49" i="6"/>
  <c r="D50" i="6"/>
  <c r="C51" i="6"/>
  <c r="D52" i="6"/>
  <c r="D53" i="6"/>
  <c r="D54" i="6"/>
  <c r="D55" i="6"/>
  <c r="D56" i="6"/>
  <c r="D57" i="6"/>
  <c r="D58" i="6"/>
  <c r="D59" i="6"/>
  <c r="D60" i="6"/>
  <c r="D61" i="6"/>
  <c r="D62" i="6"/>
  <c r="D63" i="6"/>
  <c r="D64" i="6"/>
  <c r="D65" i="6"/>
  <c r="D66" i="6"/>
  <c r="D67" i="6"/>
  <c r="D69" i="6"/>
  <c r="C70" i="6"/>
  <c r="D71" i="6"/>
  <c r="D73" i="6"/>
  <c r="D75" i="6"/>
  <c r="D77" i="6"/>
  <c r="D79" i="6"/>
  <c r="C80" i="6"/>
  <c r="D81" i="6"/>
  <c r="D83" i="6"/>
  <c r="C84" i="6"/>
  <c r="D68" i="6"/>
  <c r="C11" i="6"/>
  <c r="C13" i="6"/>
  <c r="C15" i="6"/>
  <c r="C17" i="6"/>
  <c r="C19" i="6"/>
  <c r="C21" i="6"/>
  <c r="C23" i="6"/>
  <c r="C25" i="6"/>
  <c r="C27" i="6"/>
  <c r="C29" i="6"/>
  <c r="C31" i="6"/>
  <c r="C33" i="6"/>
  <c r="C35" i="6"/>
  <c r="D36" i="6"/>
  <c r="C37" i="6"/>
  <c r="D38" i="6"/>
  <c r="C39" i="6"/>
  <c r="D40" i="6"/>
  <c r="C41" i="6"/>
  <c r="D42" i="6"/>
  <c r="D45" i="6"/>
  <c r="D47" i="6"/>
  <c r="D49" i="6"/>
  <c r="D34" i="6"/>
  <c r="C36" i="6"/>
  <c r="D51" i="6"/>
  <c r="C66" i="6"/>
  <c r="C68" i="6"/>
  <c r="D31" i="6"/>
  <c r="C58" i="6"/>
  <c r="D33" i="6"/>
  <c r="C30" i="6"/>
  <c r="C38" i="6"/>
  <c r="C40" i="6"/>
  <c r="C42" i="6"/>
  <c r="C62" i="6"/>
  <c r="D70" i="6"/>
  <c r="D72" i="6"/>
  <c r="D74" i="6"/>
  <c r="D76" i="6"/>
  <c r="D78" i="6"/>
  <c r="C98" i="6"/>
  <c r="C100" i="6"/>
  <c r="C102" i="6"/>
  <c r="D11" i="6"/>
  <c r="D13" i="6"/>
  <c r="D15" i="6"/>
  <c r="D17" i="6"/>
  <c r="D19" i="6"/>
  <c r="D21" i="6"/>
  <c r="D23" i="6"/>
  <c r="D25" i="6"/>
  <c r="D27" i="6"/>
  <c r="C32" i="6"/>
  <c r="D35" i="6"/>
  <c r="C44" i="6"/>
  <c r="C46" i="6"/>
  <c r="C48" i="6"/>
  <c r="C50" i="6"/>
  <c r="C52" i="6"/>
  <c r="C64" i="6"/>
  <c r="C72" i="6"/>
  <c r="C74" i="6"/>
  <c r="C76" i="6"/>
  <c r="C78" i="6"/>
  <c r="D80" i="6"/>
  <c r="D82" i="6"/>
  <c r="D29" i="6"/>
  <c r="D37" i="6"/>
  <c r="D39" i="6"/>
  <c r="D41" i="6"/>
  <c r="C56" i="6"/>
  <c r="C60" i="6"/>
  <c r="C82" i="6"/>
  <c r="D84" i="6"/>
  <c r="C99" i="6"/>
  <c r="C101" i="6"/>
  <c r="C103" i="6"/>
  <c r="C10" i="6"/>
  <c r="C12" i="6"/>
  <c r="C16" i="6"/>
  <c r="C18" i="6"/>
  <c r="C22" i="6"/>
  <c r="C28" i="6"/>
  <c r="C34" i="6"/>
  <c r="L103" i="6"/>
  <c r="K116" i="6"/>
  <c r="D14" i="6"/>
  <c r="D20" i="6"/>
  <c r="D24" i="6"/>
  <c r="D26" i="6"/>
  <c r="D30" i="6"/>
  <c r="D32" i="6"/>
  <c r="P134" i="6"/>
  <c r="P133" i="6"/>
  <c r="P132" i="6"/>
  <c r="P131" i="6"/>
  <c r="P130" i="6"/>
  <c r="P129" i="6"/>
  <c r="P128" i="6"/>
  <c r="P127" i="6"/>
  <c r="P126" i="6"/>
  <c r="P125" i="6"/>
  <c r="P124" i="6"/>
  <c r="P123" i="6"/>
  <c r="P122" i="6"/>
  <c r="P121" i="6"/>
  <c r="P120" i="6"/>
  <c r="P119" i="6"/>
  <c r="P118" i="6"/>
  <c r="P117" i="6"/>
  <c r="P116" i="6"/>
  <c r="P115" i="6"/>
  <c r="P114" i="6"/>
  <c r="O134" i="6"/>
  <c r="O133" i="6"/>
  <c r="O132" i="6"/>
  <c r="O131" i="6"/>
  <c r="O130" i="6"/>
  <c r="O129" i="6"/>
  <c r="O128" i="6"/>
  <c r="O127" i="6"/>
  <c r="O126" i="6"/>
  <c r="O125" i="6"/>
  <c r="O124" i="6"/>
  <c r="O123" i="6"/>
  <c r="O122" i="6"/>
  <c r="O121" i="6"/>
  <c r="O120" i="6"/>
  <c r="O119" i="6"/>
  <c r="O118" i="6"/>
  <c r="O117" i="6"/>
  <c r="O116" i="6"/>
  <c r="O115" i="6"/>
  <c r="O114" i="6"/>
  <c r="P113" i="6"/>
  <c r="P112" i="6"/>
  <c r="P111" i="6"/>
  <c r="P110" i="6"/>
  <c r="P109" i="6"/>
  <c r="P108" i="6"/>
  <c r="O113" i="6"/>
  <c r="O112" i="6"/>
  <c r="O111" i="6"/>
  <c r="O110" i="6"/>
  <c r="O109" i="6"/>
  <c r="O108" i="6"/>
  <c r="P107" i="6"/>
  <c r="P106" i="6"/>
  <c r="P105" i="6"/>
  <c r="P104" i="6"/>
  <c r="P103" i="6"/>
  <c r="P102" i="6"/>
  <c r="P101" i="6"/>
  <c r="P100" i="6"/>
  <c r="P99" i="6"/>
  <c r="P98" i="6"/>
  <c r="AF134" i="6"/>
  <c r="AF133" i="6"/>
  <c r="AF132" i="6"/>
  <c r="AF131" i="6"/>
  <c r="AF130" i="6"/>
  <c r="AF129" i="6"/>
  <c r="AF128" i="6"/>
  <c r="AF127" i="6"/>
  <c r="AF126" i="6"/>
  <c r="AF125" i="6"/>
  <c r="AF124" i="6"/>
  <c r="AF123" i="6"/>
  <c r="AF122" i="6"/>
  <c r="AF121" i="6"/>
  <c r="AF120" i="6"/>
  <c r="AF119" i="6"/>
  <c r="AF118" i="6"/>
  <c r="AF117" i="6"/>
  <c r="AF116" i="6"/>
  <c r="AF115" i="6"/>
  <c r="AF114" i="6"/>
  <c r="AF113" i="6"/>
  <c r="AE134" i="6"/>
  <c r="AF112" i="6"/>
  <c r="AF111" i="6"/>
  <c r="AF110" i="6"/>
  <c r="AF109" i="6"/>
  <c r="AF108" i="6"/>
  <c r="AE133" i="6"/>
  <c r="AE131" i="6"/>
  <c r="AE129" i="6"/>
  <c r="AE127" i="6"/>
  <c r="AE125" i="6"/>
  <c r="AE123" i="6"/>
  <c r="AE121" i="6"/>
  <c r="AE119" i="6"/>
  <c r="AE117" i="6"/>
  <c r="AE115" i="6"/>
  <c r="AE113" i="6"/>
  <c r="AE112" i="6"/>
  <c r="AE111" i="6"/>
  <c r="AE110" i="6"/>
  <c r="AE109" i="6"/>
  <c r="AE108" i="6"/>
  <c r="AF107" i="6"/>
  <c r="AF106" i="6"/>
  <c r="AF105" i="6"/>
  <c r="AF104" i="6"/>
  <c r="AF103" i="6"/>
  <c r="AF102" i="6"/>
  <c r="AF101" i="6"/>
  <c r="AF100" i="6"/>
  <c r="AF99" i="6"/>
  <c r="AF98" i="6"/>
  <c r="AF97" i="6"/>
  <c r="H93" i="6"/>
  <c r="P93" i="6"/>
  <c r="X93" i="6"/>
  <c r="AF93" i="6"/>
  <c r="H94" i="6"/>
  <c r="P94" i="6"/>
  <c r="X94" i="6"/>
  <c r="AF94" i="6"/>
  <c r="H95" i="6"/>
  <c r="P95" i="6"/>
  <c r="X95" i="6"/>
  <c r="AF95" i="6"/>
  <c r="H96" i="6"/>
  <c r="P96" i="6"/>
  <c r="X96" i="6"/>
  <c r="AF96" i="6"/>
  <c r="H97" i="6"/>
  <c r="P97" i="6"/>
  <c r="AA97" i="6"/>
  <c r="D98" i="6"/>
  <c r="O98" i="6"/>
  <c r="AA98" i="6"/>
  <c r="D99" i="6"/>
  <c r="O99" i="6"/>
  <c r="AA99" i="6"/>
  <c r="D100" i="6"/>
  <c r="O100" i="6"/>
  <c r="AA100" i="6"/>
  <c r="D101" i="6"/>
  <c r="O101" i="6"/>
  <c r="AA101" i="6"/>
  <c r="D102" i="6"/>
  <c r="O102" i="6"/>
  <c r="AA102" i="6"/>
  <c r="O103" i="6"/>
  <c r="AB103" i="6"/>
  <c r="L104" i="6"/>
  <c r="AB104" i="6"/>
  <c r="L105" i="6"/>
  <c r="AB105" i="6"/>
  <c r="L106" i="6"/>
  <c r="L107" i="6"/>
  <c r="H108" i="6"/>
  <c r="G110" i="6"/>
  <c r="G112" i="6"/>
  <c r="K114" i="6"/>
  <c r="AE116" i="6"/>
  <c r="T119" i="6"/>
  <c r="K122" i="6"/>
  <c r="AE124" i="6"/>
  <c r="AE132" i="6"/>
  <c r="L113" i="6"/>
  <c r="L112" i="6"/>
  <c r="L111" i="6"/>
  <c r="L110" i="6"/>
  <c r="L109" i="6"/>
  <c r="L108" i="6"/>
  <c r="K113" i="6"/>
  <c r="K112" i="6"/>
  <c r="K111" i="6"/>
  <c r="K110" i="6"/>
  <c r="K109" i="6"/>
  <c r="L133" i="6"/>
  <c r="L131" i="6"/>
  <c r="L129" i="6"/>
  <c r="L127" i="6"/>
  <c r="L125" i="6"/>
  <c r="L123" i="6"/>
  <c r="L121" i="6"/>
  <c r="L119" i="6"/>
  <c r="L117" i="6"/>
  <c r="L115" i="6"/>
  <c r="K133" i="6"/>
  <c r="K131" i="6"/>
  <c r="K129" i="6"/>
  <c r="K127" i="6"/>
  <c r="K125" i="6"/>
  <c r="K123" i="6"/>
  <c r="K121" i="6"/>
  <c r="K119" i="6"/>
  <c r="K117" i="6"/>
  <c r="K115" i="6"/>
  <c r="K107" i="6"/>
  <c r="K106" i="6"/>
  <c r="K105" i="6"/>
  <c r="K104" i="6"/>
  <c r="L134" i="6"/>
  <c r="L132" i="6"/>
  <c r="L130" i="6"/>
  <c r="L128" i="6"/>
  <c r="L126" i="6"/>
  <c r="L124" i="6"/>
  <c r="L122" i="6"/>
  <c r="L120" i="6"/>
  <c r="L118" i="6"/>
  <c r="L116" i="6"/>
  <c r="L114" i="6"/>
  <c r="K108" i="6"/>
  <c r="AB134" i="6"/>
  <c r="AB133" i="6"/>
  <c r="AB132" i="6"/>
  <c r="AB131" i="6"/>
  <c r="AB130" i="6"/>
  <c r="AB129" i="6"/>
  <c r="AB128" i="6"/>
  <c r="AB127" i="6"/>
  <c r="AB126" i="6"/>
  <c r="AB125" i="6"/>
  <c r="AB124" i="6"/>
  <c r="AB123" i="6"/>
  <c r="AB122" i="6"/>
  <c r="AB121" i="6"/>
  <c r="AB120" i="6"/>
  <c r="AB119" i="6"/>
  <c r="AB118" i="6"/>
  <c r="AB117" i="6"/>
  <c r="AB116" i="6"/>
  <c r="AB115" i="6"/>
  <c r="AB114" i="6"/>
  <c r="AB113" i="6"/>
  <c r="AB112" i="6"/>
  <c r="AB111" i="6"/>
  <c r="AB110" i="6"/>
  <c r="AB109" i="6"/>
  <c r="AB108" i="6"/>
  <c r="AA134" i="6"/>
  <c r="AA133" i="6"/>
  <c r="AA132" i="6"/>
  <c r="AA131" i="6"/>
  <c r="AA130" i="6"/>
  <c r="AA129" i="6"/>
  <c r="AA128" i="6"/>
  <c r="AA127" i="6"/>
  <c r="AA126" i="6"/>
  <c r="AA125" i="6"/>
  <c r="AA124" i="6"/>
  <c r="AA123" i="6"/>
  <c r="AA122" i="6"/>
  <c r="AA121" i="6"/>
  <c r="AA120" i="6"/>
  <c r="AA119" i="6"/>
  <c r="AA118" i="6"/>
  <c r="AA117" i="6"/>
  <c r="AA116" i="6"/>
  <c r="AA115" i="6"/>
  <c r="AA114" i="6"/>
  <c r="AA113" i="6"/>
  <c r="AA112" i="6"/>
  <c r="AA111" i="6"/>
  <c r="AA110" i="6"/>
  <c r="AA109" i="6"/>
  <c r="AA108" i="6"/>
  <c r="AB107" i="6"/>
  <c r="AA107" i="6"/>
  <c r="AA106" i="6"/>
  <c r="AA105" i="6"/>
  <c r="AA104" i="6"/>
  <c r="AA103" i="6"/>
  <c r="L98" i="6"/>
  <c r="L99" i="6"/>
  <c r="L100" i="6"/>
  <c r="L101" i="6"/>
  <c r="L102" i="6"/>
  <c r="K124" i="6"/>
  <c r="K132" i="6"/>
  <c r="C53" i="6"/>
  <c r="C55" i="6"/>
  <c r="C57" i="6"/>
  <c r="C59" i="6"/>
  <c r="C61" i="6"/>
  <c r="C63" i="6"/>
  <c r="C65" i="6"/>
  <c r="C67" i="6"/>
  <c r="C69" i="6"/>
  <c r="C71" i="6"/>
  <c r="C73" i="6"/>
  <c r="C75" i="6"/>
  <c r="C77" i="6"/>
  <c r="C79" i="6"/>
  <c r="C81" i="6"/>
  <c r="C83" i="6"/>
  <c r="D113" i="6"/>
  <c r="D112" i="6"/>
  <c r="D111" i="6"/>
  <c r="D110" i="6"/>
  <c r="D109" i="6"/>
  <c r="D108" i="6"/>
  <c r="D134" i="6"/>
  <c r="D133" i="6"/>
  <c r="D132" i="6"/>
  <c r="D131" i="6"/>
  <c r="D130" i="6"/>
  <c r="D129" i="6"/>
  <c r="D128" i="6"/>
  <c r="D127" i="6"/>
  <c r="D126" i="6"/>
  <c r="D125" i="6"/>
  <c r="D124" i="6"/>
  <c r="D123" i="6"/>
  <c r="D122" i="6"/>
  <c r="D121" i="6"/>
  <c r="D120" i="6"/>
  <c r="D119" i="6"/>
  <c r="D118" i="6"/>
  <c r="D117" i="6"/>
  <c r="D116" i="6"/>
  <c r="D115" i="6"/>
  <c r="D114" i="6"/>
  <c r="C113" i="6"/>
  <c r="C112" i="6"/>
  <c r="C111" i="6"/>
  <c r="C110" i="6"/>
  <c r="C109" i="6"/>
  <c r="C134" i="6"/>
  <c r="C132" i="6"/>
  <c r="C130" i="6"/>
  <c r="C128" i="6"/>
  <c r="C126" i="6"/>
  <c r="C124" i="6"/>
  <c r="C122" i="6"/>
  <c r="C120" i="6"/>
  <c r="C118" i="6"/>
  <c r="C116" i="6"/>
  <c r="C114" i="6"/>
  <c r="C108" i="6"/>
  <c r="C107" i="6"/>
  <c r="C106" i="6"/>
  <c r="C105" i="6"/>
  <c r="C104" i="6"/>
  <c r="C133" i="6"/>
  <c r="C131" i="6"/>
  <c r="C129" i="6"/>
  <c r="C127" i="6"/>
  <c r="C125" i="6"/>
  <c r="C123" i="6"/>
  <c r="C121" i="6"/>
  <c r="C119" i="6"/>
  <c r="C117" i="6"/>
  <c r="C115" i="6"/>
  <c r="S134" i="6"/>
  <c r="S133" i="6"/>
  <c r="S132" i="6"/>
  <c r="S131" i="6"/>
  <c r="S130" i="6"/>
  <c r="S129" i="6"/>
  <c r="S128" i="6"/>
  <c r="S127" i="6"/>
  <c r="S126" i="6"/>
  <c r="S125" i="6"/>
  <c r="S124" i="6"/>
  <c r="S123" i="6"/>
  <c r="S122" i="6"/>
  <c r="S121" i="6"/>
  <c r="S120" i="6"/>
  <c r="S119" i="6"/>
  <c r="S118" i="6"/>
  <c r="S117" i="6"/>
  <c r="S116" i="6"/>
  <c r="S115" i="6"/>
  <c r="S114" i="6"/>
  <c r="T113" i="6"/>
  <c r="T112" i="6"/>
  <c r="T111" i="6"/>
  <c r="T110" i="6"/>
  <c r="T109" i="6"/>
  <c r="T108" i="6"/>
  <c r="S113" i="6"/>
  <c r="S112" i="6"/>
  <c r="S111" i="6"/>
  <c r="S110" i="6"/>
  <c r="S109" i="6"/>
  <c r="S108" i="6"/>
  <c r="T107" i="6"/>
  <c r="T134" i="6"/>
  <c r="T132" i="6"/>
  <c r="T130" i="6"/>
  <c r="T128" i="6"/>
  <c r="T126" i="6"/>
  <c r="T124" i="6"/>
  <c r="T122" i="6"/>
  <c r="T120" i="6"/>
  <c r="T118" i="6"/>
  <c r="T116" i="6"/>
  <c r="T114" i="6"/>
  <c r="S107" i="6"/>
  <c r="S106" i="6"/>
  <c r="S105" i="6"/>
  <c r="S104" i="6"/>
  <c r="C93" i="6"/>
  <c r="E6" i="6" s="1"/>
  <c r="K93" i="6"/>
  <c r="S93" i="6"/>
  <c r="AA93" i="6"/>
  <c r="C94" i="6"/>
  <c r="E7" i="6" s="1"/>
  <c r="K94" i="6"/>
  <c r="S94" i="6"/>
  <c r="AA94" i="6"/>
  <c r="C95" i="6"/>
  <c r="E8" i="6" s="1"/>
  <c r="K95" i="6"/>
  <c r="S95" i="6"/>
  <c r="AA95" i="6"/>
  <c r="C96" i="6"/>
  <c r="E9" i="6" s="1"/>
  <c r="K96" i="6"/>
  <c r="S96" i="6"/>
  <c r="AA96" i="6"/>
  <c r="C97" i="6"/>
  <c r="K97" i="6"/>
  <c r="S97" i="6"/>
  <c r="AB97" i="6"/>
  <c r="G98" i="6"/>
  <c r="S98" i="6"/>
  <c r="AB98" i="6"/>
  <c r="G99" i="6"/>
  <c r="S99" i="6"/>
  <c r="AB99" i="6"/>
  <c r="G100" i="6"/>
  <c r="S100" i="6"/>
  <c r="AB100" i="6"/>
  <c r="G101" i="6"/>
  <c r="S101" i="6"/>
  <c r="AB101" i="6"/>
  <c r="G102" i="6"/>
  <c r="S102" i="6"/>
  <c r="AB102" i="6"/>
  <c r="S103" i="6"/>
  <c r="AE103" i="6"/>
  <c r="O104" i="6"/>
  <c r="AE104" i="6"/>
  <c r="O105" i="6"/>
  <c r="AE105" i="6"/>
  <c r="O106" i="6"/>
  <c r="AE106" i="6"/>
  <c r="O107" i="6"/>
  <c r="W108" i="6"/>
  <c r="W110" i="6"/>
  <c r="AE114" i="6"/>
  <c r="T117" i="6"/>
  <c r="K120" i="6"/>
  <c r="AE122" i="6"/>
  <c r="T125" i="6"/>
  <c r="K128" i="6"/>
  <c r="AE130" i="6"/>
  <c r="T133" i="6"/>
  <c r="H134" i="6"/>
  <c r="H133" i="6"/>
  <c r="H132" i="6"/>
  <c r="H131" i="6"/>
  <c r="H130" i="6"/>
  <c r="H129" i="6"/>
  <c r="H128" i="6"/>
  <c r="H127" i="6"/>
  <c r="H126" i="6"/>
  <c r="H125" i="6"/>
  <c r="H124" i="6"/>
  <c r="H123" i="6"/>
  <c r="H122" i="6"/>
  <c r="H121" i="6"/>
  <c r="H120" i="6"/>
  <c r="H119" i="6"/>
  <c r="H118" i="6"/>
  <c r="H117" i="6"/>
  <c r="H116" i="6"/>
  <c r="H115" i="6"/>
  <c r="H114" i="6"/>
  <c r="G134" i="6"/>
  <c r="G133" i="6"/>
  <c r="G132" i="6"/>
  <c r="G131" i="6"/>
  <c r="G130" i="6"/>
  <c r="G129" i="6"/>
  <c r="G128" i="6"/>
  <c r="G127" i="6"/>
  <c r="G126" i="6"/>
  <c r="G125" i="6"/>
  <c r="G124" i="6"/>
  <c r="G123" i="6"/>
  <c r="G122" i="6"/>
  <c r="G121" i="6"/>
  <c r="G120" i="6"/>
  <c r="G119" i="6"/>
  <c r="G118" i="6"/>
  <c r="G117" i="6"/>
  <c r="G116" i="6"/>
  <c r="G115" i="6"/>
  <c r="G114" i="6"/>
  <c r="G108" i="6"/>
  <c r="H113" i="6"/>
  <c r="H112" i="6"/>
  <c r="H111" i="6"/>
  <c r="H110" i="6"/>
  <c r="H109" i="6"/>
  <c r="H107" i="6"/>
  <c r="H106" i="6"/>
  <c r="H105" i="6"/>
  <c r="H104" i="6"/>
  <c r="H103" i="6"/>
  <c r="H102" i="6"/>
  <c r="H101" i="6"/>
  <c r="H100" i="6"/>
  <c r="H99" i="6"/>
  <c r="H98" i="6"/>
  <c r="X134" i="6"/>
  <c r="X133" i="6"/>
  <c r="X132" i="6"/>
  <c r="X131" i="6"/>
  <c r="X130" i="6"/>
  <c r="X129" i="6"/>
  <c r="X128" i="6"/>
  <c r="X127" i="6"/>
  <c r="X126" i="6"/>
  <c r="X125" i="6"/>
  <c r="X124" i="6"/>
  <c r="X123" i="6"/>
  <c r="X122" i="6"/>
  <c r="X121" i="6"/>
  <c r="X120" i="6"/>
  <c r="X119" i="6"/>
  <c r="X118" i="6"/>
  <c r="X117" i="6"/>
  <c r="X116" i="6"/>
  <c r="X115" i="6"/>
  <c r="X114" i="6"/>
  <c r="W134" i="6"/>
  <c r="W132" i="6"/>
  <c r="W130" i="6"/>
  <c r="W128" i="6"/>
  <c r="W126" i="6"/>
  <c r="W124" i="6"/>
  <c r="W122" i="6"/>
  <c r="W120" i="6"/>
  <c r="W118" i="6"/>
  <c r="W116" i="6"/>
  <c r="W114" i="6"/>
  <c r="W133" i="6"/>
  <c r="W131" i="6"/>
  <c r="W129" i="6"/>
  <c r="W127" i="6"/>
  <c r="W125" i="6"/>
  <c r="W123" i="6"/>
  <c r="W121" i="6"/>
  <c r="W119" i="6"/>
  <c r="W117" i="6"/>
  <c r="W115" i="6"/>
  <c r="X113" i="6"/>
  <c r="X112" i="6"/>
  <c r="X111" i="6"/>
  <c r="X110" i="6"/>
  <c r="X109" i="6"/>
  <c r="X108" i="6"/>
  <c r="X107" i="6"/>
  <c r="X106" i="6"/>
  <c r="X105" i="6"/>
  <c r="X104" i="6"/>
  <c r="X103" i="6"/>
  <c r="X102" i="6"/>
  <c r="X101" i="6"/>
  <c r="X100" i="6"/>
  <c r="X99" i="6"/>
  <c r="X98" i="6"/>
  <c r="X97" i="6"/>
  <c r="D93" i="6"/>
  <c r="L93" i="6"/>
  <c r="T93" i="6"/>
  <c r="AB93" i="6"/>
  <c r="D94" i="6"/>
  <c r="L94" i="6"/>
  <c r="T94" i="6"/>
  <c r="AB94" i="6"/>
  <c r="D95" i="6"/>
  <c r="L95" i="6"/>
  <c r="T95" i="6"/>
  <c r="AB95" i="6"/>
  <c r="D96" i="6"/>
  <c r="L96" i="6"/>
  <c r="T96" i="6"/>
  <c r="AB96" i="6"/>
  <c r="D97" i="6"/>
  <c r="L97" i="6"/>
  <c r="T97" i="6"/>
  <c r="AE97" i="6"/>
  <c r="K98" i="6"/>
  <c r="T98" i="6"/>
  <c r="AE98" i="6"/>
  <c r="K99" i="6"/>
  <c r="T99" i="6"/>
  <c r="AE99" i="6"/>
  <c r="K100" i="6"/>
  <c r="T100" i="6"/>
  <c r="AE100" i="6"/>
  <c r="K101" i="6"/>
  <c r="T101" i="6"/>
  <c r="AE101" i="6"/>
  <c r="K102" i="6"/>
  <c r="T102" i="6"/>
  <c r="AE102" i="6"/>
  <c r="K103" i="6"/>
  <c r="T103" i="6"/>
  <c r="D104" i="6"/>
  <c r="T104" i="6"/>
  <c r="D105" i="6"/>
  <c r="T105" i="6"/>
  <c r="D106" i="6"/>
  <c r="T106" i="6"/>
  <c r="D107" i="6"/>
  <c r="W107" i="6"/>
  <c r="G109" i="6"/>
  <c r="G111" i="6"/>
  <c r="G113" i="6"/>
  <c r="T115" i="6"/>
  <c r="K118" i="6"/>
  <c r="AE120" i="6"/>
  <c r="T123" i="6"/>
  <c r="K126" i="6"/>
  <c r="AE128" i="6"/>
  <c r="T131" i="6"/>
  <c r="K134" i="6"/>
  <c r="E51" i="22"/>
  <c r="J38" i="42"/>
  <c r="N41" i="42"/>
  <c r="J54" i="42"/>
  <c r="N24" i="42"/>
  <c r="N39" i="42"/>
  <c r="N84" i="28"/>
  <c r="M84" i="28"/>
  <c r="L84" i="28"/>
  <c r="J84" i="28"/>
  <c r="I84" i="28"/>
  <c r="H84" i="28"/>
  <c r="F84" i="28"/>
  <c r="E84" i="28"/>
  <c r="D84" i="28" s="1"/>
  <c r="N83" i="28"/>
  <c r="M83" i="28"/>
  <c r="L83" i="28"/>
  <c r="J83" i="28"/>
  <c r="I83" i="28"/>
  <c r="H83" i="28"/>
  <c r="F83" i="28"/>
  <c r="E83" i="28"/>
  <c r="D83" i="28" s="1"/>
  <c r="N82" i="28"/>
  <c r="M82" i="28"/>
  <c r="L82" i="28"/>
  <c r="J82" i="28"/>
  <c r="I82" i="28"/>
  <c r="H82" i="28"/>
  <c r="F82" i="28"/>
  <c r="E82" i="28"/>
  <c r="D82" i="28" s="1"/>
  <c r="N81" i="28"/>
  <c r="M81" i="28"/>
  <c r="L81" i="28"/>
  <c r="J81" i="28"/>
  <c r="I81" i="28"/>
  <c r="H81" i="28"/>
  <c r="F81" i="28"/>
  <c r="E81" i="28"/>
  <c r="D81" i="28" s="1"/>
  <c r="N80" i="28"/>
  <c r="M80" i="28"/>
  <c r="L80" i="28"/>
  <c r="J80" i="28"/>
  <c r="I80" i="28"/>
  <c r="H80" i="28"/>
  <c r="F80" i="28"/>
  <c r="E80" i="28"/>
  <c r="D80" i="28" s="1"/>
  <c r="N79" i="28"/>
  <c r="M79" i="28"/>
  <c r="L79" i="28"/>
  <c r="J79" i="28"/>
  <c r="I79" i="28"/>
  <c r="H79" i="28"/>
  <c r="F79" i="28"/>
  <c r="E79" i="28"/>
  <c r="D79" i="28" s="1"/>
  <c r="N78" i="28"/>
  <c r="M78" i="28"/>
  <c r="L78" i="28"/>
  <c r="J78" i="28"/>
  <c r="I78" i="28"/>
  <c r="H78" i="28"/>
  <c r="F78" i="28"/>
  <c r="E78" i="28"/>
  <c r="D78" i="28" s="1"/>
  <c r="N77" i="28"/>
  <c r="M77" i="28"/>
  <c r="L77" i="28"/>
  <c r="J77" i="28"/>
  <c r="I77" i="28"/>
  <c r="H77" i="28"/>
  <c r="F77" i="28"/>
  <c r="E77" i="28"/>
  <c r="D77" i="28" s="1"/>
  <c r="N76" i="28"/>
  <c r="M76" i="28"/>
  <c r="L76" i="28"/>
  <c r="J76" i="28"/>
  <c r="I76" i="28"/>
  <c r="H76" i="28"/>
  <c r="F76" i="28"/>
  <c r="E76" i="28"/>
  <c r="D76" i="28" s="1"/>
  <c r="N75" i="28"/>
  <c r="M75" i="28"/>
  <c r="L75" i="28"/>
  <c r="J75" i="28"/>
  <c r="I75" i="28"/>
  <c r="H75" i="28"/>
  <c r="F75" i="28"/>
  <c r="E75" i="28"/>
  <c r="D75" i="28" s="1"/>
  <c r="N74" i="28"/>
  <c r="M74" i="28"/>
  <c r="L74" i="28"/>
  <c r="J74" i="28"/>
  <c r="I74" i="28"/>
  <c r="H74" i="28"/>
  <c r="F74" i="28"/>
  <c r="E74" i="28"/>
  <c r="D74" i="28" s="1"/>
  <c r="N73" i="28"/>
  <c r="M73" i="28"/>
  <c r="L73" i="28"/>
  <c r="J73" i="28"/>
  <c r="I73" i="28"/>
  <c r="H73" i="28"/>
  <c r="F73" i="28"/>
  <c r="E73" i="28"/>
  <c r="D73" i="28" s="1"/>
  <c r="N72" i="28"/>
  <c r="M72" i="28"/>
  <c r="L72" i="28"/>
  <c r="J72" i="28"/>
  <c r="I72" i="28"/>
  <c r="H72" i="28"/>
  <c r="F72" i="28"/>
  <c r="E72" i="28"/>
  <c r="D72" i="28" s="1"/>
  <c r="N71" i="28"/>
  <c r="M71" i="28"/>
  <c r="L71" i="28"/>
  <c r="J71" i="28"/>
  <c r="I71" i="28"/>
  <c r="H71" i="28"/>
  <c r="F71" i="28"/>
  <c r="E71" i="28"/>
  <c r="D71" i="28" s="1"/>
  <c r="N70" i="28"/>
  <c r="M70" i="28"/>
  <c r="L70" i="28"/>
  <c r="J70" i="28"/>
  <c r="I70" i="28"/>
  <c r="H70" i="28"/>
  <c r="F70" i="28"/>
  <c r="E70" i="28"/>
  <c r="D70" i="28" s="1"/>
  <c r="N69" i="28"/>
  <c r="M69" i="28"/>
  <c r="L69" i="28"/>
  <c r="J69" i="28"/>
  <c r="I69" i="28"/>
  <c r="H69" i="28"/>
  <c r="F69" i="28"/>
  <c r="E69" i="28"/>
  <c r="D69" i="28" s="1"/>
  <c r="N68" i="28"/>
  <c r="M68" i="28"/>
  <c r="L68" i="28"/>
  <c r="J68" i="28"/>
  <c r="I68" i="28"/>
  <c r="H68" i="28"/>
  <c r="F68" i="28"/>
  <c r="E68" i="28"/>
  <c r="D68" i="28" s="1"/>
  <c r="N67" i="28"/>
  <c r="M67" i="28"/>
  <c r="L67" i="28"/>
  <c r="J67" i="28"/>
  <c r="I67" i="28"/>
  <c r="H67" i="28"/>
  <c r="F67" i="28"/>
  <c r="E67" i="28"/>
  <c r="D67" i="28" s="1"/>
  <c r="N66" i="28"/>
  <c r="M66" i="28"/>
  <c r="L66" i="28"/>
  <c r="J66" i="28"/>
  <c r="I66" i="28"/>
  <c r="H66" i="28"/>
  <c r="F66" i="28"/>
  <c r="E66" i="28"/>
  <c r="D66" i="28" s="1"/>
  <c r="N65" i="28"/>
  <c r="M65" i="28"/>
  <c r="L65" i="28"/>
  <c r="J65" i="28"/>
  <c r="I65" i="28"/>
  <c r="H65" i="28"/>
  <c r="F65" i="28"/>
  <c r="E65" i="28"/>
  <c r="D65" i="28" s="1"/>
  <c r="N64" i="28"/>
  <c r="M64" i="28"/>
  <c r="L64" i="28"/>
  <c r="J64" i="28"/>
  <c r="I64" i="28"/>
  <c r="H64" i="28"/>
  <c r="F64" i="28"/>
  <c r="E64" i="28"/>
  <c r="N63" i="28"/>
  <c r="M63" i="28"/>
  <c r="L63" i="28"/>
  <c r="J63" i="28"/>
  <c r="I63" i="28"/>
  <c r="H63" i="28"/>
  <c r="F63" i="28"/>
  <c r="E63" i="28"/>
  <c r="D63" i="28" s="1"/>
  <c r="N62" i="28"/>
  <c r="M62" i="28"/>
  <c r="L62" i="28"/>
  <c r="J62" i="28"/>
  <c r="I62" i="28"/>
  <c r="H62" i="28"/>
  <c r="F62" i="28"/>
  <c r="E62" i="28"/>
  <c r="D62" i="28" s="1"/>
  <c r="N61" i="28"/>
  <c r="M61" i="28"/>
  <c r="L61" i="28"/>
  <c r="J61" i="28"/>
  <c r="I61" i="28"/>
  <c r="H61" i="28"/>
  <c r="F61" i="28"/>
  <c r="E61" i="28"/>
  <c r="D61" i="28" s="1"/>
  <c r="N60" i="28"/>
  <c r="M60" i="28"/>
  <c r="L60" i="28"/>
  <c r="J60" i="28"/>
  <c r="I60" i="28"/>
  <c r="H60" i="28"/>
  <c r="F60" i="28"/>
  <c r="E60" i="28"/>
  <c r="D60" i="28" s="1"/>
  <c r="N59" i="28"/>
  <c r="M59" i="28"/>
  <c r="L59" i="28"/>
  <c r="J59" i="28"/>
  <c r="I59" i="28"/>
  <c r="H59" i="28"/>
  <c r="F59" i="28"/>
  <c r="E59" i="28"/>
  <c r="D59" i="28" s="1"/>
  <c r="N58" i="28"/>
  <c r="M58" i="28"/>
  <c r="L58" i="28"/>
  <c r="J58" i="28"/>
  <c r="I58" i="28"/>
  <c r="H58" i="28"/>
  <c r="F58" i="28"/>
  <c r="E58" i="28"/>
  <c r="D58" i="28" s="1"/>
  <c r="N57" i="28"/>
  <c r="M57" i="28"/>
  <c r="L57" i="28"/>
  <c r="J57" i="28"/>
  <c r="I57" i="28"/>
  <c r="H57" i="28"/>
  <c r="F57" i="28"/>
  <c r="E57" i="28"/>
  <c r="D57" i="28" s="1"/>
  <c r="N56" i="28"/>
  <c r="M56" i="28"/>
  <c r="L56" i="28"/>
  <c r="J56" i="28"/>
  <c r="I56" i="28"/>
  <c r="H56" i="28"/>
  <c r="F56" i="28"/>
  <c r="E56" i="28"/>
  <c r="D56" i="28" s="1"/>
  <c r="N55" i="28"/>
  <c r="M55" i="28"/>
  <c r="L55" i="28"/>
  <c r="J55" i="28"/>
  <c r="I55" i="28"/>
  <c r="H55" i="28"/>
  <c r="F55" i="28"/>
  <c r="E55" i="28"/>
  <c r="D55" i="28" s="1"/>
  <c r="N54" i="28"/>
  <c r="M54" i="28"/>
  <c r="L54" i="28"/>
  <c r="J54" i="28"/>
  <c r="I54" i="28"/>
  <c r="H54" i="28"/>
  <c r="F54" i="28"/>
  <c r="E54" i="28"/>
  <c r="D54" i="28" s="1"/>
  <c r="N53" i="28"/>
  <c r="M53" i="28"/>
  <c r="L53" i="28"/>
  <c r="J53" i="28"/>
  <c r="I53" i="28"/>
  <c r="H53" i="28"/>
  <c r="F53" i="28"/>
  <c r="E53" i="28"/>
  <c r="D53" i="28" s="1"/>
  <c r="N52" i="28"/>
  <c r="M52" i="28"/>
  <c r="L52" i="28"/>
  <c r="J52" i="28"/>
  <c r="I52" i="28"/>
  <c r="H52" i="28"/>
  <c r="F52" i="28"/>
  <c r="E52" i="28"/>
  <c r="D52" i="28" s="1"/>
  <c r="N51" i="28"/>
  <c r="M51" i="28"/>
  <c r="L51" i="28"/>
  <c r="J51" i="28"/>
  <c r="I51" i="28"/>
  <c r="H51" i="28"/>
  <c r="F51" i="28"/>
  <c r="E51" i="28"/>
  <c r="D51" i="28" s="1"/>
  <c r="N50" i="28"/>
  <c r="M50" i="28"/>
  <c r="L50" i="28"/>
  <c r="J50" i="28"/>
  <c r="I50" i="28"/>
  <c r="H50" i="28"/>
  <c r="F50" i="28"/>
  <c r="E50" i="28"/>
  <c r="D50" i="28" s="1"/>
  <c r="N49" i="28"/>
  <c r="M49" i="28"/>
  <c r="L49" i="28"/>
  <c r="J49" i="28"/>
  <c r="I49" i="28"/>
  <c r="H49" i="28"/>
  <c r="F49" i="28"/>
  <c r="E49" i="28"/>
  <c r="D49" i="28" s="1"/>
  <c r="N48" i="28"/>
  <c r="M48" i="28"/>
  <c r="L48" i="28"/>
  <c r="J48" i="28"/>
  <c r="I48" i="28"/>
  <c r="H48" i="28"/>
  <c r="F48" i="28"/>
  <c r="E48" i="28"/>
  <c r="D48" i="28" s="1"/>
  <c r="N47" i="28"/>
  <c r="M47" i="28"/>
  <c r="L47" i="28"/>
  <c r="J47" i="28"/>
  <c r="I47" i="28"/>
  <c r="H47" i="28"/>
  <c r="F47" i="28"/>
  <c r="E47" i="28"/>
  <c r="D47" i="28" s="1"/>
  <c r="N46" i="28"/>
  <c r="M46" i="28"/>
  <c r="L46" i="28"/>
  <c r="J46" i="28"/>
  <c r="I46" i="28"/>
  <c r="H46" i="28"/>
  <c r="F46" i="28"/>
  <c r="E46" i="28"/>
  <c r="D46" i="28" s="1"/>
  <c r="N45" i="28"/>
  <c r="M45" i="28"/>
  <c r="L45" i="28"/>
  <c r="J45" i="28"/>
  <c r="I45" i="28"/>
  <c r="H45" i="28"/>
  <c r="F45" i="28"/>
  <c r="E45" i="28"/>
  <c r="D45" i="28" s="1"/>
  <c r="N44" i="28"/>
  <c r="M44" i="28"/>
  <c r="L44" i="28"/>
  <c r="J44" i="28"/>
  <c r="I44" i="28"/>
  <c r="H44" i="28"/>
  <c r="F44" i="28"/>
  <c r="E44" i="28"/>
  <c r="D44" i="28" s="1"/>
  <c r="N43" i="28"/>
  <c r="M43" i="28"/>
  <c r="L43" i="28"/>
  <c r="J43" i="28"/>
  <c r="I43" i="28"/>
  <c r="H43" i="28"/>
  <c r="F43" i="28"/>
  <c r="E43" i="28"/>
  <c r="D43" i="28" s="1"/>
  <c r="N42" i="28"/>
  <c r="M42" i="28"/>
  <c r="L42" i="28"/>
  <c r="J42" i="28"/>
  <c r="I42" i="28"/>
  <c r="H42" i="28"/>
  <c r="F42" i="28"/>
  <c r="E42" i="28"/>
  <c r="D42" i="28" s="1"/>
  <c r="N41" i="28"/>
  <c r="M41" i="28"/>
  <c r="L41" i="28"/>
  <c r="J41" i="28"/>
  <c r="I41" i="28"/>
  <c r="H41" i="28"/>
  <c r="F41" i="28"/>
  <c r="E41" i="28"/>
  <c r="D41" i="28" s="1"/>
  <c r="N40" i="28"/>
  <c r="M40" i="28"/>
  <c r="L40" i="28"/>
  <c r="J40" i="28"/>
  <c r="I40" i="28"/>
  <c r="H40" i="28"/>
  <c r="F40" i="28"/>
  <c r="E40" i="28"/>
  <c r="D40" i="28" s="1"/>
  <c r="N39" i="28"/>
  <c r="M39" i="28"/>
  <c r="L39" i="28"/>
  <c r="J39" i="28"/>
  <c r="I39" i="28"/>
  <c r="H39" i="28"/>
  <c r="F39" i="28"/>
  <c r="E39" i="28"/>
  <c r="D39" i="28" s="1"/>
  <c r="N38" i="28"/>
  <c r="M38" i="28"/>
  <c r="L38" i="28"/>
  <c r="J38" i="28"/>
  <c r="I38" i="28"/>
  <c r="H38" i="28"/>
  <c r="F38" i="28"/>
  <c r="E38" i="28"/>
  <c r="D38" i="28" s="1"/>
  <c r="N37" i="28"/>
  <c r="M37" i="28"/>
  <c r="L37" i="28"/>
  <c r="J37" i="28"/>
  <c r="I37" i="28"/>
  <c r="H37" i="28"/>
  <c r="F37" i="28"/>
  <c r="E37" i="28"/>
  <c r="D37" i="28" s="1"/>
  <c r="N36" i="28"/>
  <c r="M36" i="28"/>
  <c r="L36" i="28"/>
  <c r="J36" i="28"/>
  <c r="I36" i="28"/>
  <c r="H36" i="28"/>
  <c r="F36" i="28"/>
  <c r="E36" i="28"/>
  <c r="D36" i="28" s="1"/>
  <c r="N35" i="28"/>
  <c r="M35" i="28"/>
  <c r="L35" i="28"/>
  <c r="J35" i="28"/>
  <c r="I35" i="28"/>
  <c r="H35" i="28"/>
  <c r="F35" i="28"/>
  <c r="E35" i="28"/>
  <c r="D35" i="28" s="1"/>
  <c r="N34" i="28"/>
  <c r="M34" i="28"/>
  <c r="L34" i="28"/>
  <c r="J34" i="28"/>
  <c r="I34" i="28"/>
  <c r="H34" i="28"/>
  <c r="F34" i="28"/>
  <c r="E34" i="28"/>
  <c r="D34" i="28" s="1"/>
  <c r="N33" i="28"/>
  <c r="M33" i="28"/>
  <c r="L33" i="28"/>
  <c r="J33" i="28"/>
  <c r="I33" i="28"/>
  <c r="H33" i="28"/>
  <c r="F33" i="28"/>
  <c r="E33" i="28"/>
  <c r="D33" i="28" s="1"/>
  <c r="N24" i="28"/>
  <c r="M24" i="28"/>
  <c r="L24" i="28"/>
  <c r="J24" i="28"/>
  <c r="I24" i="28"/>
  <c r="H24" i="28"/>
  <c r="F24" i="28"/>
  <c r="E24" i="28"/>
  <c r="D24" i="28" s="1"/>
  <c r="N21" i="28"/>
  <c r="M21" i="28"/>
  <c r="L21" i="28"/>
  <c r="J21" i="28"/>
  <c r="I21" i="28"/>
  <c r="H21" i="28"/>
  <c r="F21" i="28"/>
  <c r="E21" i="28"/>
  <c r="D21" i="28" s="1"/>
  <c r="N32" i="28"/>
  <c r="M32" i="28"/>
  <c r="L32" i="28"/>
  <c r="J32" i="28"/>
  <c r="I32" i="28"/>
  <c r="H32" i="28"/>
  <c r="F32" i="28"/>
  <c r="E32" i="28"/>
  <c r="D32" i="28" s="1"/>
  <c r="N17" i="28"/>
  <c r="M17" i="28"/>
  <c r="L17" i="28"/>
  <c r="J17" i="28"/>
  <c r="H17" i="28"/>
  <c r="F17" i="28"/>
  <c r="E17" i="28"/>
  <c r="N18" i="28"/>
  <c r="M18" i="28"/>
  <c r="L18" i="28"/>
  <c r="J18" i="28"/>
  <c r="H18" i="28"/>
  <c r="F18" i="28"/>
  <c r="E18" i="28"/>
  <c r="N25" i="28"/>
  <c r="M25" i="28"/>
  <c r="L25" i="28"/>
  <c r="J25" i="28"/>
  <c r="I25" i="28"/>
  <c r="H25" i="28"/>
  <c r="F25" i="28"/>
  <c r="E25" i="28"/>
  <c r="D25" i="28" s="1"/>
  <c r="N8" i="28"/>
  <c r="M8" i="28"/>
  <c r="L8" i="28"/>
  <c r="J8" i="28"/>
  <c r="I8" i="28"/>
  <c r="N16" i="28"/>
  <c r="M16" i="28"/>
  <c r="L16" i="28"/>
  <c r="J16" i="28"/>
  <c r="H16" i="28"/>
  <c r="E16" i="28"/>
  <c r="N22" i="28"/>
  <c r="M22" i="28"/>
  <c r="L22" i="28"/>
  <c r="J22" i="28"/>
  <c r="I22" i="28"/>
  <c r="H22" i="28"/>
  <c r="E22" i="28"/>
  <c r="N10" i="28"/>
  <c r="M10" i="28"/>
  <c r="L10" i="28"/>
  <c r="J10" i="28"/>
  <c r="I10" i="28"/>
  <c r="H10" i="28"/>
  <c r="N13" i="28"/>
  <c r="M13" i="28"/>
  <c r="L13" i="28"/>
  <c r="J13" i="28"/>
  <c r="I13" i="28"/>
  <c r="N27" i="28"/>
  <c r="M27" i="28"/>
  <c r="L27" i="28"/>
  <c r="J27" i="28"/>
  <c r="I27" i="28"/>
  <c r="H27" i="28"/>
  <c r="E27" i="28"/>
  <c r="N31" i="28"/>
  <c r="M31" i="28"/>
  <c r="L31" i="28"/>
  <c r="J31" i="28"/>
  <c r="I31" i="28"/>
  <c r="H31" i="28"/>
  <c r="E31" i="28"/>
  <c r="N30" i="28"/>
  <c r="M30" i="28"/>
  <c r="L30" i="28"/>
  <c r="J30" i="28"/>
  <c r="I30" i="28"/>
  <c r="H30" i="28"/>
  <c r="F30" i="28"/>
  <c r="N29" i="28"/>
  <c r="M29" i="28"/>
  <c r="L29" i="28"/>
  <c r="J29" i="28"/>
  <c r="I29" i="28"/>
  <c r="H29" i="28"/>
  <c r="F29" i="28"/>
  <c r="N28" i="28"/>
  <c r="M28" i="28"/>
  <c r="L28" i="28"/>
  <c r="J28" i="28"/>
  <c r="I28" i="28"/>
  <c r="H28" i="28"/>
  <c r="F28" i="28"/>
  <c r="N26" i="28"/>
  <c r="M26" i="28"/>
  <c r="L26" i="28"/>
  <c r="J26" i="28"/>
  <c r="I26" i="28"/>
  <c r="F26" i="28"/>
  <c r="N20" i="28"/>
  <c r="M20" i="28"/>
  <c r="L20" i="28"/>
  <c r="J20" i="28"/>
  <c r="H20" i="28"/>
  <c r="F20" i="28"/>
  <c r="N19" i="28"/>
  <c r="M19" i="28"/>
  <c r="L19" i="28"/>
  <c r="J19" i="28"/>
  <c r="I19" i="28"/>
  <c r="F19" i="28"/>
  <c r="N11" i="28"/>
  <c r="M11" i="28"/>
  <c r="L11" i="28"/>
  <c r="J11" i="28"/>
  <c r="N7" i="28"/>
  <c r="M7" i="28"/>
  <c r="L7" i="28"/>
  <c r="J7" i="28"/>
  <c r="N15" i="28"/>
  <c r="M15" i="28"/>
  <c r="L15" i="28"/>
  <c r="J15" i="28"/>
  <c r="I15" i="28"/>
  <c r="N14" i="28"/>
  <c r="M14" i="28"/>
  <c r="L14" i="28"/>
  <c r="J14" i="28"/>
  <c r="I14" i="28"/>
  <c r="H14" i="28"/>
  <c r="N12" i="28"/>
  <c r="M12" i="28"/>
  <c r="L12" i="28"/>
  <c r="J12" i="28"/>
  <c r="I12" i="28"/>
  <c r="N23" i="28"/>
  <c r="M23" i="28"/>
  <c r="L23" i="28"/>
  <c r="J23" i="28"/>
  <c r="I23" i="28"/>
  <c r="H23" i="28"/>
  <c r="F23" i="28"/>
  <c r="N6" i="28"/>
  <c r="M6" i="28"/>
  <c r="L6" i="28"/>
  <c r="J6" i="28"/>
  <c r="N9" i="28"/>
  <c r="M9" i="28"/>
  <c r="L9" i="28"/>
  <c r="J9" i="28"/>
  <c r="I9" i="28"/>
  <c r="H9" i="28"/>
  <c r="N84" i="40"/>
  <c r="M84" i="40"/>
  <c r="L84" i="40"/>
  <c r="J84" i="40"/>
  <c r="I84" i="40"/>
  <c r="H84" i="40"/>
  <c r="F84" i="40"/>
  <c r="E84" i="40"/>
  <c r="N83" i="40"/>
  <c r="M83" i="40"/>
  <c r="L83" i="40"/>
  <c r="J83" i="40"/>
  <c r="I83" i="40"/>
  <c r="H83" i="40"/>
  <c r="F83" i="40"/>
  <c r="E83" i="40"/>
  <c r="N82" i="40"/>
  <c r="M82" i="40"/>
  <c r="L82" i="40"/>
  <c r="J82" i="40"/>
  <c r="I82" i="40"/>
  <c r="H82" i="40"/>
  <c r="F82" i="40"/>
  <c r="E82" i="40"/>
  <c r="N81" i="40"/>
  <c r="M81" i="40"/>
  <c r="L81" i="40"/>
  <c r="J81" i="40"/>
  <c r="I81" i="40"/>
  <c r="H81" i="40"/>
  <c r="F81" i="40"/>
  <c r="E81" i="40"/>
  <c r="N80" i="40"/>
  <c r="M80" i="40"/>
  <c r="L80" i="40"/>
  <c r="J80" i="40"/>
  <c r="I80" i="40"/>
  <c r="H80" i="40"/>
  <c r="F80" i="40"/>
  <c r="E80" i="40"/>
  <c r="N79" i="40"/>
  <c r="M79" i="40"/>
  <c r="L79" i="40"/>
  <c r="J79" i="40"/>
  <c r="I79" i="40"/>
  <c r="H79" i="40"/>
  <c r="F79" i="40"/>
  <c r="E79" i="40"/>
  <c r="N78" i="40"/>
  <c r="M78" i="40"/>
  <c r="L78" i="40"/>
  <c r="J78" i="40"/>
  <c r="I78" i="40"/>
  <c r="H78" i="40"/>
  <c r="F78" i="40"/>
  <c r="E78" i="40"/>
  <c r="N77" i="40"/>
  <c r="M77" i="40"/>
  <c r="L77" i="40"/>
  <c r="J77" i="40"/>
  <c r="I77" i="40"/>
  <c r="H77" i="40"/>
  <c r="F77" i="40"/>
  <c r="E77" i="40"/>
  <c r="N76" i="40"/>
  <c r="M76" i="40"/>
  <c r="L76" i="40"/>
  <c r="J76" i="40"/>
  <c r="I76" i="40"/>
  <c r="H76" i="40"/>
  <c r="F76" i="40"/>
  <c r="E76" i="40"/>
  <c r="N75" i="40"/>
  <c r="M75" i="40"/>
  <c r="L75" i="40"/>
  <c r="J75" i="40"/>
  <c r="I75" i="40"/>
  <c r="H75" i="40"/>
  <c r="F75" i="40"/>
  <c r="E75" i="40"/>
  <c r="N74" i="40"/>
  <c r="M74" i="40"/>
  <c r="L74" i="40"/>
  <c r="J74" i="40"/>
  <c r="I74" i="40"/>
  <c r="H74" i="40"/>
  <c r="F74" i="40"/>
  <c r="E74" i="40"/>
  <c r="N73" i="40"/>
  <c r="M73" i="40"/>
  <c r="L73" i="40"/>
  <c r="J73" i="40"/>
  <c r="I73" i="40"/>
  <c r="H73" i="40"/>
  <c r="F73" i="40"/>
  <c r="E73" i="40"/>
  <c r="N72" i="40"/>
  <c r="M72" i="40"/>
  <c r="L72" i="40"/>
  <c r="J72" i="40"/>
  <c r="I72" i="40"/>
  <c r="H72" i="40"/>
  <c r="F72" i="40"/>
  <c r="E72" i="40"/>
  <c r="N71" i="40"/>
  <c r="M71" i="40"/>
  <c r="L71" i="40"/>
  <c r="J71" i="40"/>
  <c r="I71" i="40"/>
  <c r="H71" i="40"/>
  <c r="F71" i="40"/>
  <c r="E71" i="40"/>
  <c r="N70" i="40"/>
  <c r="M70" i="40"/>
  <c r="L70" i="40"/>
  <c r="J70" i="40"/>
  <c r="I70" i="40"/>
  <c r="H70" i="40"/>
  <c r="F70" i="40"/>
  <c r="E70" i="40"/>
  <c r="N69" i="40"/>
  <c r="M69" i="40"/>
  <c r="L69" i="40"/>
  <c r="J69" i="40"/>
  <c r="I69" i="40"/>
  <c r="H69" i="40"/>
  <c r="F69" i="40"/>
  <c r="E69" i="40"/>
  <c r="N68" i="40"/>
  <c r="M68" i="40"/>
  <c r="L68" i="40"/>
  <c r="J68" i="40"/>
  <c r="I68" i="40"/>
  <c r="H68" i="40"/>
  <c r="F68" i="40"/>
  <c r="E68" i="40"/>
  <c r="N67" i="40"/>
  <c r="M67" i="40"/>
  <c r="L67" i="40"/>
  <c r="J67" i="40"/>
  <c r="I67" i="40"/>
  <c r="H67" i="40"/>
  <c r="F67" i="40"/>
  <c r="E67" i="40"/>
  <c r="N66" i="40"/>
  <c r="M66" i="40"/>
  <c r="L66" i="40"/>
  <c r="J66" i="40"/>
  <c r="I66" i="40"/>
  <c r="H66" i="40"/>
  <c r="F66" i="40"/>
  <c r="E66" i="40"/>
  <c r="N65" i="40"/>
  <c r="M65" i="40"/>
  <c r="L65" i="40"/>
  <c r="J65" i="40"/>
  <c r="I65" i="40"/>
  <c r="H65" i="40"/>
  <c r="F65" i="40"/>
  <c r="E65" i="40"/>
  <c r="N64" i="40"/>
  <c r="M64" i="40"/>
  <c r="L64" i="40"/>
  <c r="J64" i="40"/>
  <c r="I64" i="40"/>
  <c r="H64" i="40"/>
  <c r="F64" i="40"/>
  <c r="E64" i="40"/>
  <c r="N63" i="40"/>
  <c r="M63" i="40"/>
  <c r="L63" i="40"/>
  <c r="J63" i="40"/>
  <c r="I63" i="40"/>
  <c r="H63" i="40"/>
  <c r="F63" i="40"/>
  <c r="E63" i="40"/>
  <c r="N62" i="40"/>
  <c r="M62" i="40"/>
  <c r="L62" i="40"/>
  <c r="J62" i="40"/>
  <c r="I62" i="40"/>
  <c r="H62" i="40"/>
  <c r="F62" i="40"/>
  <c r="E62" i="40"/>
  <c r="N61" i="40"/>
  <c r="M61" i="40"/>
  <c r="L61" i="40"/>
  <c r="J61" i="40"/>
  <c r="I61" i="40"/>
  <c r="H61" i="40"/>
  <c r="F61" i="40"/>
  <c r="E61" i="40"/>
  <c r="N60" i="40"/>
  <c r="M60" i="40"/>
  <c r="L60" i="40"/>
  <c r="J60" i="40"/>
  <c r="I60" i="40"/>
  <c r="H60" i="40"/>
  <c r="F60" i="40"/>
  <c r="E60" i="40"/>
  <c r="N59" i="40"/>
  <c r="M59" i="40"/>
  <c r="L59" i="40"/>
  <c r="J59" i="40"/>
  <c r="I59" i="40"/>
  <c r="H59" i="40"/>
  <c r="F59" i="40"/>
  <c r="E59" i="40"/>
  <c r="N58" i="40"/>
  <c r="M58" i="40"/>
  <c r="L58" i="40"/>
  <c r="J58" i="40"/>
  <c r="I58" i="40"/>
  <c r="H58" i="40"/>
  <c r="F58" i="40"/>
  <c r="E58" i="40"/>
  <c r="N57" i="40"/>
  <c r="M57" i="40"/>
  <c r="L57" i="40"/>
  <c r="J57" i="40"/>
  <c r="I57" i="40"/>
  <c r="H57" i="40"/>
  <c r="F57" i="40"/>
  <c r="E57" i="40"/>
  <c r="N56" i="40"/>
  <c r="M56" i="40"/>
  <c r="L56" i="40"/>
  <c r="J56" i="40"/>
  <c r="I56" i="40"/>
  <c r="H56" i="40"/>
  <c r="F56" i="40"/>
  <c r="E56" i="40"/>
  <c r="N55" i="40"/>
  <c r="M55" i="40"/>
  <c r="L55" i="40"/>
  <c r="J55" i="40"/>
  <c r="I55" i="40"/>
  <c r="H55" i="40"/>
  <c r="F55" i="40"/>
  <c r="E55" i="40"/>
  <c r="N54" i="40"/>
  <c r="M54" i="40"/>
  <c r="L54" i="40"/>
  <c r="J54" i="40"/>
  <c r="I54" i="40"/>
  <c r="H54" i="40"/>
  <c r="F54" i="40"/>
  <c r="E54" i="40"/>
  <c r="N53" i="40"/>
  <c r="M53" i="40"/>
  <c r="L53" i="40"/>
  <c r="J53" i="40"/>
  <c r="I53" i="40"/>
  <c r="H53" i="40"/>
  <c r="F53" i="40"/>
  <c r="E53" i="40"/>
  <c r="N52" i="40"/>
  <c r="M52" i="40"/>
  <c r="L52" i="40"/>
  <c r="J52" i="40"/>
  <c r="I52" i="40"/>
  <c r="H52" i="40"/>
  <c r="F52" i="40"/>
  <c r="E52" i="40"/>
  <c r="N51" i="40"/>
  <c r="M51" i="40"/>
  <c r="L51" i="40"/>
  <c r="J51" i="40"/>
  <c r="I51" i="40"/>
  <c r="H51" i="40"/>
  <c r="F51" i="40"/>
  <c r="E51" i="40"/>
  <c r="N50" i="40"/>
  <c r="M50" i="40"/>
  <c r="L50" i="40"/>
  <c r="J50" i="40"/>
  <c r="I50" i="40"/>
  <c r="H50" i="40"/>
  <c r="F50" i="40"/>
  <c r="E50" i="40"/>
  <c r="N49" i="40"/>
  <c r="M49" i="40"/>
  <c r="L49" i="40"/>
  <c r="J49" i="40"/>
  <c r="I49" i="40"/>
  <c r="H49" i="40"/>
  <c r="F49" i="40"/>
  <c r="E49" i="40"/>
  <c r="N48" i="40"/>
  <c r="M48" i="40"/>
  <c r="L48" i="40"/>
  <c r="J48" i="40"/>
  <c r="I48" i="40"/>
  <c r="H48" i="40"/>
  <c r="F48" i="40"/>
  <c r="E48" i="40"/>
  <c r="N47" i="40"/>
  <c r="M47" i="40"/>
  <c r="L47" i="40"/>
  <c r="J47" i="40"/>
  <c r="I47" i="40"/>
  <c r="H47" i="40"/>
  <c r="F47" i="40"/>
  <c r="E47" i="40"/>
  <c r="N46" i="40"/>
  <c r="M46" i="40"/>
  <c r="L46" i="40"/>
  <c r="J46" i="40"/>
  <c r="I46" i="40"/>
  <c r="H46" i="40"/>
  <c r="F46" i="40"/>
  <c r="E46" i="40"/>
  <c r="N45" i="40"/>
  <c r="M45" i="40"/>
  <c r="L45" i="40"/>
  <c r="J45" i="40"/>
  <c r="I45" i="40"/>
  <c r="H45" i="40"/>
  <c r="F45" i="40"/>
  <c r="E45" i="40"/>
  <c r="N44" i="40"/>
  <c r="M44" i="40"/>
  <c r="L44" i="40"/>
  <c r="J44" i="40"/>
  <c r="I44" i="40"/>
  <c r="H44" i="40"/>
  <c r="F44" i="40"/>
  <c r="E44" i="40"/>
  <c r="N43" i="40"/>
  <c r="M43" i="40"/>
  <c r="L43" i="40"/>
  <c r="J43" i="40"/>
  <c r="I43" i="40"/>
  <c r="H43" i="40"/>
  <c r="F43" i="40"/>
  <c r="E43" i="40"/>
  <c r="N42" i="40"/>
  <c r="M42" i="40"/>
  <c r="L42" i="40"/>
  <c r="J42" i="40"/>
  <c r="I42" i="40"/>
  <c r="H42" i="40"/>
  <c r="F42" i="40"/>
  <c r="E42" i="40"/>
  <c r="N41" i="40"/>
  <c r="M41" i="40"/>
  <c r="L41" i="40"/>
  <c r="J41" i="40"/>
  <c r="I41" i="40"/>
  <c r="H41" i="40"/>
  <c r="F41" i="40"/>
  <c r="E41" i="40"/>
  <c r="N40" i="40"/>
  <c r="M40" i="40"/>
  <c r="L40" i="40"/>
  <c r="J40" i="40"/>
  <c r="I40" i="40"/>
  <c r="H40" i="40"/>
  <c r="F40" i="40"/>
  <c r="E40" i="40"/>
  <c r="N39" i="40"/>
  <c r="M39" i="40"/>
  <c r="L39" i="40"/>
  <c r="J39" i="40"/>
  <c r="I39" i="40"/>
  <c r="H39" i="40"/>
  <c r="F39" i="40"/>
  <c r="E39" i="40"/>
  <c r="N38" i="40"/>
  <c r="M38" i="40"/>
  <c r="L38" i="40"/>
  <c r="J38" i="40"/>
  <c r="I38" i="40"/>
  <c r="H38" i="40"/>
  <c r="F38" i="40"/>
  <c r="E38" i="40"/>
  <c r="N37" i="40"/>
  <c r="M37" i="40"/>
  <c r="L37" i="40"/>
  <c r="J37" i="40"/>
  <c r="I37" i="40"/>
  <c r="H37" i="40"/>
  <c r="F37" i="40"/>
  <c r="E37" i="40"/>
  <c r="N36" i="40"/>
  <c r="M36" i="40"/>
  <c r="L36" i="40"/>
  <c r="J36" i="40"/>
  <c r="I36" i="40"/>
  <c r="H36" i="40"/>
  <c r="F36" i="40"/>
  <c r="E36" i="40"/>
  <c r="N35" i="40"/>
  <c r="M35" i="40"/>
  <c r="L35" i="40"/>
  <c r="J35" i="40"/>
  <c r="I35" i="40"/>
  <c r="H35" i="40"/>
  <c r="F35" i="40"/>
  <c r="E35" i="40"/>
  <c r="N34" i="40"/>
  <c r="M34" i="40"/>
  <c r="L34" i="40"/>
  <c r="J34" i="40"/>
  <c r="I34" i="40"/>
  <c r="H34" i="40"/>
  <c r="F34" i="40"/>
  <c r="E34" i="40"/>
  <c r="N33" i="40"/>
  <c r="M33" i="40"/>
  <c r="L33" i="40"/>
  <c r="J33" i="40"/>
  <c r="I33" i="40"/>
  <c r="H33" i="40"/>
  <c r="F33" i="40"/>
  <c r="E33" i="40"/>
  <c r="N32" i="40"/>
  <c r="M32" i="40"/>
  <c r="L32" i="40"/>
  <c r="J32" i="40"/>
  <c r="I32" i="40"/>
  <c r="H32" i="40"/>
  <c r="F32" i="40"/>
  <c r="E32" i="40"/>
  <c r="N31" i="40"/>
  <c r="M31" i="40"/>
  <c r="L31" i="40"/>
  <c r="J31" i="40"/>
  <c r="I31" i="40"/>
  <c r="H31" i="40"/>
  <c r="F31" i="40"/>
  <c r="E31" i="40"/>
  <c r="N30" i="40"/>
  <c r="M30" i="40"/>
  <c r="L30" i="40"/>
  <c r="J30" i="40"/>
  <c r="I30" i="40"/>
  <c r="H30" i="40"/>
  <c r="F30" i="40"/>
  <c r="E30" i="40"/>
  <c r="N29" i="40"/>
  <c r="M29" i="40"/>
  <c r="L29" i="40"/>
  <c r="J29" i="40"/>
  <c r="I29" i="40"/>
  <c r="H29" i="40"/>
  <c r="F29" i="40"/>
  <c r="E29" i="40"/>
  <c r="N28" i="40"/>
  <c r="M28" i="40"/>
  <c r="L28" i="40"/>
  <c r="J28" i="40"/>
  <c r="I28" i="40"/>
  <c r="H28" i="40"/>
  <c r="F28" i="40"/>
  <c r="E28" i="40"/>
  <c r="N27" i="40"/>
  <c r="M27" i="40"/>
  <c r="L27" i="40"/>
  <c r="J27" i="40"/>
  <c r="I27" i="40"/>
  <c r="H27" i="40"/>
  <c r="F27" i="40"/>
  <c r="E27" i="40"/>
  <c r="N26" i="40"/>
  <c r="M26" i="40"/>
  <c r="L26" i="40"/>
  <c r="J26" i="40"/>
  <c r="I26" i="40"/>
  <c r="H26" i="40"/>
  <c r="F26" i="40"/>
  <c r="E26" i="40"/>
  <c r="N25" i="40"/>
  <c r="M25" i="40"/>
  <c r="L25" i="40"/>
  <c r="J25" i="40"/>
  <c r="I25" i="40"/>
  <c r="H25" i="40"/>
  <c r="F25" i="40"/>
  <c r="E25" i="40"/>
  <c r="N24" i="40"/>
  <c r="M24" i="40"/>
  <c r="L24" i="40"/>
  <c r="J24" i="40"/>
  <c r="I24" i="40"/>
  <c r="H24" i="40"/>
  <c r="F24" i="40"/>
  <c r="E24" i="40"/>
  <c r="N23" i="40"/>
  <c r="M23" i="40"/>
  <c r="L23" i="40"/>
  <c r="J23" i="40"/>
  <c r="I23" i="40"/>
  <c r="H23" i="40"/>
  <c r="F23" i="40"/>
  <c r="E23" i="40"/>
  <c r="N22" i="40"/>
  <c r="M22" i="40"/>
  <c r="L22" i="40"/>
  <c r="J22" i="40"/>
  <c r="I22" i="40"/>
  <c r="H22" i="40"/>
  <c r="F22" i="40"/>
  <c r="E22" i="40"/>
  <c r="N21" i="40"/>
  <c r="M21" i="40"/>
  <c r="L21" i="40"/>
  <c r="J21" i="40"/>
  <c r="I21" i="40"/>
  <c r="H21" i="40"/>
  <c r="F21" i="40"/>
  <c r="E21" i="40"/>
  <c r="N20" i="40"/>
  <c r="M20" i="40"/>
  <c r="L20" i="40"/>
  <c r="J20" i="40"/>
  <c r="I20" i="40"/>
  <c r="H20" i="40"/>
  <c r="F20" i="40"/>
  <c r="E20" i="40"/>
  <c r="N19" i="40"/>
  <c r="M19" i="40"/>
  <c r="L19" i="40"/>
  <c r="J19" i="40"/>
  <c r="I19" i="40"/>
  <c r="H19" i="40"/>
  <c r="F19" i="40"/>
  <c r="E19" i="40"/>
  <c r="N18" i="40"/>
  <c r="M18" i="40"/>
  <c r="L18" i="40"/>
  <c r="J18" i="40"/>
  <c r="I18" i="40"/>
  <c r="H18" i="40"/>
  <c r="F18" i="40"/>
  <c r="E18" i="40"/>
  <c r="N17" i="40"/>
  <c r="M17" i="40"/>
  <c r="L17" i="40"/>
  <c r="J17" i="40"/>
  <c r="I17" i="40"/>
  <c r="H17" i="40"/>
  <c r="F17" i="40"/>
  <c r="E17" i="40"/>
  <c r="N16" i="40"/>
  <c r="M16" i="40"/>
  <c r="L16" i="40"/>
  <c r="J16" i="40"/>
  <c r="I16" i="40"/>
  <c r="H16" i="40"/>
  <c r="F16" i="40"/>
  <c r="E16" i="40"/>
  <c r="N15" i="40"/>
  <c r="M15" i="40"/>
  <c r="L15" i="40"/>
  <c r="J15" i="40"/>
  <c r="I15" i="40"/>
  <c r="H15" i="40"/>
  <c r="F15" i="40"/>
  <c r="E15" i="40"/>
  <c r="N14" i="40"/>
  <c r="M14" i="40"/>
  <c r="L14" i="40"/>
  <c r="J14" i="40"/>
  <c r="I14" i="40"/>
  <c r="H14" i="40"/>
  <c r="F14" i="40"/>
  <c r="E14" i="40"/>
  <c r="N13" i="40"/>
  <c r="M13" i="40"/>
  <c r="L13" i="40"/>
  <c r="J13" i="40"/>
  <c r="I13" i="40"/>
  <c r="H13" i="40"/>
  <c r="F13" i="40"/>
  <c r="E13" i="40"/>
  <c r="N12" i="40"/>
  <c r="M12" i="40"/>
  <c r="L12" i="40"/>
  <c r="J12" i="40"/>
  <c r="I12" i="40"/>
  <c r="H12" i="40"/>
  <c r="F12" i="40"/>
  <c r="E12" i="40"/>
  <c r="N11" i="40"/>
  <c r="M11" i="40"/>
  <c r="L11" i="40"/>
  <c r="J11" i="40"/>
  <c r="I11" i="40"/>
  <c r="H11" i="40"/>
  <c r="F11" i="40"/>
  <c r="E11" i="40"/>
  <c r="N10" i="40"/>
  <c r="M10" i="40"/>
  <c r="L10" i="40"/>
  <c r="J10" i="40"/>
  <c r="I10" i="40"/>
  <c r="H10" i="40"/>
  <c r="F10" i="40"/>
  <c r="E10" i="40"/>
  <c r="N9" i="40"/>
  <c r="M9" i="40"/>
  <c r="L9" i="40"/>
  <c r="J9" i="40"/>
  <c r="I9" i="40"/>
  <c r="H9" i="40"/>
  <c r="F9" i="40"/>
  <c r="E9" i="40"/>
  <c r="N8" i="40"/>
  <c r="M8" i="40"/>
  <c r="L8" i="40"/>
  <c r="J8" i="40"/>
  <c r="I8" i="40"/>
  <c r="H8" i="40"/>
  <c r="F8" i="40"/>
  <c r="E8" i="40"/>
  <c r="N6" i="40"/>
  <c r="M6" i="40"/>
  <c r="L6" i="40"/>
  <c r="J6" i="40"/>
  <c r="H6" i="40"/>
  <c r="F6" i="40"/>
  <c r="E6" i="40"/>
  <c r="N7" i="40"/>
  <c r="M7" i="40"/>
  <c r="L7" i="40"/>
  <c r="J7" i="40"/>
  <c r="I7" i="40"/>
  <c r="H7" i="40"/>
  <c r="F7" i="40"/>
  <c r="E7" i="40"/>
  <c r="N84" i="35"/>
  <c r="M84" i="35"/>
  <c r="L84" i="35"/>
  <c r="J84" i="35"/>
  <c r="I84" i="35"/>
  <c r="H84" i="35"/>
  <c r="F84" i="35"/>
  <c r="E84" i="35"/>
  <c r="D84" i="35" s="1"/>
  <c r="N83" i="35"/>
  <c r="M83" i="35"/>
  <c r="L83" i="35"/>
  <c r="J83" i="35"/>
  <c r="I83" i="35"/>
  <c r="H83" i="35"/>
  <c r="F83" i="35"/>
  <c r="E83" i="35"/>
  <c r="D83" i="35" s="1"/>
  <c r="N82" i="35"/>
  <c r="M82" i="35"/>
  <c r="L82" i="35"/>
  <c r="J82" i="35"/>
  <c r="I82" i="35"/>
  <c r="H82" i="35"/>
  <c r="F82" i="35"/>
  <c r="E82" i="35"/>
  <c r="D82" i="35" s="1"/>
  <c r="N81" i="35"/>
  <c r="M81" i="35"/>
  <c r="L81" i="35"/>
  <c r="J81" i="35"/>
  <c r="I81" i="35"/>
  <c r="H81" i="35"/>
  <c r="F81" i="35"/>
  <c r="E81" i="35"/>
  <c r="D81" i="35" s="1"/>
  <c r="N80" i="35"/>
  <c r="M80" i="35"/>
  <c r="L80" i="35"/>
  <c r="J80" i="35"/>
  <c r="I80" i="35"/>
  <c r="H80" i="35"/>
  <c r="F80" i="35"/>
  <c r="E80" i="35"/>
  <c r="D80" i="35" s="1"/>
  <c r="N79" i="35"/>
  <c r="M79" i="35"/>
  <c r="L79" i="35"/>
  <c r="J79" i="35"/>
  <c r="I79" i="35"/>
  <c r="H79" i="35"/>
  <c r="F79" i="35"/>
  <c r="E79" i="35"/>
  <c r="D79" i="35" s="1"/>
  <c r="N78" i="35"/>
  <c r="M78" i="35"/>
  <c r="L78" i="35"/>
  <c r="J78" i="35"/>
  <c r="I78" i="35"/>
  <c r="H78" i="35"/>
  <c r="F78" i="35"/>
  <c r="E78" i="35"/>
  <c r="D78" i="35" s="1"/>
  <c r="N77" i="35"/>
  <c r="M77" i="35"/>
  <c r="L77" i="35"/>
  <c r="J77" i="35"/>
  <c r="I77" i="35"/>
  <c r="H77" i="35"/>
  <c r="F77" i="35"/>
  <c r="E77" i="35"/>
  <c r="D77" i="35" s="1"/>
  <c r="N76" i="35"/>
  <c r="M76" i="35"/>
  <c r="L76" i="35"/>
  <c r="J76" i="35"/>
  <c r="I76" i="35"/>
  <c r="H76" i="35"/>
  <c r="F76" i="35"/>
  <c r="E76" i="35"/>
  <c r="D76" i="35" s="1"/>
  <c r="N75" i="35"/>
  <c r="M75" i="35"/>
  <c r="L75" i="35"/>
  <c r="J75" i="35"/>
  <c r="I75" i="35"/>
  <c r="H75" i="35"/>
  <c r="F75" i="35"/>
  <c r="E75" i="35"/>
  <c r="D75" i="35" s="1"/>
  <c r="N74" i="35"/>
  <c r="M74" i="35"/>
  <c r="L74" i="35"/>
  <c r="J74" i="35"/>
  <c r="I74" i="35"/>
  <c r="H74" i="35"/>
  <c r="F74" i="35"/>
  <c r="E74" i="35"/>
  <c r="D74" i="35" s="1"/>
  <c r="N73" i="35"/>
  <c r="M73" i="35"/>
  <c r="L73" i="35"/>
  <c r="J73" i="35"/>
  <c r="I73" i="35"/>
  <c r="H73" i="35"/>
  <c r="F73" i="35"/>
  <c r="E73" i="35"/>
  <c r="D73" i="35" s="1"/>
  <c r="N72" i="35"/>
  <c r="M72" i="35"/>
  <c r="L72" i="35"/>
  <c r="J72" i="35"/>
  <c r="I72" i="35"/>
  <c r="H72" i="35"/>
  <c r="F72" i="35"/>
  <c r="E72" i="35"/>
  <c r="D72" i="35" s="1"/>
  <c r="N71" i="35"/>
  <c r="M71" i="35"/>
  <c r="L71" i="35"/>
  <c r="J71" i="35"/>
  <c r="I71" i="35"/>
  <c r="H71" i="35"/>
  <c r="F71" i="35"/>
  <c r="E71" i="35"/>
  <c r="D71" i="35" s="1"/>
  <c r="N70" i="35"/>
  <c r="M70" i="35"/>
  <c r="L70" i="35"/>
  <c r="J70" i="35"/>
  <c r="I70" i="35"/>
  <c r="H70" i="35"/>
  <c r="F70" i="35"/>
  <c r="E70" i="35"/>
  <c r="D70" i="35" s="1"/>
  <c r="N69" i="35"/>
  <c r="M69" i="35"/>
  <c r="L69" i="35"/>
  <c r="J69" i="35"/>
  <c r="I69" i="35"/>
  <c r="H69" i="35"/>
  <c r="F69" i="35"/>
  <c r="E69" i="35"/>
  <c r="D69" i="35" s="1"/>
  <c r="N68" i="35"/>
  <c r="M68" i="35"/>
  <c r="L68" i="35"/>
  <c r="J68" i="35"/>
  <c r="I68" i="35"/>
  <c r="H68" i="35"/>
  <c r="F68" i="35"/>
  <c r="E68" i="35"/>
  <c r="D68" i="35" s="1"/>
  <c r="N67" i="35"/>
  <c r="M67" i="35"/>
  <c r="L67" i="35"/>
  <c r="J67" i="35"/>
  <c r="I67" i="35"/>
  <c r="H67" i="35"/>
  <c r="F67" i="35"/>
  <c r="E67" i="35"/>
  <c r="D67" i="35" s="1"/>
  <c r="N66" i="35"/>
  <c r="M66" i="35"/>
  <c r="L66" i="35"/>
  <c r="J66" i="35"/>
  <c r="I66" i="35"/>
  <c r="H66" i="35"/>
  <c r="F66" i="35"/>
  <c r="E66" i="35"/>
  <c r="D66" i="35" s="1"/>
  <c r="N65" i="35"/>
  <c r="M65" i="35"/>
  <c r="L65" i="35"/>
  <c r="J65" i="35"/>
  <c r="I65" i="35"/>
  <c r="H65" i="35"/>
  <c r="F65" i="35"/>
  <c r="E65" i="35"/>
  <c r="D65" i="35" s="1"/>
  <c r="N64" i="35"/>
  <c r="M64" i="35"/>
  <c r="L64" i="35"/>
  <c r="J64" i="35"/>
  <c r="I64" i="35"/>
  <c r="H64" i="35"/>
  <c r="F64" i="35"/>
  <c r="E64" i="35"/>
  <c r="D64" i="35" s="1"/>
  <c r="N63" i="35"/>
  <c r="M63" i="35"/>
  <c r="L63" i="35"/>
  <c r="J63" i="35"/>
  <c r="I63" i="35"/>
  <c r="H63" i="35"/>
  <c r="F63" i="35"/>
  <c r="E63" i="35"/>
  <c r="D63" i="35" s="1"/>
  <c r="N62" i="35"/>
  <c r="M62" i="35"/>
  <c r="L62" i="35"/>
  <c r="J62" i="35"/>
  <c r="I62" i="35"/>
  <c r="H62" i="35"/>
  <c r="F62" i="35"/>
  <c r="E62" i="35"/>
  <c r="D62" i="35" s="1"/>
  <c r="N61" i="35"/>
  <c r="M61" i="35"/>
  <c r="L61" i="35"/>
  <c r="J61" i="35"/>
  <c r="I61" i="35"/>
  <c r="H61" i="35"/>
  <c r="F61" i="35"/>
  <c r="E61" i="35"/>
  <c r="D61" i="35" s="1"/>
  <c r="N60" i="35"/>
  <c r="M60" i="35"/>
  <c r="L60" i="35"/>
  <c r="J60" i="35"/>
  <c r="I60" i="35"/>
  <c r="H60" i="35"/>
  <c r="F60" i="35"/>
  <c r="E60" i="35"/>
  <c r="D60" i="35" s="1"/>
  <c r="N59" i="35"/>
  <c r="M59" i="35"/>
  <c r="L59" i="35"/>
  <c r="J59" i="35"/>
  <c r="I59" i="35"/>
  <c r="H59" i="35"/>
  <c r="F59" i="35"/>
  <c r="E59" i="35"/>
  <c r="N58" i="35"/>
  <c r="M58" i="35"/>
  <c r="L58" i="35"/>
  <c r="J58" i="35"/>
  <c r="I58" i="35"/>
  <c r="H58" i="35"/>
  <c r="F58" i="35"/>
  <c r="E58" i="35"/>
  <c r="N57" i="35"/>
  <c r="M57" i="35"/>
  <c r="L57" i="35"/>
  <c r="J57" i="35"/>
  <c r="I57" i="35"/>
  <c r="H57" i="35"/>
  <c r="F57" i="35"/>
  <c r="E57" i="35"/>
  <c r="N56" i="35"/>
  <c r="M56" i="35"/>
  <c r="L56" i="35"/>
  <c r="J56" i="35"/>
  <c r="I56" i="35"/>
  <c r="H56" i="35"/>
  <c r="F56" i="35"/>
  <c r="E56" i="35"/>
  <c r="N55" i="35"/>
  <c r="M55" i="35"/>
  <c r="L55" i="35"/>
  <c r="J55" i="35"/>
  <c r="I55" i="35"/>
  <c r="H55" i="35"/>
  <c r="F55" i="35"/>
  <c r="E55" i="35"/>
  <c r="N54" i="35"/>
  <c r="M54" i="35"/>
  <c r="L54" i="35"/>
  <c r="J54" i="35"/>
  <c r="I54" i="35"/>
  <c r="H54" i="35"/>
  <c r="F54" i="35"/>
  <c r="E54" i="35"/>
  <c r="N53" i="35"/>
  <c r="M53" i="35"/>
  <c r="L53" i="35"/>
  <c r="J53" i="35"/>
  <c r="I53" i="35"/>
  <c r="H53" i="35"/>
  <c r="F53" i="35"/>
  <c r="E53" i="35"/>
  <c r="N52" i="35"/>
  <c r="M52" i="35"/>
  <c r="L52" i="35"/>
  <c r="J52" i="35"/>
  <c r="I52" i="35"/>
  <c r="H52" i="35"/>
  <c r="F52" i="35"/>
  <c r="E52" i="35"/>
  <c r="N51" i="35"/>
  <c r="M51" i="35"/>
  <c r="L51" i="35"/>
  <c r="J51" i="35"/>
  <c r="I51" i="35"/>
  <c r="H51" i="35"/>
  <c r="F51" i="35"/>
  <c r="E51" i="35"/>
  <c r="N50" i="35"/>
  <c r="M50" i="35"/>
  <c r="L50" i="35"/>
  <c r="J50" i="35"/>
  <c r="I50" i="35"/>
  <c r="H50" i="35"/>
  <c r="F50" i="35"/>
  <c r="E50" i="35"/>
  <c r="N49" i="35"/>
  <c r="M49" i="35"/>
  <c r="L49" i="35"/>
  <c r="J49" i="35"/>
  <c r="I49" i="35"/>
  <c r="H49" i="35"/>
  <c r="F49" i="35"/>
  <c r="E49" i="35"/>
  <c r="N48" i="35"/>
  <c r="M48" i="35"/>
  <c r="L48" i="35"/>
  <c r="J48" i="35"/>
  <c r="I48" i="35"/>
  <c r="H48" i="35"/>
  <c r="F48" i="35"/>
  <c r="E48" i="35"/>
  <c r="N47" i="35"/>
  <c r="M47" i="35"/>
  <c r="L47" i="35"/>
  <c r="J47" i="35"/>
  <c r="I47" i="35"/>
  <c r="H47" i="35"/>
  <c r="F47" i="35"/>
  <c r="E47" i="35"/>
  <c r="N46" i="35"/>
  <c r="M46" i="35"/>
  <c r="L46" i="35"/>
  <c r="J46" i="35"/>
  <c r="I46" i="35"/>
  <c r="H46" i="35"/>
  <c r="F46" i="35"/>
  <c r="E46" i="35"/>
  <c r="N45" i="35"/>
  <c r="M45" i="35"/>
  <c r="L45" i="35"/>
  <c r="J45" i="35"/>
  <c r="I45" i="35"/>
  <c r="H45" i="35"/>
  <c r="F45" i="35"/>
  <c r="E45" i="35"/>
  <c r="N44" i="35"/>
  <c r="M44" i="35"/>
  <c r="L44" i="35"/>
  <c r="J44" i="35"/>
  <c r="I44" i="35"/>
  <c r="H44" i="35"/>
  <c r="F44" i="35"/>
  <c r="E44" i="35"/>
  <c r="N43" i="35"/>
  <c r="M43" i="35"/>
  <c r="L43" i="35"/>
  <c r="J43" i="35"/>
  <c r="I43" i="35"/>
  <c r="H43" i="35"/>
  <c r="F43" i="35"/>
  <c r="E43" i="35"/>
  <c r="N42" i="35"/>
  <c r="M42" i="35"/>
  <c r="L42" i="35"/>
  <c r="J42" i="35"/>
  <c r="I42" i="35"/>
  <c r="H42" i="35"/>
  <c r="F42" i="35"/>
  <c r="E42" i="35"/>
  <c r="N41" i="35"/>
  <c r="M41" i="35"/>
  <c r="L41" i="35"/>
  <c r="J41" i="35"/>
  <c r="I41" i="35"/>
  <c r="H41" i="35"/>
  <c r="F41" i="35"/>
  <c r="E41" i="35"/>
  <c r="N40" i="35"/>
  <c r="M40" i="35"/>
  <c r="L40" i="35"/>
  <c r="J40" i="35"/>
  <c r="I40" i="35"/>
  <c r="H40" i="35"/>
  <c r="F40" i="35"/>
  <c r="E40" i="35"/>
  <c r="N39" i="35"/>
  <c r="M39" i="35"/>
  <c r="L39" i="35"/>
  <c r="J39" i="35"/>
  <c r="I39" i="35"/>
  <c r="H39" i="35"/>
  <c r="F39" i="35"/>
  <c r="E39" i="35"/>
  <c r="N38" i="35"/>
  <c r="M38" i="35"/>
  <c r="L38" i="35"/>
  <c r="J38" i="35"/>
  <c r="I38" i="35"/>
  <c r="H38" i="35"/>
  <c r="F38" i="35"/>
  <c r="E38" i="35"/>
  <c r="N37" i="35"/>
  <c r="M37" i="35"/>
  <c r="L37" i="35"/>
  <c r="J37" i="35"/>
  <c r="I37" i="35"/>
  <c r="H37" i="35"/>
  <c r="F37" i="35"/>
  <c r="E37" i="35"/>
  <c r="N36" i="35"/>
  <c r="M36" i="35"/>
  <c r="L36" i="35"/>
  <c r="J36" i="35"/>
  <c r="I36" i="35"/>
  <c r="H36" i="35"/>
  <c r="F36" i="35"/>
  <c r="E36" i="35"/>
  <c r="N35" i="35"/>
  <c r="M35" i="35"/>
  <c r="L35" i="35"/>
  <c r="J35" i="35"/>
  <c r="I35" i="35"/>
  <c r="H35" i="35"/>
  <c r="F35" i="35"/>
  <c r="E35" i="35"/>
  <c r="N34" i="35"/>
  <c r="M34" i="35"/>
  <c r="L34" i="35"/>
  <c r="J34" i="35"/>
  <c r="I34" i="35"/>
  <c r="H34" i="35"/>
  <c r="F34" i="35"/>
  <c r="E34" i="35"/>
  <c r="N33" i="35"/>
  <c r="M33" i="35"/>
  <c r="L33" i="35"/>
  <c r="J33" i="35"/>
  <c r="I33" i="35"/>
  <c r="H33" i="35"/>
  <c r="F33" i="35"/>
  <c r="E33" i="35"/>
  <c r="N32" i="35"/>
  <c r="M32" i="35"/>
  <c r="L32" i="35"/>
  <c r="J32" i="35"/>
  <c r="I32" i="35"/>
  <c r="H32" i="35"/>
  <c r="F32" i="35"/>
  <c r="E32" i="35"/>
  <c r="N31" i="35"/>
  <c r="M31" i="35"/>
  <c r="L31" i="35"/>
  <c r="J31" i="35"/>
  <c r="I31" i="35"/>
  <c r="H31" i="35"/>
  <c r="F31" i="35"/>
  <c r="E31" i="35"/>
  <c r="N30" i="35"/>
  <c r="M30" i="35"/>
  <c r="L30" i="35"/>
  <c r="J30" i="35"/>
  <c r="I30" i="35"/>
  <c r="H30" i="35"/>
  <c r="F30" i="35"/>
  <c r="E30" i="35"/>
  <c r="D30" i="35" s="1"/>
  <c r="N29" i="35"/>
  <c r="M29" i="35"/>
  <c r="L29" i="35"/>
  <c r="J29" i="35"/>
  <c r="I29" i="35"/>
  <c r="H29" i="35"/>
  <c r="F29" i="35"/>
  <c r="E29" i="35"/>
  <c r="D29" i="35" s="1"/>
  <c r="N28" i="35"/>
  <c r="M28" i="35"/>
  <c r="L28" i="35"/>
  <c r="J28" i="35"/>
  <c r="I28" i="35"/>
  <c r="H28" i="35"/>
  <c r="F28" i="35"/>
  <c r="E28" i="35"/>
  <c r="D28" i="35" s="1"/>
  <c r="N27" i="35"/>
  <c r="M27" i="35"/>
  <c r="L27" i="35"/>
  <c r="J27" i="35"/>
  <c r="I27" i="35"/>
  <c r="H27" i="35"/>
  <c r="F27" i="35"/>
  <c r="E27" i="35"/>
  <c r="D27" i="35" s="1"/>
  <c r="N26" i="35"/>
  <c r="M26" i="35"/>
  <c r="L26" i="35"/>
  <c r="J26" i="35"/>
  <c r="I26" i="35"/>
  <c r="H26" i="35"/>
  <c r="F26" i="35"/>
  <c r="E26" i="35"/>
  <c r="D26" i="35" s="1"/>
  <c r="N25" i="35"/>
  <c r="M25" i="35"/>
  <c r="L25" i="35"/>
  <c r="J25" i="35"/>
  <c r="I25" i="35"/>
  <c r="H25" i="35"/>
  <c r="F25" i="35"/>
  <c r="E25" i="35"/>
  <c r="D25" i="35" s="1"/>
  <c r="N24" i="35"/>
  <c r="M24" i="35"/>
  <c r="L24" i="35"/>
  <c r="J24" i="35"/>
  <c r="I24" i="35"/>
  <c r="H24" i="35"/>
  <c r="F24" i="35"/>
  <c r="E24" i="35"/>
  <c r="D24" i="35" s="1"/>
  <c r="N23" i="35"/>
  <c r="M23" i="35"/>
  <c r="L23" i="35"/>
  <c r="J23" i="35"/>
  <c r="I23" i="35"/>
  <c r="H23" i="35"/>
  <c r="F23" i="35"/>
  <c r="E23" i="35"/>
  <c r="D23" i="35" s="1"/>
  <c r="N22" i="35"/>
  <c r="M22" i="35"/>
  <c r="L22" i="35"/>
  <c r="J22" i="35"/>
  <c r="I22" i="35"/>
  <c r="H22" i="35"/>
  <c r="F22" i="35"/>
  <c r="E22" i="35"/>
  <c r="D22" i="35" s="1"/>
  <c r="N21" i="35"/>
  <c r="M21" i="35"/>
  <c r="L21" i="35"/>
  <c r="J21" i="35"/>
  <c r="I21" i="35"/>
  <c r="H21" i="35"/>
  <c r="F21" i="35"/>
  <c r="E21" i="35"/>
  <c r="D21" i="35" s="1"/>
  <c r="N20" i="35"/>
  <c r="M20" i="35"/>
  <c r="L20" i="35"/>
  <c r="J20" i="35"/>
  <c r="I20" i="35"/>
  <c r="H20" i="35"/>
  <c r="F20" i="35"/>
  <c r="E20" i="35"/>
  <c r="D20" i="35" s="1"/>
  <c r="N19" i="35"/>
  <c r="M19" i="35"/>
  <c r="L19" i="35"/>
  <c r="J19" i="35"/>
  <c r="I19" i="35"/>
  <c r="H19" i="35"/>
  <c r="F19" i="35"/>
  <c r="E19" i="35"/>
  <c r="D19" i="35" s="1"/>
  <c r="N18" i="35"/>
  <c r="M18" i="35"/>
  <c r="L18" i="35"/>
  <c r="J18" i="35"/>
  <c r="I18" i="35"/>
  <c r="H18" i="35"/>
  <c r="F18" i="35"/>
  <c r="E18" i="35"/>
  <c r="D18" i="35" s="1"/>
  <c r="N17" i="35"/>
  <c r="M17" i="35"/>
  <c r="L17" i="35"/>
  <c r="J17" i="35"/>
  <c r="I17" i="35"/>
  <c r="H17" i="35"/>
  <c r="F17" i="35"/>
  <c r="E17" i="35"/>
  <c r="D17" i="35" s="1"/>
  <c r="N16" i="35"/>
  <c r="M16" i="35"/>
  <c r="L16" i="35"/>
  <c r="J16" i="35"/>
  <c r="I16" i="35"/>
  <c r="H16" i="35"/>
  <c r="F16" i="35"/>
  <c r="E16" i="35"/>
  <c r="D16" i="35" s="1"/>
  <c r="N15" i="35"/>
  <c r="M15" i="35"/>
  <c r="L15" i="35"/>
  <c r="J15" i="35"/>
  <c r="I15" i="35"/>
  <c r="H15" i="35"/>
  <c r="F15" i="35"/>
  <c r="E15" i="35"/>
  <c r="D15" i="35" s="1"/>
  <c r="N14" i="35"/>
  <c r="M14" i="35"/>
  <c r="L14" i="35"/>
  <c r="J14" i="35"/>
  <c r="I14" i="35"/>
  <c r="H14" i="35"/>
  <c r="F14" i="35"/>
  <c r="E14" i="35"/>
  <c r="D14" i="35" s="1"/>
  <c r="N13" i="35"/>
  <c r="M13" i="35"/>
  <c r="L13" i="35"/>
  <c r="J13" i="35"/>
  <c r="I13" i="35"/>
  <c r="H13" i="35"/>
  <c r="F13" i="35"/>
  <c r="E13" i="35"/>
  <c r="D13" i="35" s="1"/>
  <c r="N12" i="35"/>
  <c r="M12" i="35"/>
  <c r="L12" i="35"/>
  <c r="J12" i="35"/>
  <c r="I12" i="35"/>
  <c r="H12" i="35"/>
  <c r="F12" i="35"/>
  <c r="E12" i="35"/>
  <c r="D12" i="35" s="1"/>
  <c r="N11" i="35"/>
  <c r="M11" i="35"/>
  <c r="L11" i="35"/>
  <c r="J11" i="35"/>
  <c r="I11" i="35"/>
  <c r="H11" i="35"/>
  <c r="F11" i="35"/>
  <c r="E11" i="35"/>
  <c r="D11" i="35" s="1"/>
  <c r="N10" i="35"/>
  <c r="M10" i="35"/>
  <c r="L10" i="35"/>
  <c r="J10" i="35"/>
  <c r="I10" i="35"/>
  <c r="H10" i="35"/>
  <c r="F10" i="35"/>
  <c r="E10" i="35"/>
  <c r="D10" i="35" s="1"/>
  <c r="N9" i="35"/>
  <c r="M9" i="35"/>
  <c r="L9" i="35"/>
  <c r="J9" i="35"/>
  <c r="I9" i="35"/>
  <c r="H9" i="35"/>
  <c r="F9" i="35"/>
  <c r="E9" i="35"/>
  <c r="D9" i="35" s="1"/>
  <c r="N6" i="35"/>
  <c r="M6" i="35"/>
  <c r="L6" i="35"/>
  <c r="J6" i="35"/>
  <c r="I6" i="35"/>
  <c r="H6" i="35"/>
  <c r="F6" i="35"/>
  <c r="E6" i="35"/>
  <c r="D6" i="35" s="1"/>
  <c r="N8" i="35"/>
  <c r="M7" i="35"/>
  <c r="L7" i="35"/>
  <c r="J7" i="35"/>
  <c r="I7" i="35"/>
  <c r="E7" i="35"/>
  <c r="N7" i="35"/>
  <c r="M8" i="35"/>
  <c r="L8" i="35"/>
  <c r="J8" i="35"/>
  <c r="I8" i="35"/>
  <c r="H8" i="35"/>
  <c r="N84" i="29"/>
  <c r="M84" i="29"/>
  <c r="L84" i="29"/>
  <c r="J84" i="29"/>
  <c r="I84" i="29"/>
  <c r="H84" i="29"/>
  <c r="F84" i="29"/>
  <c r="E84" i="29"/>
  <c r="D84" i="29" s="1"/>
  <c r="N83" i="29"/>
  <c r="M83" i="29"/>
  <c r="L83" i="29"/>
  <c r="J83" i="29"/>
  <c r="I83" i="29"/>
  <c r="H83" i="29"/>
  <c r="F83" i="29"/>
  <c r="E83" i="29"/>
  <c r="D83" i="29" s="1"/>
  <c r="N82" i="29"/>
  <c r="M82" i="29"/>
  <c r="L82" i="29"/>
  <c r="J82" i="29"/>
  <c r="I82" i="29"/>
  <c r="H82" i="29"/>
  <c r="F82" i="29"/>
  <c r="E82" i="29"/>
  <c r="D82" i="29" s="1"/>
  <c r="N81" i="29"/>
  <c r="M81" i="29"/>
  <c r="L81" i="29"/>
  <c r="J81" i="29"/>
  <c r="I81" i="29"/>
  <c r="H81" i="29"/>
  <c r="F81" i="29"/>
  <c r="E81" i="29"/>
  <c r="D81" i="29" s="1"/>
  <c r="N80" i="29"/>
  <c r="M80" i="29"/>
  <c r="L80" i="29"/>
  <c r="J80" i="29"/>
  <c r="I80" i="29"/>
  <c r="H80" i="29"/>
  <c r="F80" i="29"/>
  <c r="E80" i="29"/>
  <c r="D80" i="29" s="1"/>
  <c r="N79" i="29"/>
  <c r="M79" i="29"/>
  <c r="L79" i="29"/>
  <c r="J79" i="29"/>
  <c r="I79" i="29"/>
  <c r="H79" i="29"/>
  <c r="F79" i="29"/>
  <c r="E79" i="29"/>
  <c r="D79" i="29" s="1"/>
  <c r="N78" i="29"/>
  <c r="M78" i="29"/>
  <c r="L78" i="29"/>
  <c r="J78" i="29"/>
  <c r="I78" i="29"/>
  <c r="H78" i="29"/>
  <c r="F78" i="29"/>
  <c r="E78" i="29"/>
  <c r="D78" i="29" s="1"/>
  <c r="N77" i="29"/>
  <c r="M77" i="29"/>
  <c r="L77" i="29"/>
  <c r="J77" i="29"/>
  <c r="I77" i="29"/>
  <c r="H77" i="29"/>
  <c r="F77" i="29"/>
  <c r="E77" i="29"/>
  <c r="D77" i="29" s="1"/>
  <c r="N76" i="29"/>
  <c r="M76" i="29"/>
  <c r="L76" i="29"/>
  <c r="J76" i="29"/>
  <c r="I76" i="29"/>
  <c r="H76" i="29"/>
  <c r="F76" i="29"/>
  <c r="E76" i="29"/>
  <c r="D76" i="29" s="1"/>
  <c r="N75" i="29"/>
  <c r="M75" i="29"/>
  <c r="L75" i="29"/>
  <c r="J75" i="29"/>
  <c r="I75" i="29"/>
  <c r="H75" i="29"/>
  <c r="F75" i="29"/>
  <c r="E75" i="29"/>
  <c r="D75" i="29" s="1"/>
  <c r="N74" i="29"/>
  <c r="M74" i="29"/>
  <c r="L74" i="29"/>
  <c r="J74" i="29"/>
  <c r="I74" i="29"/>
  <c r="H74" i="29"/>
  <c r="F74" i="29"/>
  <c r="E74" i="29"/>
  <c r="D74" i="29" s="1"/>
  <c r="N73" i="29"/>
  <c r="M73" i="29"/>
  <c r="L73" i="29"/>
  <c r="J73" i="29"/>
  <c r="I73" i="29"/>
  <c r="H73" i="29"/>
  <c r="F73" i="29"/>
  <c r="E73" i="29"/>
  <c r="N72" i="29"/>
  <c r="M72" i="29"/>
  <c r="L72" i="29"/>
  <c r="J72" i="29"/>
  <c r="I72" i="29"/>
  <c r="H72" i="29"/>
  <c r="F72" i="29"/>
  <c r="E72" i="29"/>
  <c r="D72" i="29" s="1"/>
  <c r="N71" i="29"/>
  <c r="M71" i="29"/>
  <c r="L71" i="29"/>
  <c r="J71" i="29"/>
  <c r="I71" i="29"/>
  <c r="H71" i="29"/>
  <c r="F71" i="29"/>
  <c r="E71" i="29"/>
  <c r="D71" i="29" s="1"/>
  <c r="N70" i="29"/>
  <c r="M70" i="29"/>
  <c r="L70" i="29"/>
  <c r="J70" i="29"/>
  <c r="I70" i="29"/>
  <c r="H70" i="29"/>
  <c r="F70" i="29"/>
  <c r="E70" i="29"/>
  <c r="D70" i="29" s="1"/>
  <c r="N69" i="29"/>
  <c r="M69" i="29"/>
  <c r="L69" i="29"/>
  <c r="J69" i="29"/>
  <c r="I69" i="29"/>
  <c r="H69" i="29"/>
  <c r="F69" i="29"/>
  <c r="E69" i="29"/>
  <c r="D69" i="29" s="1"/>
  <c r="N68" i="29"/>
  <c r="M68" i="29"/>
  <c r="L68" i="29"/>
  <c r="J68" i="29"/>
  <c r="I68" i="29"/>
  <c r="H68" i="29"/>
  <c r="F68" i="29"/>
  <c r="E68" i="29"/>
  <c r="D68" i="29" s="1"/>
  <c r="N67" i="29"/>
  <c r="M67" i="29"/>
  <c r="L67" i="29"/>
  <c r="J67" i="29"/>
  <c r="I67" i="29"/>
  <c r="H67" i="29"/>
  <c r="F67" i="29"/>
  <c r="E67" i="29"/>
  <c r="D67" i="29" s="1"/>
  <c r="N66" i="29"/>
  <c r="M66" i="29"/>
  <c r="L66" i="29"/>
  <c r="J66" i="29"/>
  <c r="I66" i="29"/>
  <c r="H66" i="29"/>
  <c r="F66" i="29"/>
  <c r="E66" i="29"/>
  <c r="D66" i="29" s="1"/>
  <c r="N65" i="29"/>
  <c r="M65" i="29"/>
  <c r="L65" i="29"/>
  <c r="J65" i="29"/>
  <c r="I65" i="29"/>
  <c r="H65" i="29"/>
  <c r="F65" i="29"/>
  <c r="E65" i="29"/>
  <c r="D65" i="29" s="1"/>
  <c r="N64" i="29"/>
  <c r="M64" i="29"/>
  <c r="L64" i="29"/>
  <c r="J64" i="29"/>
  <c r="I64" i="29"/>
  <c r="H64" i="29"/>
  <c r="F64" i="29"/>
  <c r="E64" i="29"/>
  <c r="D64" i="29" s="1"/>
  <c r="N63" i="29"/>
  <c r="M63" i="29"/>
  <c r="L63" i="29"/>
  <c r="J63" i="29"/>
  <c r="I63" i="29"/>
  <c r="H63" i="29"/>
  <c r="F63" i="29"/>
  <c r="E63" i="29"/>
  <c r="D63" i="29" s="1"/>
  <c r="N62" i="29"/>
  <c r="M62" i="29"/>
  <c r="L62" i="29"/>
  <c r="J62" i="29"/>
  <c r="I62" i="29"/>
  <c r="H62" i="29"/>
  <c r="F62" i="29"/>
  <c r="E62" i="29"/>
  <c r="D62" i="29" s="1"/>
  <c r="N61" i="29"/>
  <c r="M61" i="29"/>
  <c r="L61" i="29"/>
  <c r="J61" i="29"/>
  <c r="I61" i="29"/>
  <c r="H61" i="29"/>
  <c r="F61" i="29"/>
  <c r="E61" i="29"/>
  <c r="D61" i="29" s="1"/>
  <c r="N60" i="29"/>
  <c r="M60" i="29"/>
  <c r="L60" i="29"/>
  <c r="J60" i="29"/>
  <c r="I60" i="29"/>
  <c r="H60" i="29"/>
  <c r="F60" i="29"/>
  <c r="E60" i="29"/>
  <c r="D60" i="29" s="1"/>
  <c r="N59" i="29"/>
  <c r="M59" i="29"/>
  <c r="L59" i="29"/>
  <c r="J59" i="29"/>
  <c r="I59" i="29"/>
  <c r="H59" i="29"/>
  <c r="F59" i="29"/>
  <c r="E59" i="29"/>
  <c r="D59" i="29" s="1"/>
  <c r="N58" i="29"/>
  <c r="M58" i="29"/>
  <c r="L58" i="29"/>
  <c r="J58" i="29"/>
  <c r="I58" i="29"/>
  <c r="H58" i="29"/>
  <c r="F58" i="29"/>
  <c r="E58" i="29"/>
  <c r="D58" i="29" s="1"/>
  <c r="N57" i="29"/>
  <c r="M57" i="29"/>
  <c r="L57" i="29"/>
  <c r="J57" i="29"/>
  <c r="I57" i="29"/>
  <c r="H57" i="29"/>
  <c r="F57" i="29"/>
  <c r="E57" i="29"/>
  <c r="D57" i="29" s="1"/>
  <c r="N56" i="29"/>
  <c r="M56" i="29"/>
  <c r="L56" i="29"/>
  <c r="J56" i="29"/>
  <c r="I56" i="29"/>
  <c r="H56" i="29"/>
  <c r="F56" i="29"/>
  <c r="E56" i="29"/>
  <c r="D56" i="29" s="1"/>
  <c r="N55" i="29"/>
  <c r="M55" i="29"/>
  <c r="L55" i="29"/>
  <c r="J55" i="29"/>
  <c r="I55" i="29"/>
  <c r="H55" i="29"/>
  <c r="F55" i="29"/>
  <c r="E55" i="29"/>
  <c r="D55" i="29" s="1"/>
  <c r="N54" i="29"/>
  <c r="M54" i="29"/>
  <c r="L54" i="29"/>
  <c r="J54" i="29"/>
  <c r="I54" i="29"/>
  <c r="H54" i="29"/>
  <c r="F54" i="29"/>
  <c r="E54" i="29"/>
  <c r="D54" i="29" s="1"/>
  <c r="N53" i="29"/>
  <c r="M53" i="29"/>
  <c r="L53" i="29"/>
  <c r="J53" i="29"/>
  <c r="I53" i="29"/>
  <c r="H53" i="29"/>
  <c r="F53" i="29"/>
  <c r="E53" i="29"/>
  <c r="D53" i="29" s="1"/>
  <c r="N52" i="29"/>
  <c r="M52" i="29"/>
  <c r="L52" i="29"/>
  <c r="J52" i="29"/>
  <c r="I52" i="29"/>
  <c r="H52" i="29"/>
  <c r="F52" i="29"/>
  <c r="E52" i="29"/>
  <c r="D52" i="29" s="1"/>
  <c r="N51" i="29"/>
  <c r="M51" i="29"/>
  <c r="L51" i="29"/>
  <c r="J51" i="29"/>
  <c r="I51" i="29"/>
  <c r="H51" i="29"/>
  <c r="F51" i="29"/>
  <c r="E51" i="29"/>
  <c r="D51" i="29" s="1"/>
  <c r="N50" i="29"/>
  <c r="M50" i="29"/>
  <c r="L50" i="29"/>
  <c r="J50" i="29"/>
  <c r="I50" i="29"/>
  <c r="H50" i="29"/>
  <c r="F50" i="29"/>
  <c r="E50" i="29"/>
  <c r="D50" i="29" s="1"/>
  <c r="N49" i="29"/>
  <c r="M49" i="29"/>
  <c r="L49" i="29"/>
  <c r="J49" i="29"/>
  <c r="I49" i="29"/>
  <c r="H49" i="29"/>
  <c r="F49" i="29"/>
  <c r="E49" i="29"/>
  <c r="D49" i="29" s="1"/>
  <c r="N48" i="29"/>
  <c r="M48" i="29"/>
  <c r="L48" i="29"/>
  <c r="J48" i="29"/>
  <c r="I48" i="29"/>
  <c r="H48" i="29"/>
  <c r="F48" i="29"/>
  <c r="E48" i="29"/>
  <c r="D48" i="29" s="1"/>
  <c r="N47" i="29"/>
  <c r="M47" i="29"/>
  <c r="L47" i="29"/>
  <c r="J47" i="29"/>
  <c r="I47" i="29"/>
  <c r="H47" i="29"/>
  <c r="F47" i="29"/>
  <c r="E47" i="29"/>
  <c r="D47" i="29" s="1"/>
  <c r="N46" i="29"/>
  <c r="M46" i="29"/>
  <c r="L46" i="29"/>
  <c r="J46" i="29"/>
  <c r="I46" i="29"/>
  <c r="H46" i="29"/>
  <c r="F46" i="29"/>
  <c r="E46" i="29"/>
  <c r="D46" i="29" s="1"/>
  <c r="N45" i="29"/>
  <c r="M45" i="29"/>
  <c r="L45" i="29"/>
  <c r="J45" i="29"/>
  <c r="I45" i="29"/>
  <c r="H45" i="29"/>
  <c r="F45" i="29"/>
  <c r="E45" i="29"/>
  <c r="D45" i="29" s="1"/>
  <c r="N44" i="29"/>
  <c r="M44" i="29"/>
  <c r="L44" i="29"/>
  <c r="J44" i="29"/>
  <c r="I44" i="29"/>
  <c r="H44" i="29"/>
  <c r="F44" i="29"/>
  <c r="E44" i="29"/>
  <c r="D44" i="29" s="1"/>
  <c r="N43" i="29"/>
  <c r="M43" i="29"/>
  <c r="L43" i="29"/>
  <c r="J43" i="29"/>
  <c r="I43" i="29"/>
  <c r="H43" i="29"/>
  <c r="F43" i="29"/>
  <c r="E43" i="29"/>
  <c r="D43" i="29" s="1"/>
  <c r="N42" i="29"/>
  <c r="M42" i="29"/>
  <c r="L42" i="29"/>
  <c r="J42" i="29"/>
  <c r="I42" i="29"/>
  <c r="H42" i="29"/>
  <c r="F42" i="29"/>
  <c r="E42" i="29"/>
  <c r="D42" i="29" s="1"/>
  <c r="N41" i="29"/>
  <c r="M41" i="29"/>
  <c r="L41" i="29"/>
  <c r="J41" i="29"/>
  <c r="I41" i="29"/>
  <c r="H41" i="29"/>
  <c r="F41" i="29"/>
  <c r="E41" i="29"/>
  <c r="D41" i="29" s="1"/>
  <c r="N40" i="29"/>
  <c r="M40" i="29"/>
  <c r="L40" i="29"/>
  <c r="J40" i="29"/>
  <c r="I40" i="29"/>
  <c r="H40" i="29"/>
  <c r="F40" i="29"/>
  <c r="E40" i="29"/>
  <c r="D40" i="29" s="1"/>
  <c r="N39" i="29"/>
  <c r="M39" i="29"/>
  <c r="L39" i="29"/>
  <c r="J39" i="29"/>
  <c r="I39" i="29"/>
  <c r="H39" i="29"/>
  <c r="F39" i="29"/>
  <c r="E39" i="29"/>
  <c r="D39" i="29" s="1"/>
  <c r="N38" i="29"/>
  <c r="M38" i="29"/>
  <c r="L38" i="29"/>
  <c r="J38" i="29"/>
  <c r="I38" i="29"/>
  <c r="H38" i="29"/>
  <c r="F38" i="29"/>
  <c r="E38" i="29"/>
  <c r="D38" i="29" s="1"/>
  <c r="N37" i="29"/>
  <c r="M37" i="29"/>
  <c r="L37" i="29"/>
  <c r="J37" i="29"/>
  <c r="I37" i="29"/>
  <c r="H37" i="29"/>
  <c r="F37" i="29"/>
  <c r="E37" i="29"/>
  <c r="D37" i="29" s="1"/>
  <c r="N36" i="29"/>
  <c r="M36" i="29"/>
  <c r="L36" i="29"/>
  <c r="J36" i="29"/>
  <c r="I36" i="29"/>
  <c r="H36" i="29"/>
  <c r="F36" i="29"/>
  <c r="E36" i="29"/>
  <c r="D36" i="29" s="1"/>
  <c r="N35" i="29"/>
  <c r="M35" i="29"/>
  <c r="L35" i="29"/>
  <c r="J35" i="29"/>
  <c r="I35" i="29"/>
  <c r="H35" i="29"/>
  <c r="F35" i="29"/>
  <c r="E35" i="29"/>
  <c r="N34" i="29"/>
  <c r="M34" i="29"/>
  <c r="L34" i="29"/>
  <c r="J34" i="29"/>
  <c r="I34" i="29"/>
  <c r="H34" i="29"/>
  <c r="F34" i="29"/>
  <c r="E34" i="29"/>
  <c r="D34" i="29" s="1"/>
  <c r="N33" i="29"/>
  <c r="M33" i="29"/>
  <c r="L33" i="29"/>
  <c r="J33" i="29"/>
  <c r="I33" i="29"/>
  <c r="H33" i="29"/>
  <c r="F33" i="29"/>
  <c r="E33" i="29"/>
  <c r="D33" i="29" s="1"/>
  <c r="N32" i="29"/>
  <c r="M32" i="29"/>
  <c r="L32" i="29"/>
  <c r="J32" i="29"/>
  <c r="I32" i="29"/>
  <c r="H32" i="29"/>
  <c r="F32" i="29"/>
  <c r="E32" i="29"/>
  <c r="D32" i="29" s="1"/>
  <c r="N31" i="29"/>
  <c r="M31" i="29"/>
  <c r="L31" i="29"/>
  <c r="J31" i="29"/>
  <c r="I31" i="29"/>
  <c r="H31" i="29"/>
  <c r="F31" i="29"/>
  <c r="E31" i="29"/>
  <c r="D31" i="29" s="1"/>
  <c r="N30" i="29"/>
  <c r="M30" i="29"/>
  <c r="L30" i="29"/>
  <c r="J30" i="29"/>
  <c r="I30" i="29"/>
  <c r="H30" i="29"/>
  <c r="F30" i="29"/>
  <c r="E30" i="29"/>
  <c r="D30" i="29" s="1"/>
  <c r="N29" i="29"/>
  <c r="M29" i="29"/>
  <c r="L29" i="29"/>
  <c r="J29" i="29"/>
  <c r="I29" i="29"/>
  <c r="H29" i="29"/>
  <c r="F29" i="29"/>
  <c r="E29" i="29"/>
  <c r="N28" i="29"/>
  <c r="M28" i="29"/>
  <c r="L28" i="29"/>
  <c r="J28" i="29"/>
  <c r="I28" i="29"/>
  <c r="H28" i="29"/>
  <c r="F28" i="29"/>
  <c r="E28" i="29"/>
  <c r="N27" i="29"/>
  <c r="M27" i="29"/>
  <c r="L27" i="29"/>
  <c r="J27" i="29"/>
  <c r="I27" i="29"/>
  <c r="H27" i="29"/>
  <c r="F27" i="29"/>
  <c r="E27" i="29"/>
  <c r="N26" i="29"/>
  <c r="M26" i="29"/>
  <c r="L26" i="29"/>
  <c r="J26" i="29"/>
  <c r="I26" i="29"/>
  <c r="H26" i="29"/>
  <c r="F26" i="29"/>
  <c r="E26" i="29"/>
  <c r="N25" i="29"/>
  <c r="M25" i="29"/>
  <c r="L25" i="29"/>
  <c r="J25" i="29"/>
  <c r="I25" i="29"/>
  <c r="H25" i="29"/>
  <c r="F25" i="29"/>
  <c r="E25" i="29"/>
  <c r="N24" i="29"/>
  <c r="M24" i="29"/>
  <c r="L24" i="29"/>
  <c r="J24" i="29"/>
  <c r="I24" i="29"/>
  <c r="H24" i="29"/>
  <c r="F24" i="29"/>
  <c r="E24" i="29"/>
  <c r="N23" i="29"/>
  <c r="M23" i="29"/>
  <c r="L23" i="29"/>
  <c r="J23" i="29"/>
  <c r="I23" i="29"/>
  <c r="H23" i="29"/>
  <c r="F23" i="29"/>
  <c r="E23" i="29"/>
  <c r="N22" i="29"/>
  <c r="M22" i="29"/>
  <c r="L22" i="29"/>
  <c r="J22" i="29"/>
  <c r="I22" i="29"/>
  <c r="H22" i="29"/>
  <c r="F22" i="29"/>
  <c r="E22" i="29"/>
  <c r="N21" i="29"/>
  <c r="M21" i="29"/>
  <c r="L21" i="29"/>
  <c r="J21" i="29"/>
  <c r="I21" i="29"/>
  <c r="H21" i="29"/>
  <c r="F21" i="29"/>
  <c r="E21" i="29"/>
  <c r="N20" i="29"/>
  <c r="M20" i="29"/>
  <c r="L20" i="29"/>
  <c r="J20" i="29"/>
  <c r="I20" i="29"/>
  <c r="H20" i="29"/>
  <c r="F20" i="29"/>
  <c r="E20" i="29"/>
  <c r="N19" i="29"/>
  <c r="M19" i="29"/>
  <c r="L19" i="29"/>
  <c r="J19" i="29"/>
  <c r="I19" i="29"/>
  <c r="H19" i="29"/>
  <c r="F19" i="29"/>
  <c r="E19" i="29"/>
  <c r="N18" i="29"/>
  <c r="M18" i="29"/>
  <c r="L18" i="29"/>
  <c r="J18" i="29"/>
  <c r="I18" i="29"/>
  <c r="H18" i="29"/>
  <c r="F18" i="29"/>
  <c r="E18" i="29"/>
  <c r="N17" i="29"/>
  <c r="M17" i="29"/>
  <c r="L17" i="29"/>
  <c r="J17" i="29"/>
  <c r="I17" i="29"/>
  <c r="H17" i="29"/>
  <c r="F17" i="29"/>
  <c r="E17" i="29"/>
  <c r="N16" i="29"/>
  <c r="M16" i="29"/>
  <c r="L16" i="29"/>
  <c r="J16" i="29"/>
  <c r="I16" i="29"/>
  <c r="H16" i="29"/>
  <c r="F16" i="29"/>
  <c r="E16" i="29"/>
  <c r="N15" i="29"/>
  <c r="M15" i="29"/>
  <c r="L15" i="29"/>
  <c r="J15" i="29"/>
  <c r="I15" i="29"/>
  <c r="H15" i="29"/>
  <c r="F15" i="29"/>
  <c r="E15" i="29"/>
  <c r="N14" i="29"/>
  <c r="M14" i="29"/>
  <c r="L14" i="29"/>
  <c r="J14" i="29"/>
  <c r="I14" i="29"/>
  <c r="H14" i="29"/>
  <c r="F14" i="29"/>
  <c r="E14" i="29"/>
  <c r="N13" i="29"/>
  <c r="M13" i="29"/>
  <c r="L13" i="29"/>
  <c r="J13" i="29"/>
  <c r="I13" i="29"/>
  <c r="H13" i="29"/>
  <c r="F13" i="29"/>
  <c r="E13" i="29"/>
  <c r="N12" i="29"/>
  <c r="M12" i="29"/>
  <c r="L12" i="29"/>
  <c r="J12" i="29"/>
  <c r="I12" i="29"/>
  <c r="H12" i="29"/>
  <c r="F12" i="29"/>
  <c r="E12" i="29"/>
  <c r="N11" i="29"/>
  <c r="M11" i="29"/>
  <c r="L11" i="29"/>
  <c r="J11" i="29"/>
  <c r="I11" i="29"/>
  <c r="H11" i="29"/>
  <c r="F11" i="29"/>
  <c r="E11" i="29"/>
  <c r="N10" i="29"/>
  <c r="M10" i="29"/>
  <c r="L10" i="29"/>
  <c r="J10" i="29"/>
  <c r="I10" i="29"/>
  <c r="H10" i="29"/>
  <c r="F10" i="29"/>
  <c r="E10" i="29"/>
  <c r="N9" i="29"/>
  <c r="M9" i="29"/>
  <c r="L9" i="29"/>
  <c r="J9" i="29"/>
  <c r="I9" i="29"/>
  <c r="H9" i="29"/>
  <c r="F9" i="29"/>
  <c r="N8" i="29"/>
  <c r="M8" i="29"/>
  <c r="L8" i="29"/>
  <c r="J8" i="29"/>
  <c r="I8" i="29"/>
  <c r="H8" i="29"/>
  <c r="F8" i="29"/>
  <c r="N7" i="29"/>
  <c r="M7" i="29"/>
  <c r="L7" i="29"/>
  <c r="J7" i="29"/>
  <c r="I7" i="29"/>
  <c r="H7" i="29"/>
  <c r="F7" i="29"/>
  <c r="N6" i="29"/>
  <c r="M6" i="29"/>
  <c r="L6" i="29"/>
  <c r="J6" i="29"/>
  <c r="I6" i="29"/>
  <c r="H6" i="29"/>
  <c r="F6" i="29"/>
  <c r="N84" i="7"/>
  <c r="M84" i="7"/>
  <c r="L84" i="7"/>
  <c r="J84" i="7"/>
  <c r="I84" i="7"/>
  <c r="H84" i="7"/>
  <c r="F84" i="7"/>
  <c r="E84" i="7"/>
  <c r="D84" i="7" s="1"/>
  <c r="N83" i="7"/>
  <c r="M83" i="7"/>
  <c r="L83" i="7"/>
  <c r="J83" i="7"/>
  <c r="I83" i="7"/>
  <c r="H83" i="7"/>
  <c r="F83" i="7"/>
  <c r="E83" i="7"/>
  <c r="D83" i="7" s="1"/>
  <c r="N82" i="7"/>
  <c r="M82" i="7"/>
  <c r="L82" i="7"/>
  <c r="J82" i="7"/>
  <c r="I82" i="7"/>
  <c r="H82" i="7"/>
  <c r="F82" i="7"/>
  <c r="E82" i="7"/>
  <c r="D82" i="7" s="1"/>
  <c r="N81" i="7"/>
  <c r="M81" i="7"/>
  <c r="L81" i="7"/>
  <c r="J81" i="7"/>
  <c r="I81" i="7"/>
  <c r="H81" i="7"/>
  <c r="F81" i="7"/>
  <c r="E81" i="7"/>
  <c r="D81" i="7" s="1"/>
  <c r="N80" i="7"/>
  <c r="M80" i="7"/>
  <c r="L80" i="7"/>
  <c r="J80" i="7"/>
  <c r="I80" i="7"/>
  <c r="H80" i="7"/>
  <c r="F80" i="7"/>
  <c r="E80" i="7"/>
  <c r="D80" i="7" s="1"/>
  <c r="N79" i="7"/>
  <c r="M79" i="7"/>
  <c r="L79" i="7"/>
  <c r="J79" i="7"/>
  <c r="I79" i="7"/>
  <c r="H79" i="7"/>
  <c r="F79" i="7"/>
  <c r="E79" i="7"/>
  <c r="D79" i="7" s="1"/>
  <c r="N78" i="7"/>
  <c r="M78" i="7"/>
  <c r="L78" i="7"/>
  <c r="J78" i="7"/>
  <c r="I78" i="7"/>
  <c r="H78" i="7"/>
  <c r="F78" i="7"/>
  <c r="E78" i="7"/>
  <c r="D78" i="7" s="1"/>
  <c r="N77" i="7"/>
  <c r="M77" i="7"/>
  <c r="L77" i="7"/>
  <c r="J77" i="7"/>
  <c r="I77" i="7"/>
  <c r="H77" i="7"/>
  <c r="F77" i="7"/>
  <c r="E77" i="7"/>
  <c r="D77" i="7" s="1"/>
  <c r="N76" i="7"/>
  <c r="M76" i="7"/>
  <c r="L76" i="7"/>
  <c r="J76" i="7"/>
  <c r="I76" i="7"/>
  <c r="H76" i="7"/>
  <c r="F76" i="7"/>
  <c r="E76" i="7"/>
  <c r="D76" i="7" s="1"/>
  <c r="N75" i="7"/>
  <c r="M75" i="7"/>
  <c r="L75" i="7"/>
  <c r="J75" i="7"/>
  <c r="I75" i="7"/>
  <c r="H75" i="7"/>
  <c r="F75" i="7"/>
  <c r="E75" i="7"/>
  <c r="D75" i="7" s="1"/>
  <c r="N74" i="7"/>
  <c r="M74" i="7"/>
  <c r="L74" i="7"/>
  <c r="J74" i="7"/>
  <c r="I74" i="7"/>
  <c r="H74" i="7"/>
  <c r="F74" i="7"/>
  <c r="E74" i="7"/>
  <c r="N73" i="7"/>
  <c r="M73" i="7"/>
  <c r="L73" i="7"/>
  <c r="J73" i="7"/>
  <c r="I73" i="7"/>
  <c r="H73" i="7"/>
  <c r="F73" i="7"/>
  <c r="E73" i="7"/>
  <c r="D73" i="7" s="1"/>
  <c r="N72" i="7"/>
  <c r="M72" i="7"/>
  <c r="L72" i="7"/>
  <c r="J72" i="7"/>
  <c r="I72" i="7"/>
  <c r="H72" i="7"/>
  <c r="F72" i="7"/>
  <c r="E72" i="7"/>
  <c r="D72" i="7" s="1"/>
  <c r="N71" i="7"/>
  <c r="M71" i="7"/>
  <c r="L71" i="7"/>
  <c r="J71" i="7"/>
  <c r="I71" i="7"/>
  <c r="H71" i="7"/>
  <c r="F71" i="7"/>
  <c r="E71" i="7"/>
  <c r="D71" i="7" s="1"/>
  <c r="N70" i="7"/>
  <c r="M70" i="7"/>
  <c r="L70" i="7"/>
  <c r="J70" i="7"/>
  <c r="I70" i="7"/>
  <c r="H70" i="7"/>
  <c r="F70" i="7"/>
  <c r="E70" i="7"/>
  <c r="D70" i="7" s="1"/>
  <c r="N69" i="7"/>
  <c r="M69" i="7"/>
  <c r="L69" i="7"/>
  <c r="J69" i="7"/>
  <c r="I69" i="7"/>
  <c r="H69" i="7"/>
  <c r="F69" i="7"/>
  <c r="E69" i="7"/>
  <c r="D69" i="7" s="1"/>
  <c r="N68" i="7"/>
  <c r="M68" i="7"/>
  <c r="L68" i="7"/>
  <c r="J68" i="7"/>
  <c r="I68" i="7"/>
  <c r="H68" i="7"/>
  <c r="F68" i="7"/>
  <c r="E68" i="7"/>
  <c r="D68" i="7" s="1"/>
  <c r="N67" i="7"/>
  <c r="M67" i="7"/>
  <c r="L67" i="7"/>
  <c r="J67" i="7"/>
  <c r="I67" i="7"/>
  <c r="H67" i="7"/>
  <c r="F67" i="7"/>
  <c r="E67" i="7"/>
  <c r="D67" i="7" s="1"/>
  <c r="N66" i="7"/>
  <c r="M66" i="7"/>
  <c r="L66" i="7"/>
  <c r="J66" i="7"/>
  <c r="I66" i="7"/>
  <c r="H66" i="7"/>
  <c r="F66" i="7"/>
  <c r="E66" i="7"/>
  <c r="D66" i="7" s="1"/>
  <c r="N65" i="7"/>
  <c r="M65" i="7"/>
  <c r="L65" i="7"/>
  <c r="J65" i="7"/>
  <c r="I65" i="7"/>
  <c r="H65" i="7"/>
  <c r="F65" i="7"/>
  <c r="E65" i="7"/>
  <c r="D65" i="7" s="1"/>
  <c r="N64" i="7"/>
  <c r="M64" i="7"/>
  <c r="L64" i="7"/>
  <c r="J64" i="7"/>
  <c r="I64" i="7"/>
  <c r="H64" i="7"/>
  <c r="F64" i="7"/>
  <c r="E64" i="7"/>
  <c r="D64" i="7" s="1"/>
  <c r="N63" i="7"/>
  <c r="M63" i="7"/>
  <c r="L63" i="7"/>
  <c r="J63" i="7"/>
  <c r="I63" i="7"/>
  <c r="H63" i="7"/>
  <c r="F63" i="7"/>
  <c r="E63" i="7"/>
  <c r="D63" i="7" s="1"/>
  <c r="N62" i="7"/>
  <c r="M62" i="7"/>
  <c r="L62" i="7"/>
  <c r="J62" i="7"/>
  <c r="I62" i="7"/>
  <c r="H62" i="7"/>
  <c r="F62" i="7"/>
  <c r="E62" i="7"/>
  <c r="D62" i="7" s="1"/>
  <c r="N61" i="7"/>
  <c r="M61" i="7"/>
  <c r="L61" i="7"/>
  <c r="J61" i="7"/>
  <c r="I61" i="7"/>
  <c r="H61" i="7"/>
  <c r="F61" i="7"/>
  <c r="E61" i="7"/>
  <c r="D61" i="7" s="1"/>
  <c r="N60" i="7"/>
  <c r="M60" i="7"/>
  <c r="L60" i="7"/>
  <c r="J60" i="7"/>
  <c r="I60" i="7"/>
  <c r="H60" i="7"/>
  <c r="F60" i="7"/>
  <c r="E60" i="7"/>
  <c r="D60" i="7" s="1"/>
  <c r="N59" i="7"/>
  <c r="M59" i="7"/>
  <c r="L59" i="7"/>
  <c r="J59" i="7"/>
  <c r="I59" i="7"/>
  <c r="H59" i="7"/>
  <c r="F59" i="7"/>
  <c r="E59" i="7"/>
  <c r="N58" i="7"/>
  <c r="M58" i="7"/>
  <c r="L58" i="7"/>
  <c r="J58" i="7"/>
  <c r="I58" i="7"/>
  <c r="H58" i="7"/>
  <c r="F58" i="7"/>
  <c r="E58" i="7"/>
  <c r="D58" i="7" s="1"/>
  <c r="N57" i="7"/>
  <c r="M57" i="7"/>
  <c r="L57" i="7"/>
  <c r="J57" i="7"/>
  <c r="I57" i="7"/>
  <c r="H57" i="7"/>
  <c r="F57" i="7"/>
  <c r="E57" i="7"/>
  <c r="D57" i="7" s="1"/>
  <c r="N56" i="7"/>
  <c r="M56" i="7"/>
  <c r="L56" i="7"/>
  <c r="J56" i="7"/>
  <c r="I56" i="7"/>
  <c r="H56" i="7"/>
  <c r="F56" i="7"/>
  <c r="E56" i="7"/>
  <c r="D56" i="7" s="1"/>
  <c r="N55" i="7"/>
  <c r="M55" i="7"/>
  <c r="L55" i="7"/>
  <c r="J55" i="7"/>
  <c r="I55" i="7"/>
  <c r="H55" i="7"/>
  <c r="F55" i="7"/>
  <c r="E55" i="7"/>
  <c r="D55" i="7" s="1"/>
  <c r="N54" i="7"/>
  <c r="M54" i="7"/>
  <c r="L54" i="7"/>
  <c r="J54" i="7"/>
  <c r="I54" i="7"/>
  <c r="H54" i="7"/>
  <c r="F54" i="7"/>
  <c r="E54" i="7"/>
  <c r="D54" i="7" s="1"/>
  <c r="N53" i="7"/>
  <c r="M53" i="7"/>
  <c r="L53" i="7"/>
  <c r="J53" i="7"/>
  <c r="I53" i="7"/>
  <c r="H53" i="7"/>
  <c r="F53" i="7"/>
  <c r="E53" i="7"/>
  <c r="D53" i="7" s="1"/>
  <c r="N52" i="7"/>
  <c r="M52" i="7"/>
  <c r="L52" i="7"/>
  <c r="J52" i="7"/>
  <c r="I52" i="7"/>
  <c r="H52" i="7"/>
  <c r="F52" i="7"/>
  <c r="E52" i="7"/>
  <c r="D52" i="7" s="1"/>
  <c r="N51" i="7"/>
  <c r="M51" i="7"/>
  <c r="L51" i="7"/>
  <c r="J51" i="7"/>
  <c r="I51" i="7"/>
  <c r="H51" i="7"/>
  <c r="F51" i="7"/>
  <c r="E51" i="7"/>
  <c r="D51" i="7" s="1"/>
  <c r="N50" i="7"/>
  <c r="M50" i="7"/>
  <c r="L50" i="7"/>
  <c r="J50" i="7"/>
  <c r="I50" i="7"/>
  <c r="H50" i="7"/>
  <c r="F50" i="7"/>
  <c r="E50" i="7"/>
  <c r="D50" i="7" s="1"/>
  <c r="N49" i="7"/>
  <c r="M49" i="7"/>
  <c r="L49" i="7"/>
  <c r="J49" i="7"/>
  <c r="I49" i="7"/>
  <c r="H49" i="7"/>
  <c r="F49" i="7"/>
  <c r="E49" i="7"/>
  <c r="D49" i="7" s="1"/>
  <c r="N48" i="7"/>
  <c r="M48" i="7"/>
  <c r="L48" i="7"/>
  <c r="J48" i="7"/>
  <c r="I48" i="7"/>
  <c r="H48" i="7"/>
  <c r="F48" i="7"/>
  <c r="E48" i="7"/>
  <c r="D48" i="7" s="1"/>
  <c r="N47" i="7"/>
  <c r="M47" i="7"/>
  <c r="L47" i="7"/>
  <c r="J47" i="7"/>
  <c r="I47" i="7"/>
  <c r="H47" i="7"/>
  <c r="F47" i="7"/>
  <c r="E47" i="7"/>
  <c r="D47" i="7" s="1"/>
  <c r="N46" i="7"/>
  <c r="M46" i="7"/>
  <c r="L46" i="7"/>
  <c r="J46" i="7"/>
  <c r="I46" i="7"/>
  <c r="H46" i="7"/>
  <c r="F46" i="7"/>
  <c r="E46" i="7"/>
  <c r="D46" i="7" s="1"/>
  <c r="N45" i="7"/>
  <c r="M45" i="7"/>
  <c r="L45" i="7"/>
  <c r="J45" i="7"/>
  <c r="I45" i="7"/>
  <c r="H45" i="7"/>
  <c r="F45" i="7"/>
  <c r="E45" i="7"/>
  <c r="D45" i="7" s="1"/>
  <c r="N44" i="7"/>
  <c r="M44" i="7"/>
  <c r="L44" i="7"/>
  <c r="J44" i="7"/>
  <c r="I44" i="7"/>
  <c r="H44" i="7"/>
  <c r="F44" i="7"/>
  <c r="E44" i="7"/>
  <c r="D44" i="7" s="1"/>
  <c r="N43" i="7"/>
  <c r="M43" i="7"/>
  <c r="L43" i="7"/>
  <c r="J43" i="7"/>
  <c r="I43" i="7"/>
  <c r="H43" i="7"/>
  <c r="F43" i="7"/>
  <c r="E43" i="7"/>
  <c r="D43" i="7" s="1"/>
  <c r="N42" i="7"/>
  <c r="M42" i="7"/>
  <c r="L42" i="7"/>
  <c r="J42" i="7"/>
  <c r="I42" i="7"/>
  <c r="H42" i="7"/>
  <c r="F42" i="7"/>
  <c r="E42" i="7"/>
  <c r="D42" i="7" s="1"/>
  <c r="N41" i="7"/>
  <c r="M41" i="7"/>
  <c r="L41" i="7"/>
  <c r="J41" i="7"/>
  <c r="I41" i="7"/>
  <c r="H41" i="7"/>
  <c r="F41" i="7"/>
  <c r="E41" i="7"/>
  <c r="D41" i="7" s="1"/>
  <c r="N40" i="7"/>
  <c r="M40" i="7"/>
  <c r="L40" i="7"/>
  <c r="J40" i="7"/>
  <c r="I40" i="7"/>
  <c r="H40" i="7"/>
  <c r="F40" i="7"/>
  <c r="E40" i="7"/>
  <c r="D40" i="7" s="1"/>
  <c r="N39" i="7"/>
  <c r="M39" i="7"/>
  <c r="L39" i="7"/>
  <c r="J39" i="7"/>
  <c r="I39" i="7"/>
  <c r="H39" i="7"/>
  <c r="F39" i="7"/>
  <c r="E39" i="7"/>
  <c r="D39" i="7" s="1"/>
  <c r="N38" i="7"/>
  <c r="M38" i="7"/>
  <c r="L38" i="7"/>
  <c r="J38" i="7"/>
  <c r="I38" i="7"/>
  <c r="H38" i="7"/>
  <c r="F38" i="7"/>
  <c r="E38" i="7"/>
  <c r="D38" i="7" s="1"/>
  <c r="N37" i="7"/>
  <c r="M37" i="7"/>
  <c r="L37" i="7"/>
  <c r="J37" i="7"/>
  <c r="I37" i="7"/>
  <c r="H37" i="7"/>
  <c r="F37" i="7"/>
  <c r="E37" i="7"/>
  <c r="D37" i="7" s="1"/>
  <c r="N36" i="7"/>
  <c r="M36" i="7"/>
  <c r="L36" i="7"/>
  <c r="J36" i="7"/>
  <c r="I36" i="7"/>
  <c r="H36" i="7"/>
  <c r="F36" i="7"/>
  <c r="E36" i="7"/>
  <c r="D36" i="7" s="1"/>
  <c r="N35" i="7"/>
  <c r="M35" i="7"/>
  <c r="L35" i="7"/>
  <c r="J35" i="7"/>
  <c r="I35" i="7"/>
  <c r="H35" i="7"/>
  <c r="F35" i="7"/>
  <c r="E35" i="7"/>
  <c r="D35" i="7" s="1"/>
  <c r="N34" i="7"/>
  <c r="M34" i="7"/>
  <c r="L34" i="7"/>
  <c r="J34" i="7"/>
  <c r="I34" i="7"/>
  <c r="H34" i="7"/>
  <c r="F34" i="7"/>
  <c r="E34" i="7"/>
  <c r="D34" i="7" s="1"/>
  <c r="N33" i="7"/>
  <c r="M33" i="7"/>
  <c r="L33" i="7"/>
  <c r="J33" i="7"/>
  <c r="I33" i="7"/>
  <c r="H33" i="7"/>
  <c r="F33" i="7"/>
  <c r="E33" i="7"/>
  <c r="D33" i="7" s="1"/>
  <c r="N32" i="7"/>
  <c r="M32" i="7"/>
  <c r="L32" i="7"/>
  <c r="J32" i="7"/>
  <c r="I32" i="7"/>
  <c r="H32" i="7"/>
  <c r="F32" i="7"/>
  <c r="E32" i="7"/>
  <c r="D32" i="7" s="1"/>
  <c r="N31" i="7"/>
  <c r="M31" i="7"/>
  <c r="L31" i="7"/>
  <c r="J31" i="7"/>
  <c r="I31" i="7"/>
  <c r="H31" i="7"/>
  <c r="F31" i="7"/>
  <c r="E31" i="7"/>
  <c r="D31" i="7" s="1"/>
  <c r="N30" i="7"/>
  <c r="M30" i="7"/>
  <c r="L30" i="7"/>
  <c r="J30" i="7"/>
  <c r="I30" i="7"/>
  <c r="H30" i="7"/>
  <c r="F30" i="7"/>
  <c r="E30" i="7"/>
  <c r="D30" i="7" s="1"/>
  <c r="N29" i="7"/>
  <c r="M29" i="7"/>
  <c r="L29" i="7"/>
  <c r="J29" i="7"/>
  <c r="I29" i="7"/>
  <c r="H29" i="7"/>
  <c r="F29" i="7"/>
  <c r="E29" i="7"/>
  <c r="D29" i="7" s="1"/>
  <c r="N28" i="7"/>
  <c r="M28" i="7"/>
  <c r="L28" i="7"/>
  <c r="J28" i="7"/>
  <c r="I28" i="7"/>
  <c r="H28" i="7"/>
  <c r="F28" i="7"/>
  <c r="E28" i="7"/>
  <c r="D28" i="7" s="1"/>
  <c r="N27" i="7"/>
  <c r="M27" i="7"/>
  <c r="L27" i="7"/>
  <c r="J27" i="7"/>
  <c r="I27" i="7"/>
  <c r="H27" i="7"/>
  <c r="F27" i="7"/>
  <c r="E27" i="7"/>
  <c r="D27" i="7" s="1"/>
  <c r="N26" i="7"/>
  <c r="M26" i="7"/>
  <c r="L26" i="7"/>
  <c r="J26" i="7"/>
  <c r="I26" i="7"/>
  <c r="H26" i="7"/>
  <c r="F26" i="7"/>
  <c r="E26" i="7"/>
  <c r="D26" i="7" s="1"/>
  <c r="N25" i="7"/>
  <c r="M25" i="7"/>
  <c r="L25" i="7"/>
  <c r="J25" i="7"/>
  <c r="I25" i="7"/>
  <c r="H25" i="7"/>
  <c r="F25" i="7"/>
  <c r="E25" i="7"/>
  <c r="D25" i="7" s="1"/>
  <c r="N24" i="7"/>
  <c r="M24" i="7"/>
  <c r="L24" i="7"/>
  <c r="J24" i="7"/>
  <c r="I24" i="7"/>
  <c r="H24" i="7"/>
  <c r="F24" i="7"/>
  <c r="E24" i="7"/>
  <c r="D24" i="7" s="1"/>
  <c r="N23" i="7"/>
  <c r="M23" i="7"/>
  <c r="L23" i="7"/>
  <c r="J23" i="7"/>
  <c r="I23" i="7"/>
  <c r="H23" i="7"/>
  <c r="F23" i="7"/>
  <c r="E23" i="7"/>
  <c r="D23" i="7" s="1"/>
  <c r="N22" i="7"/>
  <c r="M22" i="7"/>
  <c r="L22" i="7"/>
  <c r="J22" i="7"/>
  <c r="I22" i="7"/>
  <c r="H22" i="7"/>
  <c r="F22" i="7"/>
  <c r="E22" i="7"/>
  <c r="D22" i="7" s="1"/>
  <c r="N21" i="7"/>
  <c r="M21" i="7"/>
  <c r="L21" i="7"/>
  <c r="J21" i="7"/>
  <c r="I21" i="7"/>
  <c r="H21" i="7"/>
  <c r="F21" i="7"/>
  <c r="E21" i="7"/>
  <c r="D21" i="7" s="1"/>
  <c r="N20" i="7"/>
  <c r="M20" i="7"/>
  <c r="L20" i="7"/>
  <c r="J20" i="7"/>
  <c r="I20" i="7"/>
  <c r="H20" i="7"/>
  <c r="F20" i="7"/>
  <c r="E20" i="7"/>
  <c r="D20" i="7" s="1"/>
  <c r="N19" i="7"/>
  <c r="M19" i="7"/>
  <c r="L19" i="7"/>
  <c r="J19" i="7"/>
  <c r="I19" i="7"/>
  <c r="H19" i="7"/>
  <c r="F19" i="7"/>
  <c r="E19" i="7"/>
  <c r="D19" i="7" s="1"/>
  <c r="N18" i="7"/>
  <c r="M18" i="7"/>
  <c r="L18" i="7"/>
  <c r="J18" i="7"/>
  <c r="I18" i="7"/>
  <c r="H18" i="7"/>
  <c r="F18" i="7"/>
  <c r="E18" i="7"/>
  <c r="D18" i="7" s="1"/>
  <c r="N17" i="7"/>
  <c r="M17" i="7"/>
  <c r="L17" i="7"/>
  <c r="J17" i="7"/>
  <c r="I17" i="7"/>
  <c r="H17" i="7"/>
  <c r="F17" i="7"/>
  <c r="E17" i="7"/>
  <c r="D17" i="7" s="1"/>
  <c r="N16" i="7"/>
  <c r="M16" i="7"/>
  <c r="L16" i="7"/>
  <c r="J16" i="7"/>
  <c r="I16" i="7"/>
  <c r="H16" i="7"/>
  <c r="F16" i="7"/>
  <c r="E16" i="7"/>
  <c r="D16" i="7" s="1"/>
  <c r="N15" i="7"/>
  <c r="M15" i="7"/>
  <c r="L15" i="7"/>
  <c r="J15" i="7"/>
  <c r="I15" i="7"/>
  <c r="H15" i="7"/>
  <c r="F15" i="7"/>
  <c r="E15" i="7"/>
  <c r="D15" i="7" s="1"/>
  <c r="N14" i="7"/>
  <c r="M14" i="7"/>
  <c r="L14" i="7"/>
  <c r="J14" i="7"/>
  <c r="I14" i="7"/>
  <c r="H14" i="7"/>
  <c r="F14" i="7"/>
  <c r="E14" i="7"/>
  <c r="D14" i="7" s="1"/>
  <c r="N9" i="7"/>
  <c r="M9" i="7"/>
  <c r="L9" i="7"/>
  <c r="J9" i="7"/>
  <c r="I9" i="7"/>
  <c r="H9" i="7"/>
  <c r="F9" i="7"/>
  <c r="E9" i="7"/>
  <c r="D9" i="7" s="1"/>
  <c r="N13" i="7"/>
  <c r="M13" i="7"/>
  <c r="L13" i="7"/>
  <c r="J13" i="7"/>
  <c r="I13" i="7"/>
  <c r="H13" i="7"/>
  <c r="F13" i="7"/>
  <c r="E13" i="7"/>
  <c r="D13" i="7" s="1"/>
  <c r="N11" i="7"/>
  <c r="M11" i="7"/>
  <c r="L11" i="7"/>
  <c r="J11" i="7"/>
  <c r="I11" i="7"/>
  <c r="H11" i="7"/>
  <c r="F11" i="7"/>
  <c r="E11" i="7"/>
  <c r="D11" i="7" s="1"/>
  <c r="N12" i="7"/>
  <c r="M12" i="7"/>
  <c r="L12" i="7"/>
  <c r="J12" i="7"/>
  <c r="I12" i="7"/>
  <c r="H12" i="7"/>
  <c r="E12" i="7"/>
  <c r="N7" i="7"/>
  <c r="M7" i="7"/>
  <c r="L7" i="7"/>
  <c r="J7" i="7"/>
  <c r="H7" i="7"/>
  <c r="F7" i="7"/>
  <c r="N6" i="7"/>
  <c r="M6" i="7"/>
  <c r="L6" i="7"/>
  <c r="J6" i="7"/>
  <c r="I6" i="7"/>
  <c r="H6" i="7"/>
  <c r="N10" i="7"/>
  <c r="M10" i="7"/>
  <c r="L10" i="7"/>
  <c r="J10" i="7"/>
  <c r="I10" i="7"/>
  <c r="H10" i="7"/>
  <c r="F10" i="7"/>
  <c r="N8" i="7"/>
  <c r="M8" i="7"/>
  <c r="L8" i="7"/>
  <c r="J8" i="7"/>
  <c r="I8" i="7"/>
  <c r="H8" i="7"/>
  <c r="F8" i="7"/>
  <c r="N84" i="41"/>
  <c r="M84" i="41"/>
  <c r="L84" i="41"/>
  <c r="J84" i="41"/>
  <c r="I84" i="41"/>
  <c r="H84" i="41"/>
  <c r="F84" i="41"/>
  <c r="E84" i="41"/>
  <c r="N83" i="41"/>
  <c r="M83" i="41"/>
  <c r="L83" i="41"/>
  <c r="J83" i="41"/>
  <c r="I83" i="41"/>
  <c r="H83" i="41"/>
  <c r="F83" i="41"/>
  <c r="E83" i="41"/>
  <c r="N82" i="41"/>
  <c r="M82" i="41"/>
  <c r="L82" i="41"/>
  <c r="J82" i="41"/>
  <c r="I82" i="41"/>
  <c r="H82" i="41"/>
  <c r="F82" i="41"/>
  <c r="E82" i="41"/>
  <c r="N81" i="41"/>
  <c r="M81" i="41"/>
  <c r="L81" i="41"/>
  <c r="J81" i="41"/>
  <c r="I81" i="41"/>
  <c r="H81" i="41"/>
  <c r="F81" i="41"/>
  <c r="E81" i="41"/>
  <c r="N80" i="41"/>
  <c r="M80" i="41"/>
  <c r="L80" i="41"/>
  <c r="J80" i="41"/>
  <c r="I80" i="41"/>
  <c r="H80" i="41"/>
  <c r="F80" i="41"/>
  <c r="E80" i="41"/>
  <c r="N79" i="41"/>
  <c r="M79" i="41"/>
  <c r="L79" i="41"/>
  <c r="J79" i="41"/>
  <c r="I79" i="41"/>
  <c r="H79" i="41"/>
  <c r="F79" i="41"/>
  <c r="E79" i="41"/>
  <c r="N78" i="41"/>
  <c r="M78" i="41"/>
  <c r="L78" i="41"/>
  <c r="J78" i="41"/>
  <c r="I78" i="41"/>
  <c r="H78" i="41"/>
  <c r="F78" i="41"/>
  <c r="E78" i="41"/>
  <c r="N77" i="41"/>
  <c r="M77" i="41"/>
  <c r="L77" i="41"/>
  <c r="J77" i="41"/>
  <c r="I77" i="41"/>
  <c r="H77" i="41"/>
  <c r="F77" i="41"/>
  <c r="E77" i="41"/>
  <c r="N76" i="41"/>
  <c r="M76" i="41"/>
  <c r="L76" i="41"/>
  <c r="J76" i="41"/>
  <c r="I76" i="41"/>
  <c r="H76" i="41"/>
  <c r="F76" i="41"/>
  <c r="E76" i="41"/>
  <c r="N75" i="41"/>
  <c r="M75" i="41"/>
  <c r="L75" i="41"/>
  <c r="J75" i="41"/>
  <c r="I75" i="41"/>
  <c r="H75" i="41"/>
  <c r="F75" i="41"/>
  <c r="E75" i="41"/>
  <c r="N74" i="41"/>
  <c r="M74" i="41"/>
  <c r="L74" i="41"/>
  <c r="J74" i="41"/>
  <c r="I74" i="41"/>
  <c r="H74" i="41"/>
  <c r="F74" i="41"/>
  <c r="E74" i="41"/>
  <c r="N73" i="41"/>
  <c r="M73" i="41"/>
  <c r="L73" i="41"/>
  <c r="J73" i="41"/>
  <c r="I73" i="41"/>
  <c r="H73" i="41"/>
  <c r="F73" i="41"/>
  <c r="E73" i="41"/>
  <c r="N72" i="41"/>
  <c r="M72" i="41"/>
  <c r="L72" i="41"/>
  <c r="J72" i="41"/>
  <c r="I72" i="41"/>
  <c r="H72" i="41"/>
  <c r="F72" i="41"/>
  <c r="E72" i="41"/>
  <c r="N71" i="41"/>
  <c r="M71" i="41"/>
  <c r="L71" i="41"/>
  <c r="J71" i="41"/>
  <c r="I71" i="41"/>
  <c r="H71" i="41"/>
  <c r="F71" i="41"/>
  <c r="E71" i="41"/>
  <c r="N70" i="41"/>
  <c r="M70" i="41"/>
  <c r="L70" i="41"/>
  <c r="J70" i="41"/>
  <c r="I70" i="41"/>
  <c r="H70" i="41"/>
  <c r="F70" i="41"/>
  <c r="E70" i="41"/>
  <c r="N69" i="41"/>
  <c r="M69" i="41"/>
  <c r="L69" i="41"/>
  <c r="J69" i="41"/>
  <c r="I69" i="41"/>
  <c r="H69" i="41"/>
  <c r="F69" i="41"/>
  <c r="E69" i="41"/>
  <c r="N68" i="41"/>
  <c r="M68" i="41"/>
  <c r="L68" i="41"/>
  <c r="J68" i="41"/>
  <c r="I68" i="41"/>
  <c r="H68" i="41"/>
  <c r="F68" i="41"/>
  <c r="E68" i="41"/>
  <c r="N67" i="41"/>
  <c r="M67" i="41"/>
  <c r="L67" i="41"/>
  <c r="J67" i="41"/>
  <c r="I67" i="41"/>
  <c r="H67" i="41"/>
  <c r="F67" i="41"/>
  <c r="E67" i="41"/>
  <c r="N66" i="41"/>
  <c r="M66" i="41"/>
  <c r="L66" i="41"/>
  <c r="J66" i="41"/>
  <c r="I66" i="41"/>
  <c r="H66" i="41"/>
  <c r="F66" i="41"/>
  <c r="E66" i="41"/>
  <c r="N65" i="41"/>
  <c r="M65" i="41"/>
  <c r="L65" i="41"/>
  <c r="J65" i="41"/>
  <c r="I65" i="41"/>
  <c r="H65" i="41"/>
  <c r="F65" i="41"/>
  <c r="E65" i="41"/>
  <c r="N64" i="41"/>
  <c r="M64" i="41"/>
  <c r="L64" i="41"/>
  <c r="J64" i="41"/>
  <c r="I64" i="41"/>
  <c r="H64" i="41"/>
  <c r="F64" i="41"/>
  <c r="E64" i="41"/>
  <c r="N63" i="41"/>
  <c r="M63" i="41"/>
  <c r="L63" i="41"/>
  <c r="J63" i="41"/>
  <c r="I63" i="41"/>
  <c r="H63" i="41"/>
  <c r="F63" i="41"/>
  <c r="E63" i="41"/>
  <c r="N62" i="41"/>
  <c r="M62" i="41"/>
  <c r="L62" i="41"/>
  <c r="J62" i="41"/>
  <c r="I62" i="41"/>
  <c r="H62" i="41"/>
  <c r="F62" i="41"/>
  <c r="E62" i="41"/>
  <c r="N61" i="41"/>
  <c r="M61" i="41"/>
  <c r="L61" i="41"/>
  <c r="J61" i="41"/>
  <c r="I61" i="41"/>
  <c r="H61" i="41"/>
  <c r="F61" i="41"/>
  <c r="E61" i="41"/>
  <c r="N60" i="41"/>
  <c r="M60" i="41"/>
  <c r="L60" i="41"/>
  <c r="J60" i="41"/>
  <c r="I60" i="41"/>
  <c r="H60" i="41"/>
  <c r="F60" i="41"/>
  <c r="E60" i="41"/>
  <c r="N59" i="41"/>
  <c r="M59" i="41"/>
  <c r="L59" i="41"/>
  <c r="J59" i="41"/>
  <c r="I59" i="41"/>
  <c r="H59" i="41"/>
  <c r="F59" i="41"/>
  <c r="E59" i="41"/>
  <c r="N58" i="41"/>
  <c r="M58" i="41"/>
  <c r="L58" i="41"/>
  <c r="J58" i="41"/>
  <c r="I58" i="41"/>
  <c r="H58" i="41"/>
  <c r="F58" i="41"/>
  <c r="E58" i="41"/>
  <c r="N57" i="41"/>
  <c r="M57" i="41"/>
  <c r="L57" i="41"/>
  <c r="J57" i="41"/>
  <c r="I57" i="41"/>
  <c r="H57" i="41"/>
  <c r="F57" i="41"/>
  <c r="E57" i="41"/>
  <c r="N56" i="41"/>
  <c r="M56" i="41"/>
  <c r="L56" i="41"/>
  <c r="J56" i="41"/>
  <c r="I56" i="41"/>
  <c r="H56" i="41"/>
  <c r="F56" i="41"/>
  <c r="E56" i="41"/>
  <c r="N55" i="41"/>
  <c r="M55" i="41"/>
  <c r="L55" i="41"/>
  <c r="J55" i="41"/>
  <c r="I55" i="41"/>
  <c r="H55" i="41"/>
  <c r="F55" i="41"/>
  <c r="E55" i="41"/>
  <c r="N54" i="41"/>
  <c r="M54" i="41"/>
  <c r="L54" i="41"/>
  <c r="J54" i="41"/>
  <c r="I54" i="41"/>
  <c r="H54" i="41"/>
  <c r="F54" i="41"/>
  <c r="E54" i="41"/>
  <c r="N53" i="41"/>
  <c r="M53" i="41"/>
  <c r="L53" i="41"/>
  <c r="J53" i="41"/>
  <c r="I53" i="41"/>
  <c r="H53" i="41"/>
  <c r="F53" i="41"/>
  <c r="E53" i="41"/>
  <c r="N52" i="41"/>
  <c r="M52" i="41"/>
  <c r="L52" i="41"/>
  <c r="J52" i="41"/>
  <c r="I52" i="41"/>
  <c r="H52" i="41"/>
  <c r="F52" i="41"/>
  <c r="E52" i="41"/>
  <c r="N51" i="41"/>
  <c r="M51" i="41"/>
  <c r="L51" i="41"/>
  <c r="J51" i="41"/>
  <c r="I51" i="41"/>
  <c r="H51" i="41"/>
  <c r="F51" i="41"/>
  <c r="E51" i="41"/>
  <c r="N50" i="41"/>
  <c r="M50" i="41"/>
  <c r="L50" i="41"/>
  <c r="J50" i="41"/>
  <c r="I50" i="41"/>
  <c r="H50" i="41"/>
  <c r="F50" i="41"/>
  <c r="E50" i="41"/>
  <c r="N49" i="41"/>
  <c r="M49" i="41"/>
  <c r="L49" i="41"/>
  <c r="J49" i="41"/>
  <c r="I49" i="41"/>
  <c r="H49" i="41"/>
  <c r="F49" i="41"/>
  <c r="E49" i="41"/>
  <c r="N48" i="41"/>
  <c r="M48" i="41"/>
  <c r="L48" i="41"/>
  <c r="J48" i="41"/>
  <c r="I48" i="41"/>
  <c r="H48" i="41"/>
  <c r="F48" i="41"/>
  <c r="E48" i="41"/>
  <c r="N47" i="41"/>
  <c r="M47" i="41"/>
  <c r="L47" i="41"/>
  <c r="J47" i="41"/>
  <c r="I47" i="41"/>
  <c r="H47" i="41"/>
  <c r="F47" i="41"/>
  <c r="E47" i="41"/>
  <c r="N46" i="41"/>
  <c r="M46" i="41"/>
  <c r="L46" i="41"/>
  <c r="J46" i="41"/>
  <c r="I46" i="41"/>
  <c r="H46" i="41"/>
  <c r="F46" i="41"/>
  <c r="E46" i="41"/>
  <c r="N45" i="41"/>
  <c r="M45" i="41"/>
  <c r="L45" i="41"/>
  <c r="J45" i="41"/>
  <c r="I45" i="41"/>
  <c r="H45" i="41"/>
  <c r="F45" i="41"/>
  <c r="E45" i="41"/>
  <c r="N44" i="41"/>
  <c r="M44" i="41"/>
  <c r="L44" i="41"/>
  <c r="J44" i="41"/>
  <c r="I44" i="41"/>
  <c r="H44" i="41"/>
  <c r="F44" i="41"/>
  <c r="E44" i="41"/>
  <c r="N43" i="41"/>
  <c r="M43" i="41"/>
  <c r="L43" i="41"/>
  <c r="J43" i="41"/>
  <c r="I43" i="41"/>
  <c r="H43" i="41"/>
  <c r="F43" i="41"/>
  <c r="E43" i="41"/>
  <c r="N42" i="41"/>
  <c r="M42" i="41"/>
  <c r="L42" i="41"/>
  <c r="J42" i="41"/>
  <c r="I42" i="41"/>
  <c r="H42" i="41"/>
  <c r="F42" i="41"/>
  <c r="E42" i="41"/>
  <c r="N41" i="41"/>
  <c r="M41" i="41"/>
  <c r="L41" i="41"/>
  <c r="J41" i="41"/>
  <c r="I41" i="41"/>
  <c r="H41" i="41"/>
  <c r="F41" i="41"/>
  <c r="E41" i="41"/>
  <c r="N40" i="41"/>
  <c r="M40" i="41"/>
  <c r="L40" i="41"/>
  <c r="J40" i="41"/>
  <c r="I40" i="41"/>
  <c r="H40" i="41"/>
  <c r="F40" i="41"/>
  <c r="E40" i="41"/>
  <c r="N39" i="41"/>
  <c r="M39" i="41"/>
  <c r="L39" i="41"/>
  <c r="J39" i="41"/>
  <c r="I39" i="41"/>
  <c r="H39" i="41"/>
  <c r="F39" i="41"/>
  <c r="E39" i="41"/>
  <c r="N38" i="41"/>
  <c r="M38" i="41"/>
  <c r="L38" i="41"/>
  <c r="J38" i="41"/>
  <c r="I38" i="41"/>
  <c r="H38" i="41"/>
  <c r="F38" i="41"/>
  <c r="E38" i="41"/>
  <c r="N37" i="41"/>
  <c r="M37" i="41"/>
  <c r="L37" i="41"/>
  <c r="J37" i="41"/>
  <c r="I37" i="41"/>
  <c r="H37" i="41"/>
  <c r="F37" i="41"/>
  <c r="E37" i="41"/>
  <c r="N36" i="41"/>
  <c r="M36" i="41"/>
  <c r="L36" i="41"/>
  <c r="J36" i="41"/>
  <c r="I36" i="41"/>
  <c r="H36" i="41"/>
  <c r="F36" i="41"/>
  <c r="E36" i="41"/>
  <c r="N35" i="41"/>
  <c r="M35" i="41"/>
  <c r="L35" i="41"/>
  <c r="J35" i="41"/>
  <c r="I35" i="41"/>
  <c r="H35" i="41"/>
  <c r="F35" i="41"/>
  <c r="E35" i="41"/>
  <c r="N34" i="41"/>
  <c r="M34" i="41"/>
  <c r="L34" i="41"/>
  <c r="J34" i="41"/>
  <c r="I34" i="41"/>
  <c r="H34" i="41"/>
  <c r="F34" i="41"/>
  <c r="E34" i="41"/>
  <c r="N33" i="41"/>
  <c r="M33" i="41"/>
  <c r="L33" i="41"/>
  <c r="J33" i="41"/>
  <c r="I33" i="41"/>
  <c r="H33" i="41"/>
  <c r="F33" i="41"/>
  <c r="E33" i="41"/>
  <c r="N32" i="41"/>
  <c r="M32" i="41"/>
  <c r="L32" i="41"/>
  <c r="J32" i="41"/>
  <c r="I32" i="41"/>
  <c r="H32" i="41"/>
  <c r="F32" i="41"/>
  <c r="E32" i="41"/>
  <c r="N31" i="41"/>
  <c r="M31" i="41"/>
  <c r="L31" i="41"/>
  <c r="J31" i="41"/>
  <c r="I31" i="41"/>
  <c r="H31" i="41"/>
  <c r="F31" i="41"/>
  <c r="E31" i="41"/>
  <c r="N30" i="41"/>
  <c r="M30" i="41"/>
  <c r="L30" i="41"/>
  <c r="J30" i="41"/>
  <c r="I30" i="41"/>
  <c r="H30" i="41"/>
  <c r="F30" i="41"/>
  <c r="E30" i="41"/>
  <c r="N29" i="41"/>
  <c r="M29" i="41"/>
  <c r="L29" i="41"/>
  <c r="J29" i="41"/>
  <c r="I29" i="41"/>
  <c r="H29" i="41"/>
  <c r="F29" i="41"/>
  <c r="E29" i="41"/>
  <c r="N28" i="41"/>
  <c r="M28" i="41"/>
  <c r="L28" i="41"/>
  <c r="J28" i="41"/>
  <c r="I28" i="41"/>
  <c r="H28" i="41"/>
  <c r="F28" i="41"/>
  <c r="E28" i="41"/>
  <c r="N27" i="41"/>
  <c r="M27" i="41"/>
  <c r="L27" i="41"/>
  <c r="J27" i="41"/>
  <c r="I27" i="41"/>
  <c r="H27" i="41"/>
  <c r="F27" i="41"/>
  <c r="E27" i="41"/>
  <c r="N26" i="41"/>
  <c r="M26" i="41"/>
  <c r="L26" i="41"/>
  <c r="J26" i="41"/>
  <c r="I26" i="41"/>
  <c r="H26" i="41"/>
  <c r="F26" i="41"/>
  <c r="E26" i="41"/>
  <c r="N25" i="41"/>
  <c r="M25" i="41"/>
  <c r="L25" i="41"/>
  <c r="J25" i="41"/>
  <c r="I25" i="41"/>
  <c r="H25" i="41"/>
  <c r="F25" i="41"/>
  <c r="E25" i="41"/>
  <c r="N24" i="41"/>
  <c r="M24" i="41"/>
  <c r="L24" i="41"/>
  <c r="J24" i="41"/>
  <c r="I24" i="41"/>
  <c r="H24" i="41"/>
  <c r="F24" i="41"/>
  <c r="E24" i="41"/>
  <c r="N23" i="41"/>
  <c r="M23" i="41"/>
  <c r="L23" i="41"/>
  <c r="J23" i="41"/>
  <c r="I23" i="41"/>
  <c r="H23" i="41"/>
  <c r="F23" i="41"/>
  <c r="E23" i="41"/>
  <c r="N22" i="41"/>
  <c r="M22" i="41"/>
  <c r="L22" i="41"/>
  <c r="J22" i="41"/>
  <c r="I22" i="41"/>
  <c r="H22" i="41"/>
  <c r="F22" i="41"/>
  <c r="E22" i="41"/>
  <c r="N21" i="41"/>
  <c r="M21" i="41"/>
  <c r="L21" i="41"/>
  <c r="J21" i="41"/>
  <c r="I21" i="41"/>
  <c r="H21" i="41"/>
  <c r="F21" i="41"/>
  <c r="E21" i="41"/>
  <c r="N20" i="41"/>
  <c r="M20" i="41"/>
  <c r="L20" i="41"/>
  <c r="J20" i="41"/>
  <c r="I20" i="41"/>
  <c r="H20" i="41"/>
  <c r="F20" i="41"/>
  <c r="E20" i="41"/>
  <c r="N19" i="41"/>
  <c r="M19" i="41"/>
  <c r="L19" i="41"/>
  <c r="J19" i="41"/>
  <c r="I19" i="41"/>
  <c r="H19" i="41"/>
  <c r="F19" i="41"/>
  <c r="E19" i="41"/>
  <c r="N18" i="41"/>
  <c r="M18" i="41"/>
  <c r="L18" i="41"/>
  <c r="J18" i="41"/>
  <c r="I18" i="41"/>
  <c r="H18" i="41"/>
  <c r="F18" i="41"/>
  <c r="E18" i="41"/>
  <c r="N17" i="41"/>
  <c r="M17" i="41"/>
  <c r="L17" i="41"/>
  <c r="J17" i="41"/>
  <c r="I17" i="41"/>
  <c r="H17" i="41"/>
  <c r="F17" i="41"/>
  <c r="E17" i="41"/>
  <c r="N16" i="41"/>
  <c r="M16" i="41"/>
  <c r="L16" i="41"/>
  <c r="J16" i="41"/>
  <c r="I16" i="41"/>
  <c r="H16" i="41"/>
  <c r="F16" i="41"/>
  <c r="E16" i="41"/>
  <c r="N15" i="41"/>
  <c r="M15" i="41"/>
  <c r="L15" i="41"/>
  <c r="J15" i="41"/>
  <c r="I15" i="41"/>
  <c r="H15" i="41"/>
  <c r="F15" i="41"/>
  <c r="E15" i="41"/>
  <c r="N14" i="41"/>
  <c r="M14" i="41"/>
  <c r="L14" i="41"/>
  <c r="J14" i="41"/>
  <c r="I14" i="41"/>
  <c r="H14" i="41"/>
  <c r="F14" i="41"/>
  <c r="E14" i="41"/>
  <c r="N13" i="41"/>
  <c r="M13" i="41"/>
  <c r="L13" i="41"/>
  <c r="J13" i="41"/>
  <c r="I13" i="41"/>
  <c r="H13" i="41"/>
  <c r="F13" i="41"/>
  <c r="E13" i="41"/>
  <c r="N12" i="41"/>
  <c r="M12" i="41"/>
  <c r="L12" i="41"/>
  <c r="J12" i="41"/>
  <c r="I12" i="41"/>
  <c r="H12" i="41"/>
  <c r="F12" i="41"/>
  <c r="E12" i="41"/>
  <c r="N11" i="41"/>
  <c r="M11" i="41"/>
  <c r="L11" i="41"/>
  <c r="J11" i="41"/>
  <c r="I11" i="41"/>
  <c r="H11" i="41"/>
  <c r="F11" i="41"/>
  <c r="E11" i="41"/>
  <c r="N10" i="41"/>
  <c r="M10" i="41"/>
  <c r="L10" i="41"/>
  <c r="J10" i="41"/>
  <c r="I10" i="41"/>
  <c r="H10" i="41"/>
  <c r="F10" i="41"/>
  <c r="E10" i="41"/>
  <c r="N9" i="41"/>
  <c r="M9" i="41"/>
  <c r="L9" i="41"/>
  <c r="J9" i="41"/>
  <c r="I9" i="41"/>
  <c r="H9" i="41"/>
  <c r="F9" i="41"/>
  <c r="E9" i="41"/>
  <c r="N8" i="41"/>
  <c r="M8" i="41"/>
  <c r="L8" i="41"/>
  <c r="J8" i="41"/>
  <c r="I8" i="41"/>
  <c r="H8" i="41"/>
  <c r="F8" i="41"/>
  <c r="E8" i="41"/>
  <c r="N7" i="41"/>
  <c r="M7" i="41"/>
  <c r="L7" i="41"/>
  <c r="J7" i="41"/>
  <c r="I7" i="41"/>
  <c r="H7" i="41"/>
  <c r="F7" i="41"/>
  <c r="N6" i="41"/>
  <c r="M6" i="41"/>
  <c r="L6" i="41"/>
  <c r="J6" i="41"/>
  <c r="I6" i="41"/>
  <c r="H6" i="41"/>
  <c r="F6" i="41"/>
  <c r="N84" i="30"/>
  <c r="M84" i="30"/>
  <c r="L84" i="30"/>
  <c r="J84" i="30"/>
  <c r="I84" i="30"/>
  <c r="H84" i="30"/>
  <c r="F84" i="30"/>
  <c r="E84" i="30"/>
  <c r="N83" i="30"/>
  <c r="M83" i="30"/>
  <c r="L83" i="30"/>
  <c r="J83" i="30"/>
  <c r="I83" i="30"/>
  <c r="H83" i="30"/>
  <c r="F83" i="30"/>
  <c r="E83" i="30"/>
  <c r="N82" i="30"/>
  <c r="M82" i="30"/>
  <c r="L82" i="30"/>
  <c r="J82" i="30"/>
  <c r="I82" i="30"/>
  <c r="H82" i="30"/>
  <c r="F82" i="30"/>
  <c r="E82" i="30"/>
  <c r="N81" i="30"/>
  <c r="M81" i="30"/>
  <c r="L81" i="30"/>
  <c r="J81" i="30"/>
  <c r="I81" i="30"/>
  <c r="H81" i="30"/>
  <c r="F81" i="30"/>
  <c r="E81" i="30"/>
  <c r="N80" i="30"/>
  <c r="M80" i="30"/>
  <c r="L80" i="30"/>
  <c r="J80" i="30"/>
  <c r="I80" i="30"/>
  <c r="H80" i="30"/>
  <c r="F80" i="30"/>
  <c r="E80" i="30"/>
  <c r="N79" i="30"/>
  <c r="M79" i="30"/>
  <c r="L79" i="30"/>
  <c r="J79" i="30"/>
  <c r="I79" i="30"/>
  <c r="H79" i="30"/>
  <c r="F79" i="30"/>
  <c r="E79" i="30"/>
  <c r="N78" i="30"/>
  <c r="M78" i="30"/>
  <c r="L78" i="30"/>
  <c r="J78" i="30"/>
  <c r="I78" i="30"/>
  <c r="H78" i="30"/>
  <c r="F78" i="30"/>
  <c r="E78" i="30"/>
  <c r="N77" i="30"/>
  <c r="M77" i="30"/>
  <c r="L77" i="30"/>
  <c r="J77" i="30"/>
  <c r="I77" i="30"/>
  <c r="H77" i="30"/>
  <c r="F77" i="30"/>
  <c r="E77" i="30"/>
  <c r="N76" i="30"/>
  <c r="M76" i="30"/>
  <c r="L76" i="30"/>
  <c r="J76" i="30"/>
  <c r="I76" i="30"/>
  <c r="H76" i="30"/>
  <c r="F76" i="30"/>
  <c r="E76" i="30"/>
  <c r="N75" i="30"/>
  <c r="M75" i="30"/>
  <c r="L75" i="30"/>
  <c r="J75" i="30"/>
  <c r="I75" i="30"/>
  <c r="H75" i="30"/>
  <c r="F75" i="30"/>
  <c r="E75" i="30"/>
  <c r="N74" i="30"/>
  <c r="M74" i="30"/>
  <c r="L74" i="30"/>
  <c r="J74" i="30"/>
  <c r="I74" i="30"/>
  <c r="H74" i="30"/>
  <c r="F74" i="30"/>
  <c r="E74" i="30"/>
  <c r="N73" i="30"/>
  <c r="M73" i="30"/>
  <c r="L73" i="30"/>
  <c r="J73" i="30"/>
  <c r="I73" i="30"/>
  <c r="H73" i="30"/>
  <c r="F73" i="30"/>
  <c r="E73" i="30"/>
  <c r="N72" i="30"/>
  <c r="M72" i="30"/>
  <c r="L72" i="30"/>
  <c r="J72" i="30"/>
  <c r="I72" i="30"/>
  <c r="H72" i="30"/>
  <c r="F72" i="30"/>
  <c r="E72" i="30"/>
  <c r="N71" i="30"/>
  <c r="M71" i="30"/>
  <c r="L71" i="30"/>
  <c r="J71" i="30"/>
  <c r="I71" i="30"/>
  <c r="H71" i="30"/>
  <c r="F71" i="30"/>
  <c r="E71" i="30"/>
  <c r="N70" i="30"/>
  <c r="M70" i="30"/>
  <c r="L70" i="30"/>
  <c r="J70" i="30"/>
  <c r="I70" i="30"/>
  <c r="H70" i="30"/>
  <c r="F70" i="30"/>
  <c r="E70" i="30"/>
  <c r="N69" i="30"/>
  <c r="M69" i="30"/>
  <c r="L69" i="30"/>
  <c r="J69" i="30"/>
  <c r="I69" i="30"/>
  <c r="H69" i="30"/>
  <c r="F69" i="30"/>
  <c r="E69" i="30"/>
  <c r="N68" i="30"/>
  <c r="M68" i="30"/>
  <c r="L68" i="30"/>
  <c r="J68" i="30"/>
  <c r="I68" i="30"/>
  <c r="H68" i="30"/>
  <c r="F68" i="30"/>
  <c r="E68" i="30"/>
  <c r="N67" i="30"/>
  <c r="M67" i="30"/>
  <c r="L67" i="30"/>
  <c r="J67" i="30"/>
  <c r="I67" i="30"/>
  <c r="H67" i="30"/>
  <c r="F67" i="30"/>
  <c r="E67" i="30"/>
  <c r="N66" i="30"/>
  <c r="M66" i="30"/>
  <c r="L66" i="30"/>
  <c r="J66" i="30"/>
  <c r="I66" i="30"/>
  <c r="H66" i="30"/>
  <c r="F66" i="30"/>
  <c r="E66" i="30"/>
  <c r="N65" i="30"/>
  <c r="M65" i="30"/>
  <c r="L65" i="30"/>
  <c r="J65" i="30"/>
  <c r="I65" i="30"/>
  <c r="H65" i="30"/>
  <c r="F65" i="30"/>
  <c r="E65" i="30"/>
  <c r="N64" i="30"/>
  <c r="M64" i="30"/>
  <c r="L64" i="30"/>
  <c r="J64" i="30"/>
  <c r="I64" i="30"/>
  <c r="H64" i="30"/>
  <c r="F64" i="30"/>
  <c r="E64" i="30"/>
  <c r="N63" i="30"/>
  <c r="M63" i="30"/>
  <c r="L63" i="30"/>
  <c r="J63" i="30"/>
  <c r="I63" i="30"/>
  <c r="H63" i="30"/>
  <c r="F63" i="30"/>
  <c r="E63" i="30"/>
  <c r="N62" i="30"/>
  <c r="M62" i="30"/>
  <c r="L62" i="30"/>
  <c r="J62" i="30"/>
  <c r="I62" i="30"/>
  <c r="H62" i="30"/>
  <c r="F62" i="30"/>
  <c r="E62" i="30"/>
  <c r="N61" i="30"/>
  <c r="M61" i="30"/>
  <c r="L61" i="30"/>
  <c r="J61" i="30"/>
  <c r="I61" i="30"/>
  <c r="H61" i="30"/>
  <c r="F61" i="30"/>
  <c r="E61" i="30"/>
  <c r="N60" i="30"/>
  <c r="M60" i="30"/>
  <c r="L60" i="30"/>
  <c r="J60" i="30"/>
  <c r="I60" i="30"/>
  <c r="H60" i="30"/>
  <c r="F60" i="30"/>
  <c r="E60" i="30"/>
  <c r="N59" i="30"/>
  <c r="M59" i="30"/>
  <c r="L59" i="30"/>
  <c r="J59" i="30"/>
  <c r="I59" i="30"/>
  <c r="H59" i="30"/>
  <c r="F59" i="30"/>
  <c r="E59" i="30"/>
  <c r="N58" i="30"/>
  <c r="M58" i="30"/>
  <c r="L58" i="30"/>
  <c r="J58" i="30"/>
  <c r="I58" i="30"/>
  <c r="H58" i="30"/>
  <c r="F58" i="30"/>
  <c r="E58" i="30"/>
  <c r="N57" i="30"/>
  <c r="M57" i="30"/>
  <c r="L57" i="30"/>
  <c r="J57" i="30"/>
  <c r="I57" i="30"/>
  <c r="H57" i="30"/>
  <c r="F57" i="30"/>
  <c r="E57" i="30"/>
  <c r="N56" i="30"/>
  <c r="M56" i="30"/>
  <c r="L56" i="30"/>
  <c r="J56" i="30"/>
  <c r="I56" i="30"/>
  <c r="H56" i="30"/>
  <c r="F56" i="30"/>
  <c r="E56" i="30"/>
  <c r="N55" i="30"/>
  <c r="M55" i="30"/>
  <c r="L55" i="30"/>
  <c r="J55" i="30"/>
  <c r="I55" i="30"/>
  <c r="H55" i="30"/>
  <c r="F55" i="30"/>
  <c r="E55" i="30"/>
  <c r="N54" i="30"/>
  <c r="M54" i="30"/>
  <c r="L54" i="30"/>
  <c r="J54" i="30"/>
  <c r="I54" i="30"/>
  <c r="H54" i="30"/>
  <c r="F54" i="30"/>
  <c r="E54" i="30"/>
  <c r="N53" i="30"/>
  <c r="M53" i="30"/>
  <c r="L53" i="30"/>
  <c r="J53" i="30"/>
  <c r="I53" i="30"/>
  <c r="H53" i="30"/>
  <c r="F53" i="30"/>
  <c r="E53" i="30"/>
  <c r="N52" i="30"/>
  <c r="M52" i="30"/>
  <c r="L52" i="30"/>
  <c r="J52" i="30"/>
  <c r="I52" i="30"/>
  <c r="H52" i="30"/>
  <c r="F52" i="30"/>
  <c r="E52" i="30"/>
  <c r="N51" i="30"/>
  <c r="M51" i="30"/>
  <c r="L51" i="30"/>
  <c r="J51" i="30"/>
  <c r="I51" i="30"/>
  <c r="H51" i="30"/>
  <c r="F51" i="30"/>
  <c r="E51" i="30"/>
  <c r="N50" i="30"/>
  <c r="M50" i="30"/>
  <c r="L50" i="30"/>
  <c r="J50" i="30"/>
  <c r="I50" i="30"/>
  <c r="H50" i="30"/>
  <c r="F50" i="30"/>
  <c r="E50" i="30"/>
  <c r="N49" i="30"/>
  <c r="M49" i="30"/>
  <c r="L49" i="30"/>
  <c r="J49" i="30"/>
  <c r="I49" i="30"/>
  <c r="H49" i="30"/>
  <c r="F49" i="30"/>
  <c r="E49" i="30"/>
  <c r="N48" i="30"/>
  <c r="M48" i="30"/>
  <c r="L48" i="30"/>
  <c r="J48" i="30"/>
  <c r="I48" i="30"/>
  <c r="H48" i="30"/>
  <c r="F48" i="30"/>
  <c r="E48" i="30"/>
  <c r="N47" i="30"/>
  <c r="M47" i="30"/>
  <c r="L47" i="30"/>
  <c r="J47" i="30"/>
  <c r="I47" i="30"/>
  <c r="H47" i="30"/>
  <c r="F47" i="30"/>
  <c r="E47" i="30"/>
  <c r="N46" i="30"/>
  <c r="M46" i="30"/>
  <c r="L46" i="30"/>
  <c r="J46" i="30"/>
  <c r="I46" i="30"/>
  <c r="H46" i="30"/>
  <c r="F46" i="30"/>
  <c r="E46" i="30"/>
  <c r="N45" i="30"/>
  <c r="M45" i="30"/>
  <c r="L45" i="30"/>
  <c r="J45" i="30"/>
  <c r="I45" i="30"/>
  <c r="H45" i="30"/>
  <c r="F45" i="30"/>
  <c r="E45" i="30"/>
  <c r="N44" i="30"/>
  <c r="M44" i="30"/>
  <c r="L44" i="30"/>
  <c r="J44" i="30"/>
  <c r="I44" i="30"/>
  <c r="H44" i="30"/>
  <c r="F44" i="30"/>
  <c r="E44" i="30"/>
  <c r="N43" i="30"/>
  <c r="M43" i="30"/>
  <c r="L43" i="30"/>
  <c r="J43" i="30"/>
  <c r="I43" i="30"/>
  <c r="H43" i="30"/>
  <c r="F43" i="30"/>
  <c r="E43" i="30"/>
  <c r="N42" i="30"/>
  <c r="M42" i="30"/>
  <c r="L42" i="30"/>
  <c r="J42" i="30"/>
  <c r="I42" i="30"/>
  <c r="H42" i="30"/>
  <c r="F42" i="30"/>
  <c r="E42" i="30"/>
  <c r="N41" i="30"/>
  <c r="M41" i="30"/>
  <c r="L41" i="30"/>
  <c r="J41" i="30"/>
  <c r="I41" i="30"/>
  <c r="H41" i="30"/>
  <c r="F41" i="30"/>
  <c r="E41" i="30"/>
  <c r="N40" i="30"/>
  <c r="M40" i="30"/>
  <c r="L40" i="30"/>
  <c r="J40" i="30"/>
  <c r="I40" i="30"/>
  <c r="H40" i="30"/>
  <c r="F40" i="30"/>
  <c r="E40" i="30"/>
  <c r="N39" i="30"/>
  <c r="M39" i="30"/>
  <c r="L39" i="30"/>
  <c r="J39" i="30"/>
  <c r="I39" i="30"/>
  <c r="H39" i="30"/>
  <c r="F39" i="30"/>
  <c r="E39" i="30"/>
  <c r="N38" i="30"/>
  <c r="M38" i="30"/>
  <c r="L38" i="30"/>
  <c r="J38" i="30"/>
  <c r="I38" i="30"/>
  <c r="H38" i="30"/>
  <c r="F38" i="30"/>
  <c r="E38" i="30"/>
  <c r="N37" i="30"/>
  <c r="M37" i="30"/>
  <c r="L37" i="30"/>
  <c r="J37" i="30"/>
  <c r="I37" i="30"/>
  <c r="H37" i="30"/>
  <c r="F37" i="30"/>
  <c r="E37" i="30"/>
  <c r="N36" i="30"/>
  <c r="M36" i="30"/>
  <c r="L36" i="30"/>
  <c r="J36" i="30"/>
  <c r="I36" i="30"/>
  <c r="H36" i="30"/>
  <c r="F36" i="30"/>
  <c r="E36" i="30"/>
  <c r="N35" i="30"/>
  <c r="M35" i="30"/>
  <c r="L35" i="30"/>
  <c r="J35" i="30"/>
  <c r="I35" i="30"/>
  <c r="H35" i="30"/>
  <c r="F35" i="30"/>
  <c r="E35" i="30"/>
  <c r="N34" i="30"/>
  <c r="M34" i="30"/>
  <c r="L34" i="30"/>
  <c r="J34" i="30"/>
  <c r="I34" i="30"/>
  <c r="H34" i="30"/>
  <c r="F34" i="30"/>
  <c r="E34" i="30"/>
  <c r="N33" i="30"/>
  <c r="M33" i="30"/>
  <c r="L33" i="30"/>
  <c r="J33" i="30"/>
  <c r="I33" i="30"/>
  <c r="H33" i="30"/>
  <c r="F33" i="30"/>
  <c r="E33" i="30"/>
  <c r="N32" i="30"/>
  <c r="M32" i="30"/>
  <c r="L32" i="30"/>
  <c r="J32" i="30"/>
  <c r="I32" i="30"/>
  <c r="H32" i="30"/>
  <c r="F32" i="30"/>
  <c r="E32" i="30"/>
  <c r="N31" i="30"/>
  <c r="M31" i="30"/>
  <c r="L31" i="30"/>
  <c r="J31" i="30"/>
  <c r="I31" i="30"/>
  <c r="H31" i="30"/>
  <c r="F31" i="30"/>
  <c r="E31" i="30"/>
  <c r="N30" i="30"/>
  <c r="M30" i="30"/>
  <c r="L30" i="30"/>
  <c r="J30" i="30"/>
  <c r="I30" i="30"/>
  <c r="H30" i="30"/>
  <c r="D30" i="30" s="1"/>
  <c r="F30" i="30"/>
  <c r="E30" i="30"/>
  <c r="N29" i="30"/>
  <c r="M29" i="30"/>
  <c r="L29" i="30"/>
  <c r="J29" i="30"/>
  <c r="I29" i="30"/>
  <c r="H29" i="30"/>
  <c r="F29" i="30"/>
  <c r="E29" i="30"/>
  <c r="N28" i="30"/>
  <c r="M28" i="30"/>
  <c r="L28" i="30"/>
  <c r="J28" i="30"/>
  <c r="I28" i="30"/>
  <c r="H28" i="30"/>
  <c r="D28" i="30" s="1"/>
  <c r="F28" i="30"/>
  <c r="E28" i="30"/>
  <c r="N27" i="30"/>
  <c r="M27" i="30"/>
  <c r="L27" i="30"/>
  <c r="J27" i="30"/>
  <c r="I27" i="30"/>
  <c r="H27" i="30"/>
  <c r="D27" i="30" s="1"/>
  <c r="F27" i="30"/>
  <c r="E27" i="30"/>
  <c r="N26" i="30"/>
  <c r="M26" i="30"/>
  <c r="L26" i="30"/>
  <c r="J26" i="30"/>
  <c r="I26" i="30"/>
  <c r="H26" i="30"/>
  <c r="D26" i="30" s="1"/>
  <c r="F26" i="30"/>
  <c r="E26" i="30"/>
  <c r="N25" i="30"/>
  <c r="M25" i="30"/>
  <c r="L25" i="30"/>
  <c r="J25" i="30"/>
  <c r="I25" i="30"/>
  <c r="H25" i="30"/>
  <c r="D25" i="30" s="1"/>
  <c r="F25" i="30"/>
  <c r="E25" i="30"/>
  <c r="N24" i="30"/>
  <c r="M24" i="30"/>
  <c r="L24" i="30"/>
  <c r="J24" i="30"/>
  <c r="I24" i="30"/>
  <c r="H24" i="30"/>
  <c r="D24" i="30" s="1"/>
  <c r="F24" i="30"/>
  <c r="E24" i="30"/>
  <c r="N23" i="30"/>
  <c r="M23" i="30"/>
  <c r="L23" i="30"/>
  <c r="J23" i="30"/>
  <c r="I23" i="30"/>
  <c r="H23" i="30"/>
  <c r="D23" i="30" s="1"/>
  <c r="F23" i="30"/>
  <c r="E23" i="30"/>
  <c r="N22" i="30"/>
  <c r="M22" i="30"/>
  <c r="L22" i="30"/>
  <c r="J22" i="30"/>
  <c r="I22" i="30"/>
  <c r="H22" i="30"/>
  <c r="F22" i="30"/>
  <c r="E22" i="30"/>
  <c r="N21" i="30"/>
  <c r="M21" i="30"/>
  <c r="L21" i="30"/>
  <c r="J21" i="30"/>
  <c r="I21" i="30"/>
  <c r="H21" i="30"/>
  <c r="D21" i="30" s="1"/>
  <c r="F21" i="30"/>
  <c r="E21" i="30"/>
  <c r="N20" i="30"/>
  <c r="M20" i="30"/>
  <c r="L20" i="30"/>
  <c r="J20" i="30"/>
  <c r="I20" i="30"/>
  <c r="H20" i="30"/>
  <c r="D20" i="30" s="1"/>
  <c r="F20" i="30"/>
  <c r="E20" i="30"/>
  <c r="N19" i="30"/>
  <c r="M19" i="30"/>
  <c r="L19" i="30"/>
  <c r="J19" i="30"/>
  <c r="I19" i="30"/>
  <c r="H19" i="30"/>
  <c r="F19" i="30"/>
  <c r="E19" i="30"/>
  <c r="N18" i="30"/>
  <c r="M18" i="30"/>
  <c r="L18" i="30"/>
  <c r="J18" i="30"/>
  <c r="I18" i="30"/>
  <c r="H18" i="30"/>
  <c r="D18" i="30" s="1"/>
  <c r="F18" i="30"/>
  <c r="E18" i="30"/>
  <c r="N17" i="30"/>
  <c r="M17" i="30"/>
  <c r="L17" i="30"/>
  <c r="J17" i="30"/>
  <c r="I17" i="30"/>
  <c r="H17" i="30"/>
  <c r="D17" i="30" s="1"/>
  <c r="F17" i="30"/>
  <c r="E17" i="30"/>
  <c r="N16" i="30"/>
  <c r="M16" i="30"/>
  <c r="L16" i="30"/>
  <c r="J16" i="30"/>
  <c r="I16" i="30"/>
  <c r="H16" i="30"/>
  <c r="D16" i="30" s="1"/>
  <c r="F16" i="30"/>
  <c r="E16" i="30"/>
  <c r="N15" i="30"/>
  <c r="M15" i="30"/>
  <c r="L15" i="30"/>
  <c r="J15" i="30"/>
  <c r="I15" i="30"/>
  <c r="H15" i="30"/>
  <c r="D15" i="30" s="1"/>
  <c r="F15" i="30"/>
  <c r="E15" i="30"/>
  <c r="N14" i="30"/>
  <c r="M14" i="30"/>
  <c r="L14" i="30"/>
  <c r="J14" i="30"/>
  <c r="I14" i="30"/>
  <c r="H14" i="30"/>
  <c r="D14" i="30" s="1"/>
  <c r="F14" i="30"/>
  <c r="E14" i="30"/>
  <c r="N13" i="30"/>
  <c r="M13" i="30"/>
  <c r="L13" i="30"/>
  <c r="J13" i="30"/>
  <c r="I13" i="30"/>
  <c r="H13" i="30"/>
  <c r="D13" i="30" s="1"/>
  <c r="F13" i="30"/>
  <c r="E13" i="30"/>
  <c r="N12" i="30"/>
  <c r="M12" i="30"/>
  <c r="L12" i="30"/>
  <c r="J12" i="30"/>
  <c r="I12" i="30"/>
  <c r="H12" i="30"/>
  <c r="D12" i="30" s="1"/>
  <c r="F12" i="30"/>
  <c r="E12" i="30"/>
  <c r="N11" i="30"/>
  <c r="M11" i="30"/>
  <c r="L11" i="30"/>
  <c r="J11" i="30"/>
  <c r="I11" i="30"/>
  <c r="H11" i="30"/>
  <c r="F11" i="30"/>
  <c r="E11" i="30"/>
  <c r="N10" i="30"/>
  <c r="M10" i="30"/>
  <c r="L10" i="30"/>
  <c r="J10" i="30"/>
  <c r="I10" i="30"/>
  <c r="H10" i="30"/>
  <c r="D10" i="30" s="1"/>
  <c r="F10" i="30"/>
  <c r="E10" i="30"/>
  <c r="N6" i="30"/>
  <c r="M6" i="30"/>
  <c r="L6" i="30"/>
  <c r="J6" i="30"/>
  <c r="I6" i="30"/>
  <c r="F6" i="30"/>
  <c r="N7" i="30"/>
  <c r="M7" i="30"/>
  <c r="L7" i="30"/>
  <c r="J7" i="30"/>
  <c r="I7" i="30"/>
  <c r="F7" i="30"/>
  <c r="N9" i="30"/>
  <c r="M9" i="30"/>
  <c r="L9" i="30"/>
  <c r="J9" i="30"/>
  <c r="I9" i="30"/>
  <c r="H9" i="30"/>
  <c r="F9" i="30"/>
  <c r="N8" i="30"/>
  <c r="M8" i="30"/>
  <c r="L8" i="30"/>
  <c r="J8" i="30"/>
  <c r="I8" i="30"/>
  <c r="H8" i="30"/>
  <c r="F8" i="30"/>
  <c r="N84" i="33"/>
  <c r="M84" i="33"/>
  <c r="L84" i="33"/>
  <c r="J84" i="33"/>
  <c r="I84" i="33"/>
  <c r="H84" i="33"/>
  <c r="F84" i="33"/>
  <c r="E84" i="33"/>
  <c r="N83" i="33"/>
  <c r="M83" i="33"/>
  <c r="L83" i="33"/>
  <c r="J83" i="33"/>
  <c r="I83" i="33"/>
  <c r="H83" i="33"/>
  <c r="F83" i="33"/>
  <c r="E83" i="33"/>
  <c r="N82" i="33"/>
  <c r="M82" i="33"/>
  <c r="L82" i="33"/>
  <c r="J82" i="33"/>
  <c r="I82" i="33"/>
  <c r="H82" i="33"/>
  <c r="F82" i="33"/>
  <c r="E82" i="33"/>
  <c r="N81" i="33"/>
  <c r="M81" i="33"/>
  <c r="L81" i="33"/>
  <c r="J81" i="33"/>
  <c r="I81" i="33"/>
  <c r="H81" i="33"/>
  <c r="F81" i="33"/>
  <c r="E81" i="33"/>
  <c r="N80" i="33"/>
  <c r="M80" i="33"/>
  <c r="L80" i="33"/>
  <c r="J80" i="33"/>
  <c r="I80" i="33"/>
  <c r="H80" i="33"/>
  <c r="F80" i="33"/>
  <c r="E80" i="33"/>
  <c r="N79" i="33"/>
  <c r="M79" i="33"/>
  <c r="L79" i="33"/>
  <c r="J79" i="33"/>
  <c r="I79" i="33"/>
  <c r="H79" i="33"/>
  <c r="F79" i="33"/>
  <c r="E79" i="33"/>
  <c r="N78" i="33"/>
  <c r="M78" i="33"/>
  <c r="L78" i="33"/>
  <c r="J78" i="33"/>
  <c r="I78" i="33"/>
  <c r="H78" i="33"/>
  <c r="F78" i="33"/>
  <c r="E78" i="33"/>
  <c r="N77" i="33"/>
  <c r="M77" i="33"/>
  <c r="L77" i="33"/>
  <c r="J77" i="33"/>
  <c r="I77" i="33"/>
  <c r="H77" i="33"/>
  <c r="F77" i="33"/>
  <c r="E77" i="33"/>
  <c r="N76" i="33"/>
  <c r="M76" i="33"/>
  <c r="L76" i="33"/>
  <c r="J76" i="33"/>
  <c r="I76" i="33"/>
  <c r="H76" i="33"/>
  <c r="F76" i="33"/>
  <c r="E76" i="33"/>
  <c r="N75" i="33"/>
  <c r="M75" i="33"/>
  <c r="L75" i="33"/>
  <c r="J75" i="33"/>
  <c r="I75" i="33"/>
  <c r="H75" i="33"/>
  <c r="F75" i="33"/>
  <c r="E75" i="33"/>
  <c r="N74" i="33"/>
  <c r="M74" i="33"/>
  <c r="L74" i="33"/>
  <c r="J74" i="33"/>
  <c r="I74" i="33"/>
  <c r="H74" i="33"/>
  <c r="F74" i="33"/>
  <c r="E74" i="33"/>
  <c r="N73" i="33"/>
  <c r="M73" i="33"/>
  <c r="L73" i="33"/>
  <c r="J73" i="33"/>
  <c r="I73" i="33"/>
  <c r="H73" i="33"/>
  <c r="F73" i="33"/>
  <c r="E73" i="33"/>
  <c r="N72" i="33"/>
  <c r="M72" i="33"/>
  <c r="L72" i="33"/>
  <c r="J72" i="33"/>
  <c r="I72" i="33"/>
  <c r="H72" i="33"/>
  <c r="F72" i="33"/>
  <c r="E72" i="33"/>
  <c r="N71" i="33"/>
  <c r="M71" i="33"/>
  <c r="L71" i="33"/>
  <c r="J71" i="33"/>
  <c r="I71" i="33"/>
  <c r="H71" i="33"/>
  <c r="F71" i="33"/>
  <c r="E71" i="33"/>
  <c r="N70" i="33"/>
  <c r="M70" i="33"/>
  <c r="L70" i="33"/>
  <c r="J70" i="33"/>
  <c r="I70" i="33"/>
  <c r="H70" i="33"/>
  <c r="F70" i="33"/>
  <c r="E70" i="33"/>
  <c r="N69" i="33"/>
  <c r="M69" i="33"/>
  <c r="L69" i="33"/>
  <c r="J69" i="33"/>
  <c r="I69" i="33"/>
  <c r="H69" i="33"/>
  <c r="F69" i="33"/>
  <c r="E69" i="33"/>
  <c r="N68" i="33"/>
  <c r="M68" i="33"/>
  <c r="L68" i="33"/>
  <c r="J68" i="33"/>
  <c r="I68" i="33"/>
  <c r="H68" i="33"/>
  <c r="F68" i="33"/>
  <c r="E68" i="33"/>
  <c r="N67" i="33"/>
  <c r="M67" i="33"/>
  <c r="L67" i="33"/>
  <c r="J67" i="33"/>
  <c r="I67" i="33"/>
  <c r="H67" i="33"/>
  <c r="F67" i="33"/>
  <c r="E67" i="33"/>
  <c r="N66" i="33"/>
  <c r="M66" i="33"/>
  <c r="L66" i="33"/>
  <c r="J66" i="33"/>
  <c r="I66" i="33"/>
  <c r="H66" i="33"/>
  <c r="F66" i="33"/>
  <c r="E66" i="33"/>
  <c r="N65" i="33"/>
  <c r="M65" i="33"/>
  <c r="L65" i="33"/>
  <c r="J65" i="33"/>
  <c r="I65" i="33"/>
  <c r="H65" i="33"/>
  <c r="F65" i="33"/>
  <c r="E65" i="33"/>
  <c r="N64" i="33"/>
  <c r="M64" i="33"/>
  <c r="L64" i="33"/>
  <c r="J64" i="33"/>
  <c r="I64" i="33"/>
  <c r="H64" i="33"/>
  <c r="F64" i="33"/>
  <c r="E64" i="33"/>
  <c r="N63" i="33"/>
  <c r="M63" i="33"/>
  <c r="L63" i="33"/>
  <c r="J63" i="33"/>
  <c r="I63" i="33"/>
  <c r="H63" i="33"/>
  <c r="F63" i="33"/>
  <c r="E63" i="33"/>
  <c r="N62" i="33"/>
  <c r="M62" i="33"/>
  <c r="L62" i="33"/>
  <c r="J62" i="33"/>
  <c r="I62" i="33"/>
  <c r="H62" i="33"/>
  <c r="F62" i="33"/>
  <c r="E62" i="33"/>
  <c r="N61" i="33"/>
  <c r="M61" i="33"/>
  <c r="L61" i="33"/>
  <c r="J61" i="33"/>
  <c r="I61" i="33"/>
  <c r="H61" i="33"/>
  <c r="F61" i="33"/>
  <c r="E61" i="33"/>
  <c r="N60" i="33"/>
  <c r="M60" i="33"/>
  <c r="L60" i="33"/>
  <c r="J60" i="33"/>
  <c r="I60" i="33"/>
  <c r="H60" i="33"/>
  <c r="F60" i="33"/>
  <c r="E60" i="33"/>
  <c r="N59" i="33"/>
  <c r="M59" i="33"/>
  <c r="L59" i="33"/>
  <c r="J59" i="33"/>
  <c r="I59" i="33"/>
  <c r="H59" i="33"/>
  <c r="F59" i="33"/>
  <c r="E59" i="33"/>
  <c r="N58" i="33"/>
  <c r="M58" i="33"/>
  <c r="L58" i="33"/>
  <c r="J58" i="33"/>
  <c r="I58" i="33"/>
  <c r="H58" i="33"/>
  <c r="F58" i="33"/>
  <c r="E58" i="33"/>
  <c r="N57" i="33"/>
  <c r="M57" i="33"/>
  <c r="L57" i="33"/>
  <c r="J57" i="33"/>
  <c r="I57" i="33"/>
  <c r="H57" i="33"/>
  <c r="F57" i="33"/>
  <c r="E57" i="33"/>
  <c r="N56" i="33"/>
  <c r="M56" i="33"/>
  <c r="L56" i="33"/>
  <c r="J56" i="33"/>
  <c r="I56" i="33"/>
  <c r="H56" i="33"/>
  <c r="F56" i="33"/>
  <c r="E56" i="33"/>
  <c r="N55" i="33"/>
  <c r="M55" i="33"/>
  <c r="L55" i="33"/>
  <c r="J55" i="33"/>
  <c r="I55" i="33"/>
  <c r="H55" i="33"/>
  <c r="F55" i="33"/>
  <c r="E55" i="33"/>
  <c r="N54" i="33"/>
  <c r="M54" i="33"/>
  <c r="L54" i="33"/>
  <c r="J54" i="33"/>
  <c r="I54" i="33"/>
  <c r="H54" i="33"/>
  <c r="F54" i="33"/>
  <c r="E54" i="33"/>
  <c r="N53" i="33"/>
  <c r="M53" i="33"/>
  <c r="L53" i="33"/>
  <c r="J53" i="33"/>
  <c r="I53" i="33"/>
  <c r="H53" i="33"/>
  <c r="F53" i="33"/>
  <c r="E53" i="33"/>
  <c r="N52" i="33"/>
  <c r="M52" i="33"/>
  <c r="L52" i="33"/>
  <c r="J52" i="33"/>
  <c r="I52" i="33"/>
  <c r="H52" i="33"/>
  <c r="F52" i="33"/>
  <c r="E52" i="33"/>
  <c r="N51" i="33"/>
  <c r="M51" i="33"/>
  <c r="L51" i="33"/>
  <c r="J51" i="33"/>
  <c r="I51" i="33"/>
  <c r="H51" i="33"/>
  <c r="F51" i="33"/>
  <c r="E51" i="33"/>
  <c r="N50" i="33"/>
  <c r="M50" i="33"/>
  <c r="L50" i="33"/>
  <c r="J50" i="33"/>
  <c r="I50" i="33"/>
  <c r="H50" i="33"/>
  <c r="F50" i="33"/>
  <c r="E50" i="33"/>
  <c r="N49" i="33"/>
  <c r="M49" i="33"/>
  <c r="L49" i="33"/>
  <c r="J49" i="33"/>
  <c r="I49" i="33"/>
  <c r="H49" i="33"/>
  <c r="F49" i="33"/>
  <c r="E49" i="33"/>
  <c r="N48" i="33"/>
  <c r="M48" i="33"/>
  <c r="L48" i="33"/>
  <c r="J48" i="33"/>
  <c r="I48" i="33"/>
  <c r="H48" i="33"/>
  <c r="F48" i="33"/>
  <c r="E48" i="33"/>
  <c r="N47" i="33"/>
  <c r="M47" i="33"/>
  <c r="L47" i="33"/>
  <c r="J47" i="33"/>
  <c r="I47" i="33"/>
  <c r="H47" i="33"/>
  <c r="F47" i="33"/>
  <c r="E47" i="33"/>
  <c r="N46" i="33"/>
  <c r="M46" i="33"/>
  <c r="L46" i="33"/>
  <c r="J46" i="33"/>
  <c r="I46" i="33"/>
  <c r="H46" i="33"/>
  <c r="F46" i="33"/>
  <c r="E46" i="33"/>
  <c r="N45" i="33"/>
  <c r="M45" i="33"/>
  <c r="L45" i="33"/>
  <c r="J45" i="33"/>
  <c r="I45" i="33"/>
  <c r="H45" i="33"/>
  <c r="F45" i="33"/>
  <c r="E45" i="33"/>
  <c r="N44" i="33"/>
  <c r="M44" i="33"/>
  <c r="L44" i="33"/>
  <c r="J44" i="33"/>
  <c r="I44" i="33"/>
  <c r="H44" i="33"/>
  <c r="F44" i="33"/>
  <c r="E44" i="33"/>
  <c r="N43" i="33"/>
  <c r="M43" i="33"/>
  <c r="L43" i="33"/>
  <c r="J43" i="33"/>
  <c r="I43" i="33"/>
  <c r="H43" i="33"/>
  <c r="F43" i="33"/>
  <c r="E43" i="33"/>
  <c r="N42" i="33"/>
  <c r="M42" i="33"/>
  <c r="L42" i="33"/>
  <c r="J42" i="33"/>
  <c r="I42" i="33"/>
  <c r="H42" i="33"/>
  <c r="F42" i="33"/>
  <c r="E42" i="33"/>
  <c r="N41" i="33"/>
  <c r="M41" i="33"/>
  <c r="L41" i="33"/>
  <c r="J41" i="33"/>
  <c r="I41" i="33"/>
  <c r="H41" i="33"/>
  <c r="F41" i="33"/>
  <c r="E41" i="33"/>
  <c r="N40" i="33"/>
  <c r="M40" i="33"/>
  <c r="L40" i="33"/>
  <c r="J40" i="33"/>
  <c r="I40" i="33"/>
  <c r="H40" i="33"/>
  <c r="F40" i="33"/>
  <c r="E40" i="33"/>
  <c r="N39" i="33"/>
  <c r="M39" i="33"/>
  <c r="L39" i="33"/>
  <c r="J39" i="33"/>
  <c r="I39" i="33"/>
  <c r="H39" i="33"/>
  <c r="F39" i="33"/>
  <c r="E39" i="33"/>
  <c r="N38" i="33"/>
  <c r="M38" i="33"/>
  <c r="L38" i="33"/>
  <c r="J38" i="33"/>
  <c r="I38" i="33"/>
  <c r="H38" i="33"/>
  <c r="F38" i="33"/>
  <c r="E38" i="33"/>
  <c r="N37" i="33"/>
  <c r="M37" i="33"/>
  <c r="L37" i="33"/>
  <c r="J37" i="33"/>
  <c r="I37" i="33"/>
  <c r="H37" i="33"/>
  <c r="F37" i="33"/>
  <c r="E37" i="33"/>
  <c r="N36" i="33"/>
  <c r="M36" i="33"/>
  <c r="L36" i="33"/>
  <c r="J36" i="33"/>
  <c r="I36" i="33"/>
  <c r="H36" i="33"/>
  <c r="F36" i="33"/>
  <c r="E36" i="33"/>
  <c r="N35" i="33"/>
  <c r="M35" i="33"/>
  <c r="L35" i="33"/>
  <c r="J35" i="33"/>
  <c r="I35" i="33"/>
  <c r="H35" i="33"/>
  <c r="F35" i="33"/>
  <c r="E35" i="33"/>
  <c r="N34" i="33"/>
  <c r="M34" i="33"/>
  <c r="L34" i="33"/>
  <c r="J34" i="33"/>
  <c r="I34" i="33"/>
  <c r="H34" i="33"/>
  <c r="F34" i="33"/>
  <c r="E34" i="33"/>
  <c r="N33" i="33"/>
  <c r="M33" i="33"/>
  <c r="L33" i="33"/>
  <c r="J33" i="33"/>
  <c r="I33" i="33"/>
  <c r="H33" i="33"/>
  <c r="F33" i="33"/>
  <c r="E33" i="33"/>
  <c r="N32" i="33"/>
  <c r="M32" i="33"/>
  <c r="L32" i="33"/>
  <c r="J32" i="33"/>
  <c r="I32" i="33"/>
  <c r="H32" i="33"/>
  <c r="F32" i="33"/>
  <c r="E32" i="33"/>
  <c r="N31" i="33"/>
  <c r="M31" i="33"/>
  <c r="L31" i="33"/>
  <c r="J31" i="33"/>
  <c r="I31" i="33"/>
  <c r="H31" i="33"/>
  <c r="F31" i="33"/>
  <c r="E31" i="33"/>
  <c r="N30" i="33"/>
  <c r="M30" i="33"/>
  <c r="L30" i="33"/>
  <c r="J30" i="33"/>
  <c r="I30" i="33"/>
  <c r="H30" i="33"/>
  <c r="F30" i="33"/>
  <c r="E30" i="33"/>
  <c r="D30" i="33" s="1"/>
  <c r="N29" i="33"/>
  <c r="M29" i="33"/>
  <c r="L29" i="33"/>
  <c r="J29" i="33"/>
  <c r="I29" i="33"/>
  <c r="H29" i="33"/>
  <c r="F29" i="33"/>
  <c r="E29" i="33"/>
  <c r="D29" i="33" s="1"/>
  <c r="N28" i="33"/>
  <c r="M28" i="33"/>
  <c r="L28" i="33"/>
  <c r="J28" i="33"/>
  <c r="I28" i="33"/>
  <c r="H28" i="33"/>
  <c r="F28" i="33"/>
  <c r="E28" i="33"/>
  <c r="D28" i="33" s="1"/>
  <c r="N27" i="33"/>
  <c r="M27" i="33"/>
  <c r="L27" i="33"/>
  <c r="J27" i="33"/>
  <c r="I27" i="33"/>
  <c r="H27" i="33"/>
  <c r="F27" i="33"/>
  <c r="E27" i="33"/>
  <c r="D27" i="33" s="1"/>
  <c r="N26" i="33"/>
  <c r="M26" i="33"/>
  <c r="L26" i="33"/>
  <c r="J26" i="33"/>
  <c r="I26" i="33"/>
  <c r="H26" i="33"/>
  <c r="F26" i="33"/>
  <c r="E26" i="33"/>
  <c r="D26" i="33" s="1"/>
  <c r="N25" i="33"/>
  <c r="M25" i="33"/>
  <c r="L25" i="33"/>
  <c r="J25" i="33"/>
  <c r="I25" i="33"/>
  <c r="H25" i="33"/>
  <c r="F25" i="33"/>
  <c r="E25" i="33"/>
  <c r="D25" i="33" s="1"/>
  <c r="N24" i="33"/>
  <c r="M24" i="33"/>
  <c r="L24" i="33"/>
  <c r="J24" i="33"/>
  <c r="I24" i="33"/>
  <c r="H24" i="33"/>
  <c r="F24" i="33"/>
  <c r="E24" i="33"/>
  <c r="D24" i="33" s="1"/>
  <c r="N23" i="33"/>
  <c r="M23" i="33"/>
  <c r="L23" i="33"/>
  <c r="J23" i="33"/>
  <c r="I23" i="33"/>
  <c r="H23" i="33"/>
  <c r="F23" i="33"/>
  <c r="E23" i="33"/>
  <c r="D23" i="33" s="1"/>
  <c r="N22" i="33"/>
  <c r="M22" i="33"/>
  <c r="L22" i="33"/>
  <c r="J22" i="33"/>
  <c r="I22" i="33"/>
  <c r="H22" i="33"/>
  <c r="F22" i="33"/>
  <c r="E22" i="33"/>
  <c r="D22" i="33" s="1"/>
  <c r="N21" i="33"/>
  <c r="M21" i="33"/>
  <c r="L21" i="33"/>
  <c r="J21" i="33"/>
  <c r="I21" i="33"/>
  <c r="H21" i="33"/>
  <c r="F21" i="33"/>
  <c r="E21" i="33"/>
  <c r="D21" i="33" s="1"/>
  <c r="N20" i="33"/>
  <c r="M20" i="33"/>
  <c r="L20" i="33"/>
  <c r="J20" i="33"/>
  <c r="I20" i="33"/>
  <c r="H20" i="33"/>
  <c r="F20" i="33"/>
  <c r="E20" i="33"/>
  <c r="D20" i="33" s="1"/>
  <c r="N19" i="33"/>
  <c r="M19" i="33"/>
  <c r="L19" i="33"/>
  <c r="J19" i="33"/>
  <c r="I19" i="33"/>
  <c r="H19" i="33"/>
  <c r="F19" i="33"/>
  <c r="E19" i="33"/>
  <c r="D19" i="33" s="1"/>
  <c r="N18" i="33"/>
  <c r="M18" i="33"/>
  <c r="L18" i="33"/>
  <c r="J18" i="33"/>
  <c r="I18" i="33"/>
  <c r="H18" i="33"/>
  <c r="F18" i="33"/>
  <c r="E18" i="33"/>
  <c r="D18" i="33" s="1"/>
  <c r="N17" i="33"/>
  <c r="M17" i="33"/>
  <c r="L17" i="33"/>
  <c r="J17" i="33"/>
  <c r="I17" i="33"/>
  <c r="H17" i="33"/>
  <c r="F17" i="33"/>
  <c r="E17" i="33"/>
  <c r="D17" i="33" s="1"/>
  <c r="N16" i="33"/>
  <c r="M16" i="33"/>
  <c r="L16" i="33"/>
  <c r="J16" i="33"/>
  <c r="I16" i="33"/>
  <c r="H16" i="33"/>
  <c r="F16" i="33"/>
  <c r="N15" i="33"/>
  <c r="M15" i="33"/>
  <c r="L15" i="33"/>
  <c r="J15" i="33"/>
  <c r="I15" i="33"/>
  <c r="H15" i="33"/>
  <c r="F15" i="33"/>
  <c r="N12" i="33"/>
  <c r="M12" i="33"/>
  <c r="L12" i="33"/>
  <c r="J12" i="33"/>
  <c r="I12" i="33"/>
  <c r="F12" i="33"/>
  <c r="N13" i="33"/>
  <c r="M13" i="33"/>
  <c r="L13" i="33"/>
  <c r="J13" i="33"/>
  <c r="N11" i="33"/>
  <c r="M11" i="33"/>
  <c r="L11" i="33"/>
  <c r="J11" i="33"/>
  <c r="N6" i="33"/>
  <c r="M6" i="33"/>
  <c r="L6" i="33"/>
  <c r="J6" i="33"/>
  <c r="N10" i="33"/>
  <c r="M10" i="33"/>
  <c r="L10" i="33"/>
  <c r="J10" i="33"/>
  <c r="N14" i="33"/>
  <c r="M14" i="33"/>
  <c r="L14" i="33"/>
  <c r="J14" i="33"/>
  <c r="I14" i="33"/>
  <c r="H14" i="33"/>
  <c r="F14" i="33"/>
  <c r="N9" i="33"/>
  <c r="M9" i="33"/>
  <c r="L9" i="33"/>
  <c r="J9" i="33"/>
  <c r="N8" i="33"/>
  <c r="M8" i="33"/>
  <c r="L8" i="33"/>
  <c r="J8" i="33"/>
  <c r="N7" i="33"/>
  <c r="M7" i="33"/>
  <c r="L7" i="33"/>
  <c r="J7" i="33"/>
  <c r="N84" i="9"/>
  <c r="M84" i="9"/>
  <c r="L84" i="9"/>
  <c r="J84" i="9"/>
  <c r="I84" i="9"/>
  <c r="H84" i="9"/>
  <c r="F84" i="9"/>
  <c r="E84" i="9"/>
  <c r="D84" i="9" s="1"/>
  <c r="N83" i="9"/>
  <c r="M83" i="9"/>
  <c r="L83" i="9"/>
  <c r="J83" i="9"/>
  <c r="I83" i="9"/>
  <c r="H83" i="9"/>
  <c r="F83" i="9"/>
  <c r="E83" i="9"/>
  <c r="D83" i="9" s="1"/>
  <c r="N82" i="9"/>
  <c r="M82" i="9"/>
  <c r="L82" i="9"/>
  <c r="J82" i="9"/>
  <c r="I82" i="9"/>
  <c r="H82" i="9"/>
  <c r="F82" i="9"/>
  <c r="E82" i="9"/>
  <c r="D82" i="9" s="1"/>
  <c r="N81" i="9"/>
  <c r="M81" i="9"/>
  <c r="L81" i="9"/>
  <c r="J81" i="9"/>
  <c r="I81" i="9"/>
  <c r="H81" i="9"/>
  <c r="F81" i="9"/>
  <c r="E81" i="9"/>
  <c r="D81" i="9" s="1"/>
  <c r="N80" i="9"/>
  <c r="M80" i="9"/>
  <c r="L80" i="9"/>
  <c r="J80" i="9"/>
  <c r="I80" i="9"/>
  <c r="H80" i="9"/>
  <c r="F80" i="9"/>
  <c r="E80" i="9"/>
  <c r="D80" i="9" s="1"/>
  <c r="N79" i="9"/>
  <c r="M79" i="9"/>
  <c r="L79" i="9"/>
  <c r="J79" i="9"/>
  <c r="I79" i="9"/>
  <c r="H79" i="9"/>
  <c r="F79" i="9"/>
  <c r="E79" i="9"/>
  <c r="D79" i="9" s="1"/>
  <c r="N78" i="9"/>
  <c r="M78" i="9"/>
  <c r="L78" i="9"/>
  <c r="J78" i="9"/>
  <c r="I78" i="9"/>
  <c r="H78" i="9"/>
  <c r="F78" i="9"/>
  <c r="E78" i="9"/>
  <c r="D78" i="9" s="1"/>
  <c r="N77" i="9"/>
  <c r="M77" i="9"/>
  <c r="L77" i="9"/>
  <c r="J77" i="9"/>
  <c r="I77" i="9"/>
  <c r="H77" i="9"/>
  <c r="F77" i="9"/>
  <c r="E77" i="9"/>
  <c r="D77" i="9" s="1"/>
  <c r="N76" i="9"/>
  <c r="M76" i="9"/>
  <c r="L76" i="9"/>
  <c r="J76" i="9"/>
  <c r="I76" i="9"/>
  <c r="H76" i="9"/>
  <c r="F76" i="9"/>
  <c r="E76" i="9"/>
  <c r="D76" i="9" s="1"/>
  <c r="N75" i="9"/>
  <c r="M75" i="9"/>
  <c r="L75" i="9"/>
  <c r="J75" i="9"/>
  <c r="I75" i="9"/>
  <c r="H75" i="9"/>
  <c r="F75" i="9"/>
  <c r="E75" i="9"/>
  <c r="D75" i="9" s="1"/>
  <c r="N74" i="9"/>
  <c r="M74" i="9"/>
  <c r="L74" i="9"/>
  <c r="J74" i="9"/>
  <c r="I74" i="9"/>
  <c r="H74" i="9"/>
  <c r="F74" i="9"/>
  <c r="E74" i="9"/>
  <c r="D74" i="9" s="1"/>
  <c r="N73" i="9"/>
  <c r="M73" i="9"/>
  <c r="L73" i="9"/>
  <c r="J73" i="9"/>
  <c r="I73" i="9"/>
  <c r="H73" i="9"/>
  <c r="F73" i="9"/>
  <c r="E73" i="9"/>
  <c r="D73" i="9" s="1"/>
  <c r="N72" i="9"/>
  <c r="M72" i="9"/>
  <c r="L72" i="9"/>
  <c r="J72" i="9"/>
  <c r="I72" i="9"/>
  <c r="H72" i="9"/>
  <c r="F72" i="9"/>
  <c r="E72" i="9"/>
  <c r="D72" i="9" s="1"/>
  <c r="N71" i="9"/>
  <c r="M71" i="9"/>
  <c r="L71" i="9"/>
  <c r="J71" i="9"/>
  <c r="I71" i="9"/>
  <c r="H71" i="9"/>
  <c r="F71" i="9"/>
  <c r="E71" i="9"/>
  <c r="D71" i="9" s="1"/>
  <c r="N70" i="9"/>
  <c r="M70" i="9"/>
  <c r="L70" i="9"/>
  <c r="J70" i="9"/>
  <c r="I70" i="9"/>
  <c r="H70" i="9"/>
  <c r="F70" i="9"/>
  <c r="E70" i="9"/>
  <c r="D70" i="9" s="1"/>
  <c r="N69" i="9"/>
  <c r="M69" i="9"/>
  <c r="L69" i="9"/>
  <c r="J69" i="9"/>
  <c r="I69" i="9"/>
  <c r="H69" i="9"/>
  <c r="F69" i="9"/>
  <c r="E69" i="9"/>
  <c r="D69" i="9" s="1"/>
  <c r="N68" i="9"/>
  <c r="M68" i="9"/>
  <c r="L68" i="9"/>
  <c r="J68" i="9"/>
  <c r="I68" i="9"/>
  <c r="H68" i="9"/>
  <c r="F68" i="9"/>
  <c r="E68" i="9"/>
  <c r="D68" i="9" s="1"/>
  <c r="N67" i="9"/>
  <c r="M67" i="9"/>
  <c r="L67" i="9"/>
  <c r="J67" i="9"/>
  <c r="I67" i="9"/>
  <c r="H67" i="9"/>
  <c r="F67" i="9"/>
  <c r="E67" i="9"/>
  <c r="D67" i="9" s="1"/>
  <c r="N66" i="9"/>
  <c r="M66" i="9"/>
  <c r="L66" i="9"/>
  <c r="J66" i="9"/>
  <c r="I66" i="9"/>
  <c r="H66" i="9"/>
  <c r="F66" i="9"/>
  <c r="E66" i="9"/>
  <c r="D66" i="9" s="1"/>
  <c r="N65" i="9"/>
  <c r="M65" i="9"/>
  <c r="L65" i="9"/>
  <c r="J65" i="9"/>
  <c r="I65" i="9"/>
  <c r="H65" i="9"/>
  <c r="F65" i="9"/>
  <c r="E65" i="9"/>
  <c r="D65" i="9" s="1"/>
  <c r="N64" i="9"/>
  <c r="M64" i="9"/>
  <c r="L64" i="9"/>
  <c r="J64" i="9"/>
  <c r="I64" i="9"/>
  <c r="H64" i="9"/>
  <c r="F64" i="9"/>
  <c r="E64" i="9"/>
  <c r="D64" i="9" s="1"/>
  <c r="N63" i="9"/>
  <c r="M63" i="9"/>
  <c r="L63" i="9"/>
  <c r="J63" i="9"/>
  <c r="I63" i="9"/>
  <c r="H63" i="9"/>
  <c r="F63" i="9"/>
  <c r="E63" i="9"/>
  <c r="D63" i="9" s="1"/>
  <c r="N62" i="9"/>
  <c r="M62" i="9"/>
  <c r="L62" i="9"/>
  <c r="J62" i="9"/>
  <c r="I62" i="9"/>
  <c r="H62" i="9"/>
  <c r="F62" i="9"/>
  <c r="E62" i="9"/>
  <c r="D62" i="9" s="1"/>
  <c r="N61" i="9"/>
  <c r="M61" i="9"/>
  <c r="L61" i="9"/>
  <c r="J61" i="9"/>
  <c r="I61" i="9"/>
  <c r="H61" i="9"/>
  <c r="F61" i="9"/>
  <c r="E61" i="9"/>
  <c r="D61" i="9" s="1"/>
  <c r="N60" i="9"/>
  <c r="M60" i="9"/>
  <c r="L60" i="9"/>
  <c r="J60" i="9"/>
  <c r="I60" i="9"/>
  <c r="H60" i="9"/>
  <c r="F60" i="9"/>
  <c r="E60" i="9"/>
  <c r="D60" i="9" s="1"/>
  <c r="N59" i="9"/>
  <c r="M59" i="9"/>
  <c r="L59" i="9"/>
  <c r="J59" i="9"/>
  <c r="I59" i="9"/>
  <c r="H59" i="9"/>
  <c r="F59" i="9"/>
  <c r="E59" i="9"/>
  <c r="D59" i="9" s="1"/>
  <c r="N58" i="9"/>
  <c r="M58" i="9"/>
  <c r="L58" i="9"/>
  <c r="J58" i="9"/>
  <c r="I58" i="9"/>
  <c r="H58" i="9"/>
  <c r="F58" i="9"/>
  <c r="E58" i="9"/>
  <c r="D58" i="9" s="1"/>
  <c r="N57" i="9"/>
  <c r="M57" i="9"/>
  <c r="L57" i="9"/>
  <c r="J57" i="9"/>
  <c r="I57" i="9"/>
  <c r="H57" i="9"/>
  <c r="F57" i="9"/>
  <c r="E57" i="9"/>
  <c r="D57" i="9" s="1"/>
  <c r="N56" i="9"/>
  <c r="M56" i="9"/>
  <c r="L56" i="9"/>
  <c r="J56" i="9"/>
  <c r="I56" i="9"/>
  <c r="H56" i="9"/>
  <c r="F56" i="9"/>
  <c r="E56" i="9"/>
  <c r="D56" i="9" s="1"/>
  <c r="N55" i="9"/>
  <c r="M55" i="9"/>
  <c r="L55" i="9"/>
  <c r="J55" i="9"/>
  <c r="I55" i="9"/>
  <c r="H55" i="9"/>
  <c r="F55" i="9"/>
  <c r="E55" i="9"/>
  <c r="D55" i="9" s="1"/>
  <c r="N54" i="9"/>
  <c r="M54" i="9"/>
  <c r="L54" i="9"/>
  <c r="J54" i="9"/>
  <c r="I54" i="9"/>
  <c r="H54" i="9"/>
  <c r="F54" i="9"/>
  <c r="E54" i="9"/>
  <c r="D54" i="9" s="1"/>
  <c r="N53" i="9"/>
  <c r="M53" i="9"/>
  <c r="L53" i="9"/>
  <c r="J53" i="9"/>
  <c r="I53" i="9"/>
  <c r="H53" i="9"/>
  <c r="F53" i="9"/>
  <c r="E53" i="9"/>
  <c r="D53" i="9" s="1"/>
  <c r="N52" i="9"/>
  <c r="M52" i="9"/>
  <c r="L52" i="9"/>
  <c r="J52" i="9"/>
  <c r="I52" i="9"/>
  <c r="H52" i="9"/>
  <c r="F52" i="9"/>
  <c r="E52" i="9"/>
  <c r="D52" i="9" s="1"/>
  <c r="N51" i="9"/>
  <c r="M51" i="9"/>
  <c r="L51" i="9"/>
  <c r="J51" i="9"/>
  <c r="I51" i="9"/>
  <c r="H51" i="9"/>
  <c r="F51" i="9"/>
  <c r="E51" i="9"/>
  <c r="D51" i="9" s="1"/>
  <c r="N50" i="9"/>
  <c r="M50" i="9"/>
  <c r="L50" i="9"/>
  <c r="J50" i="9"/>
  <c r="I50" i="9"/>
  <c r="H50" i="9"/>
  <c r="F50" i="9"/>
  <c r="E50" i="9"/>
  <c r="D50" i="9" s="1"/>
  <c r="N49" i="9"/>
  <c r="M49" i="9"/>
  <c r="L49" i="9"/>
  <c r="J49" i="9"/>
  <c r="I49" i="9"/>
  <c r="H49" i="9"/>
  <c r="F49" i="9"/>
  <c r="E49" i="9"/>
  <c r="D49" i="9" s="1"/>
  <c r="N48" i="9"/>
  <c r="M48" i="9"/>
  <c r="L48" i="9"/>
  <c r="J48" i="9"/>
  <c r="I48" i="9"/>
  <c r="H48" i="9"/>
  <c r="F48" i="9"/>
  <c r="E48" i="9"/>
  <c r="D48" i="9" s="1"/>
  <c r="N47" i="9"/>
  <c r="M47" i="9"/>
  <c r="L47" i="9"/>
  <c r="J47" i="9"/>
  <c r="I47" i="9"/>
  <c r="H47" i="9"/>
  <c r="F47" i="9"/>
  <c r="E47" i="9"/>
  <c r="D47" i="9" s="1"/>
  <c r="N46" i="9"/>
  <c r="M46" i="9"/>
  <c r="L46" i="9"/>
  <c r="J46" i="9"/>
  <c r="I46" i="9"/>
  <c r="H46" i="9"/>
  <c r="F46" i="9"/>
  <c r="E46" i="9"/>
  <c r="D46" i="9" s="1"/>
  <c r="N45" i="9"/>
  <c r="M45" i="9"/>
  <c r="L45" i="9"/>
  <c r="J45" i="9"/>
  <c r="I45" i="9"/>
  <c r="H45" i="9"/>
  <c r="F45" i="9"/>
  <c r="E45" i="9"/>
  <c r="D45" i="9" s="1"/>
  <c r="N44" i="9"/>
  <c r="M44" i="9"/>
  <c r="L44" i="9"/>
  <c r="J44" i="9"/>
  <c r="I44" i="9"/>
  <c r="H44" i="9"/>
  <c r="F44" i="9"/>
  <c r="E44" i="9"/>
  <c r="D44" i="9" s="1"/>
  <c r="N43" i="9"/>
  <c r="M43" i="9"/>
  <c r="L43" i="9"/>
  <c r="J43" i="9"/>
  <c r="I43" i="9"/>
  <c r="H43" i="9"/>
  <c r="F43" i="9"/>
  <c r="E43" i="9"/>
  <c r="D43" i="9" s="1"/>
  <c r="N42" i="9"/>
  <c r="M42" i="9"/>
  <c r="L42" i="9"/>
  <c r="J42" i="9"/>
  <c r="I42" i="9"/>
  <c r="H42" i="9"/>
  <c r="F42" i="9"/>
  <c r="E42" i="9"/>
  <c r="D42" i="9" s="1"/>
  <c r="N41" i="9"/>
  <c r="M41" i="9"/>
  <c r="L41" i="9"/>
  <c r="J41" i="9"/>
  <c r="I41" i="9"/>
  <c r="H41" i="9"/>
  <c r="F41" i="9"/>
  <c r="E41" i="9"/>
  <c r="D41" i="9" s="1"/>
  <c r="N40" i="9"/>
  <c r="M40" i="9"/>
  <c r="L40" i="9"/>
  <c r="J40" i="9"/>
  <c r="I40" i="9"/>
  <c r="H40" i="9"/>
  <c r="F40" i="9"/>
  <c r="E40" i="9"/>
  <c r="D40" i="9" s="1"/>
  <c r="N39" i="9"/>
  <c r="M39" i="9"/>
  <c r="L39" i="9"/>
  <c r="J39" i="9"/>
  <c r="I39" i="9"/>
  <c r="H39" i="9"/>
  <c r="F39" i="9"/>
  <c r="E39" i="9"/>
  <c r="D39" i="9" s="1"/>
  <c r="N38" i="9"/>
  <c r="M38" i="9"/>
  <c r="L38" i="9"/>
  <c r="J38" i="9"/>
  <c r="I38" i="9"/>
  <c r="H38" i="9"/>
  <c r="F38" i="9"/>
  <c r="E38" i="9"/>
  <c r="D38" i="9" s="1"/>
  <c r="N37" i="9"/>
  <c r="M37" i="9"/>
  <c r="L37" i="9"/>
  <c r="J37" i="9"/>
  <c r="I37" i="9"/>
  <c r="H37" i="9"/>
  <c r="F37" i="9"/>
  <c r="E37" i="9"/>
  <c r="D37" i="9" s="1"/>
  <c r="N36" i="9"/>
  <c r="M36" i="9"/>
  <c r="L36" i="9"/>
  <c r="J36" i="9"/>
  <c r="I36" i="9"/>
  <c r="H36" i="9"/>
  <c r="F36" i="9"/>
  <c r="E36" i="9"/>
  <c r="D36" i="9" s="1"/>
  <c r="N35" i="9"/>
  <c r="M35" i="9"/>
  <c r="L35" i="9"/>
  <c r="J35" i="9"/>
  <c r="I35" i="9"/>
  <c r="H35" i="9"/>
  <c r="F35" i="9"/>
  <c r="E35" i="9"/>
  <c r="D35" i="9" s="1"/>
  <c r="N34" i="9"/>
  <c r="M34" i="9"/>
  <c r="L34" i="9"/>
  <c r="J34" i="9"/>
  <c r="I34" i="9"/>
  <c r="H34" i="9"/>
  <c r="F34" i="9"/>
  <c r="E34" i="9"/>
  <c r="D34" i="9" s="1"/>
  <c r="N33" i="9"/>
  <c r="M33" i="9"/>
  <c r="L33" i="9"/>
  <c r="J33" i="9"/>
  <c r="I33" i="9"/>
  <c r="H33" i="9"/>
  <c r="F33" i="9"/>
  <c r="E33" i="9"/>
  <c r="D33" i="9" s="1"/>
  <c r="N32" i="9"/>
  <c r="M32" i="9"/>
  <c r="L32" i="9"/>
  <c r="J32" i="9"/>
  <c r="I32" i="9"/>
  <c r="H32" i="9"/>
  <c r="F32" i="9"/>
  <c r="E32" i="9"/>
  <c r="D32" i="9" s="1"/>
  <c r="N31" i="9"/>
  <c r="M31" i="9"/>
  <c r="L31" i="9"/>
  <c r="J31" i="9"/>
  <c r="I31" i="9"/>
  <c r="H31" i="9"/>
  <c r="F31" i="9"/>
  <c r="E31" i="9"/>
  <c r="D31" i="9" s="1"/>
  <c r="N30" i="9"/>
  <c r="M30" i="9"/>
  <c r="L30" i="9"/>
  <c r="J30" i="9"/>
  <c r="I30" i="9"/>
  <c r="H30" i="9"/>
  <c r="F30" i="9"/>
  <c r="E30" i="9"/>
  <c r="N29" i="9"/>
  <c r="M29" i="9"/>
  <c r="L29" i="9"/>
  <c r="J29" i="9"/>
  <c r="I29" i="9"/>
  <c r="H29" i="9"/>
  <c r="F29" i="9"/>
  <c r="E29" i="9"/>
  <c r="N28" i="9"/>
  <c r="M28" i="9"/>
  <c r="L28" i="9"/>
  <c r="J28" i="9"/>
  <c r="I28" i="9"/>
  <c r="H28" i="9"/>
  <c r="F28" i="9"/>
  <c r="E28" i="9"/>
  <c r="N27" i="9"/>
  <c r="M27" i="9"/>
  <c r="L27" i="9"/>
  <c r="J27" i="9"/>
  <c r="I27" i="9"/>
  <c r="H27" i="9"/>
  <c r="F27" i="9"/>
  <c r="E27" i="9"/>
  <c r="N26" i="9"/>
  <c r="M26" i="9"/>
  <c r="L26" i="9"/>
  <c r="J26" i="9"/>
  <c r="I26" i="9"/>
  <c r="H26" i="9"/>
  <c r="F26" i="9"/>
  <c r="E26" i="9"/>
  <c r="N25" i="9"/>
  <c r="M25" i="9"/>
  <c r="L25" i="9"/>
  <c r="J25" i="9"/>
  <c r="I25" i="9"/>
  <c r="H25" i="9"/>
  <c r="F25" i="9"/>
  <c r="E25" i="9"/>
  <c r="N24" i="9"/>
  <c r="M24" i="9"/>
  <c r="L24" i="9"/>
  <c r="J24" i="9"/>
  <c r="I24" i="9"/>
  <c r="H24" i="9"/>
  <c r="F24" i="9"/>
  <c r="E24" i="9"/>
  <c r="N23" i="9"/>
  <c r="M23" i="9"/>
  <c r="L23" i="9"/>
  <c r="J23" i="9"/>
  <c r="I23" i="9"/>
  <c r="H23" i="9"/>
  <c r="F23" i="9"/>
  <c r="E23" i="9"/>
  <c r="N22" i="9"/>
  <c r="M22" i="9"/>
  <c r="L22" i="9"/>
  <c r="J22" i="9"/>
  <c r="I22" i="9"/>
  <c r="H22" i="9"/>
  <c r="F22" i="9"/>
  <c r="E22" i="9"/>
  <c r="N21" i="9"/>
  <c r="M21" i="9"/>
  <c r="L21" i="9"/>
  <c r="J21" i="9"/>
  <c r="I21" i="9"/>
  <c r="H21" i="9"/>
  <c r="F21" i="9"/>
  <c r="E21" i="9"/>
  <c r="N20" i="9"/>
  <c r="M20" i="9"/>
  <c r="L20" i="9"/>
  <c r="J20" i="9"/>
  <c r="I20" i="9"/>
  <c r="H20" i="9"/>
  <c r="F20" i="9"/>
  <c r="E20" i="9"/>
  <c r="N19" i="9"/>
  <c r="M19" i="9"/>
  <c r="L19" i="9"/>
  <c r="J19" i="9"/>
  <c r="I19" i="9"/>
  <c r="H19" i="9"/>
  <c r="F19" i="9"/>
  <c r="E19" i="9"/>
  <c r="N18" i="9"/>
  <c r="M18" i="9"/>
  <c r="L18" i="9"/>
  <c r="J18" i="9"/>
  <c r="I18" i="9"/>
  <c r="H18" i="9"/>
  <c r="F18" i="9"/>
  <c r="E18" i="9"/>
  <c r="N17" i="9"/>
  <c r="M17" i="9"/>
  <c r="L17" i="9"/>
  <c r="J17" i="9"/>
  <c r="I17" i="9"/>
  <c r="H17" i="9"/>
  <c r="F17" i="9"/>
  <c r="E17" i="9"/>
  <c r="N16" i="9"/>
  <c r="M16" i="9"/>
  <c r="L16" i="9"/>
  <c r="J16" i="9"/>
  <c r="I16" i="9"/>
  <c r="H16" i="9"/>
  <c r="F16" i="9"/>
  <c r="E16" i="9"/>
  <c r="N15" i="9"/>
  <c r="M15" i="9"/>
  <c r="L15" i="9"/>
  <c r="J15" i="9"/>
  <c r="I15" i="9"/>
  <c r="H15" i="9"/>
  <c r="F15" i="9"/>
  <c r="E15" i="9"/>
  <c r="N14" i="9"/>
  <c r="M14" i="9"/>
  <c r="L14" i="9"/>
  <c r="J14" i="9"/>
  <c r="I14" i="9"/>
  <c r="H14" i="9"/>
  <c r="F14" i="9"/>
  <c r="E14" i="9"/>
  <c r="N13" i="9"/>
  <c r="M13" i="9"/>
  <c r="L13" i="9"/>
  <c r="J13" i="9"/>
  <c r="I13" i="9"/>
  <c r="H13" i="9"/>
  <c r="F13" i="9"/>
  <c r="E13" i="9"/>
  <c r="N12" i="9"/>
  <c r="M12" i="9"/>
  <c r="L12" i="9"/>
  <c r="J12" i="9"/>
  <c r="I12" i="9"/>
  <c r="H12" i="9"/>
  <c r="F12" i="9"/>
  <c r="E12" i="9"/>
  <c r="N11" i="9"/>
  <c r="M11" i="9"/>
  <c r="L11" i="9"/>
  <c r="J11" i="9"/>
  <c r="I11" i="9"/>
  <c r="H11" i="9"/>
  <c r="F11" i="9"/>
  <c r="E11" i="9"/>
  <c r="N10" i="9"/>
  <c r="M10" i="9"/>
  <c r="L10" i="9"/>
  <c r="J10" i="9"/>
  <c r="I10" i="9"/>
  <c r="H10" i="9"/>
  <c r="F10" i="9"/>
  <c r="E10" i="9"/>
  <c r="N9" i="9"/>
  <c r="M9" i="9"/>
  <c r="L9" i="9"/>
  <c r="J9" i="9"/>
  <c r="I9" i="9"/>
  <c r="H9" i="9"/>
  <c r="F9" i="9"/>
  <c r="E9" i="9"/>
  <c r="N8" i="9"/>
  <c r="M8" i="9"/>
  <c r="L8" i="9"/>
  <c r="J8" i="9"/>
  <c r="I8" i="9"/>
  <c r="H8" i="9"/>
  <c r="F8" i="9"/>
  <c r="E8" i="9"/>
  <c r="N7" i="9"/>
  <c r="M7" i="9"/>
  <c r="L7" i="9"/>
  <c r="J7" i="9"/>
  <c r="H7" i="9"/>
  <c r="N6" i="9"/>
  <c r="M6" i="9"/>
  <c r="L6" i="9"/>
  <c r="J6" i="9"/>
  <c r="N84" i="5"/>
  <c r="M84" i="5"/>
  <c r="L84" i="5"/>
  <c r="J84" i="5"/>
  <c r="I84" i="5"/>
  <c r="H84" i="5"/>
  <c r="F84" i="5"/>
  <c r="E84" i="5"/>
  <c r="D84" i="5" s="1"/>
  <c r="N83" i="5"/>
  <c r="M83" i="5"/>
  <c r="L83" i="5"/>
  <c r="J83" i="5"/>
  <c r="I83" i="5"/>
  <c r="H83" i="5"/>
  <c r="F83" i="5"/>
  <c r="E83" i="5"/>
  <c r="D83" i="5" s="1"/>
  <c r="N82" i="5"/>
  <c r="M82" i="5"/>
  <c r="L82" i="5"/>
  <c r="J82" i="5"/>
  <c r="I82" i="5"/>
  <c r="H82" i="5"/>
  <c r="F82" i="5"/>
  <c r="E82" i="5"/>
  <c r="D82" i="5" s="1"/>
  <c r="N81" i="5"/>
  <c r="M81" i="5"/>
  <c r="L81" i="5"/>
  <c r="J81" i="5"/>
  <c r="I81" i="5"/>
  <c r="H81" i="5"/>
  <c r="F81" i="5"/>
  <c r="E81" i="5"/>
  <c r="D81" i="5" s="1"/>
  <c r="N80" i="5"/>
  <c r="M80" i="5"/>
  <c r="L80" i="5"/>
  <c r="J80" i="5"/>
  <c r="I80" i="5"/>
  <c r="H80" i="5"/>
  <c r="F80" i="5"/>
  <c r="E80" i="5"/>
  <c r="D80" i="5" s="1"/>
  <c r="N79" i="5"/>
  <c r="M79" i="5"/>
  <c r="L79" i="5"/>
  <c r="J79" i="5"/>
  <c r="I79" i="5"/>
  <c r="H79" i="5"/>
  <c r="F79" i="5"/>
  <c r="E79" i="5"/>
  <c r="D79" i="5" s="1"/>
  <c r="N78" i="5"/>
  <c r="M78" i="5"/>
  <c r="L78" i="5"/>
  <c r="J78" i="5"/>
  <c r="I78" i="5"/>
  <c r="H78" i="5"/>
  <c r="F78" i="5"/>
  <c r="E78" i="5"/>
  <c r="D78" i="5" s="1"/>
  <c r="N77" i="5"/>
  <c r="M77" i="5"/>
  <c r="L77" i="5"/>
  <c r="J77" i="5"/>
  <c r="I77" i="5"/>
  <c r="H77" i="5"/>
  <c r="F77" i="5"/>
  <c r="E77" i="5"/>
  <c r="D77" i="5" s="1"/>
  <c r="N76" i="5"/>
  <c r="M76" i="5"/>
  <c r="L76" i="5"/>
  <c r="J76" i="5"/>
  <c r="I76" i="5"/>
  <c r="H76" i="5"/>
  <c r="F76" i="5"/>
  <c r="E76" i="5"/>
  <c r="D76" i="5" s="1"/>
  <c r="N75" i="5"/>
  <c r="M75" i="5"/>
  <c r="L75" i="5"/>
  <c r="J75" i="5"/>
  <c r="I75" i="5"/>
  <c r="H75" i="5"/>
  <c r="F75" i="5"/>
  <c r="E75" i="5"/>
  <c r="D75" i="5" s="1"/>
  <c r="N74" i="5"/>
  <c r="M74" i="5"/>
  <c r="L74" i="5"/>
  <c r="J74" i="5"/>
  <c r="I74" i="5"/>
  <c r="H74" i="5"/>
  <c r="F74" i="5"/>
  <c r="E74" i="5"/>
  <c r="D74" i="5" s="1"/>
  <c r="N73" i="5"/>
  <c r="M73" i="5"/>
  <c r="L73" i="5"/>
  <c r="J73" i="5"/>
  <c r="I73" i="5"/>
  <c r="H73" i="5"/>
  <c r="F73" i="5"/>
  <c r="E73" i="5"/>
  <c r="D73" i="5" s="1"/>
  <c r="N72" i="5"/>
  <c r="M72" i="5"/>
  <c r="L72" i="5"/>
  <c r="J72" i="5"/>
  <c r="I72" i="5"/>
  <c r="H72" i="5"/>
  <c r="F72" i="5"/>
  <c r="E72" i="5"/>
  <c r="D72" i="5" s="1"/>
  <c r="N71" i="5"/>
  <c r="M71" i="5"/>
  <c r="L71" i="5"/>
  <c r="J71" i="5"/>
  <c r="I71" i="5"/>
  <c r="H71" i="5"/>
  <c r="F71" i="5"/>
  <c r="E71" i="5"/>
  <c r="D71" i="5" s="1"/>
  <c r="N70" i="5"/>
  <c r="M70" i="5"/>
  <c r="L70" i="5"/>
  <c r="J70" i="5"/>
  <c r="I70" i="5"/>
  <c r="H70" i="5"/>
  <c r="F70" i="5"/>
  <c r="E70" i="5"/>
  <c r="D70" i="5" s="1"/>
  <c r="N69" i="5"/>
  <c r="M69" i="5"/>
  <c r="L69" i="5"/>
  <c r="J69" i="5"/>
  <c r="I69" i="5"/>
  <c r="H69" i="5"/>
  <c r="F69" i="5"/>
  <c r="E69" i="5"/>
  <c r="D69" i="5" s="1"/>
  <c r="N68" i="5"/>
  <c r="M68" i="5"/>
  <c r="L68" i="5"/>
  <c r="J68" i="5"/>
  <c r="I68" i="5"/>
  <c r="H68" i="5"/>
  <c r="F68" i="5"/>
  <c r="E68" i="5"/>
  <c r="D68" i="5" s="1"/>
  <c r="N67" i="5"/>
  <c r="M67" i="5"/>
  <c r="L67" i="5"/>
  <c r="J67" i="5"/>
  <c r="I67" i="5"/>
  <c r="H67" i="5"/>
  <c r="F67" i="5"/>
  <c r="E67" i="5"/>
  <c r="D67" i="5" s="1"/>
  <c r="N66" i="5"/>
  <c r="M66" i="5"/>
  <c r="L66" i="5"/>
  <c r="J66" i="5"/>
  <c r="I66" i="5"/>
  <c r="H66" i="5"/>
  <c r="F66" i="5"/>
  <c r="E66" i="5"/>
  <c r="N65" i="5"/>
  <c r="M65" i="5"/>
  <c r="L65" i="5"/>
  <c r="J65" i="5"/>
  <c r="I65" i="5"/>
  <c r="H65" i="5"/>
  <c r="F65" i="5"/>
  <c r="E65" i="5"/>
  <c r="D65" i="5" s="1"/>
  <c r="N64" i="5"/>
  <c r="M64" i="5"/>
  <c r="L64" i="5"/>
  <c r="J64" i="5"/>
  <c r="I64" i="5"/>
  <c r="H64" i="5"/>
  <c r="F64" i="5"/>
  <c r="E64" i="5"/>
  <c r="D64" i="5" s="1"/>
  <c r="N63" i="5"/>
  <c r="M63" i="5"/>
  <c r="L63" i="5"/>
  <c r="J63" i="5"/>
  <c r="I63" i="5"/>
  <c r="H63" i="5"/>
  <c r="F63" i="5"/>
  <c r="E63" i="5"/>
  <c r="D63" i="5" s="1"/>
  <c r="N62" i="5"/>
  <c r="M62" i="5"/>
  <c r="L62" i="5"/>
  <c r="J62" i="5"/>
  <c r="I62" i="5"/>
  <c r="H62" i="5"/>
  <c r="F62" i="5"/>
  <c r="E62" i="5"/>
  <c r="D62" i="5" s="1"/>
  <c r="N61" i="5"/>
  <c r="M61" i="5"/>
  <c r="L61" i="5"/>
  <c r="J61" i="5"/>
  <c r="I61" i="5"/>
  <c r="H61" i="5"/>
  <c r="F61" i="5"/>
  <c r="E61" i="5"/>
  <c r="D61" i="5" s="1"/>
  <c r="N60" i="5"/>
  <c r="M60" i="5"/>
  <c r="L60" i="5"/>
  <c r="J60" i="5"/>
  <c r="I60" i="5"/>
  <c r="H60" i="5"/>
  <c r="F60" i="5"/>
  <c r="E60" i="5"/>
  <c r="D60" i="5" s="1"/>
  <c r="N59" i="5"/>
  <c r="M59" i="5"/>
  <c r="L59" i="5"/>
  <c r="J59" i="5"/>
  <c r="I59" i="5"/>
  <c r="H59" i="5"/>
  <c r="F59" i="5"/>
  <c r="E59" i="5"/>
  <c r="D59" i="5" s="1"/>
  <c r="N58" i="5"/>
  <c r="M58" i="5"/>
  <c r="L58" i="5"/>
  <c r="J58" i="5"/>
  <c r="I58" i="5"/>
  <c r="H58" i="5"/>
  <c r="F58" i="5"/>
  <c r="E58" i="5"/>
  <c r="D58" i="5" s="1"/>
  <c r="N57" i="5"/>
  <c r="M57" i="5"/>
  <c r="L57" i="5"/>
  <c r="J57" i="5"/>
  <c r="I57" i="5"/>
  <c r="H57" i="5"/>
  <c r="F57" i="5"/>
  <c r="E57" i="5"/>
  <c r="D57" i="5" s="1"/>
  <c r="N56" i="5"/>
  <c r="M56" i="5"/>
  <c r="L56" i="5"/>
  <c r="J56" i="5"/>
  <c r="I56" i="5"/>
  <c r="H56" i="5"/>
  <c r="F56" i="5"/>
  <c r="E56" i="5"/>
  <c r="D56" i="5" s="1"/>
  <c r="N55" i="5"/>
  <c r="M55" i="5"/>
  <c r="L55" i="5"/>
  <c r="J55" i="5"/>
  <c r="I55" i="5"/>
  <c r="H55" i="5"/>
  <c r="F55" i="5"/>
  <c r="E55" i="5"/>
  <c r="D55" i="5" s="1"/>
  <c r="N54" i="5"/>
  <c r="M54" i="5"/>
  <c r="L54" i="5"/>
  <c r="J54" i="5"/>
  <c r="I54" i="5"/>
  <c r="H54" i="5"/>
  <c r="F54" i="5"/>
  <c r="E54" i="5"/>
  <c r="D54" i="5" s="1"/>
  <c r="N53" i="5"/>
  <c r="M53" i="5"/>
  <c r="L53" i="5"/>
  <c r="J53" i="5"/>
  <c r="I53" i="5"/>
  <c r="H53" i="5"/>
  <c r="F53" i="5"/>
  <c r="E53" i="5"/>
  <c r="D53" i="5" s="1"/>
  <c r="N52" i="5"/>
  <c r="M52" i="5"/>
  <c r="L52" i="5"/>
  <c r="J52" i="5"/>
  <c r="I52" i="5"/>
  <c r="H52" i="5"/>
  <c r="F52" i="5"/>
  <c r="E52" i="5"/>
  <c r="D52" i="5" s="1"/>
  <c r="N51" i="5"/>
  <c r="M51" i="5"/>
  <c r="L51" i="5"/>
  <c r="J51" i="5"/>
  <c r="I51" i="5"/>
  <c r="H51" i="5"/>
  <c r="F51" i="5"/>
  <c r="E51" i="5"/>
  <c r="D51" i="5" s="1"/>
  <c r="N50" i="5"/>
  <c r="M50" i="5"/>
  <c r="L50" i="5"/>
  <c r="J50" i="5"/>
  <c r="I50" i="5"/>
  <c r="H50" i="5"/>
  <c r="F50" i="5"/>
  <c r="E50" i="5"/>
  <c r="D50" i="5" s="1"/>
  <c r="N49" i="5"/>
  <c r="M49" i="5"/>
  <c r="L49" i="5"/>
  <c r="J49" i="5"/>
  <c r="I49" i="5"/>
  <c r="H49" i="5"/>
  <c r="F49" i="5"/>
  <c r="E49" i="5"/>
  <c r="D49" i="5" s="1"/>
  <c r="N48" i="5"/>
  <c r="M48" i="5"/>
  <c r="L48" i="5"/>
  <c r="J48" i="5"/>
  <c r="I48" i="5"/>
  <c r="H48" i="5"/>
  <c r="F48" i="5"/>
  <c r="E48" i="5"/>
  <c r="D48" i="5" s="1"/>
  <c r="N47" i="5"/>
  <c r="M47" i="5"/>
  <c r="L47" i="5"/>
  <c r="J47" i="5"/>
  <c r="I47" i="5"/>
  <c r="H47" i="5"/>
  <c r="F47" i="5"/>
  <c r="E47" i="5"/>
  <c r="D47" i="5" s="1"/>
  <c r="N46" i="5"/>
  <c r="M46" i="5"/>
  <c r="L46" i="5"/>
  <c r="J46" i="5"/>
  <c r="I46" i="5"/>
  <c r="H46" i="5"/>
  <c r="F46" i="5"/>
  <c r="E46" i="5"/>
  <c r="D46" i="5" s="1"/>
  <c r="N45" i="5"/>
  <c r="M45" i="5"/>
  <c r="L45" i="5"/>
  <c r="J45" i="5"/>
  <c r="I45" i="5"/>
  <c r="H45" i="5"/>
  <c r="F45" i="5"/>
  <c r="E45" i="5"/>
  <c r="D45" i="5" s="1"/>
  <c r="N44" i="5"/>
  <c r="M44" i="5"/>
  <c r="L44" i="5"/>
  <c r="J44" i="5"/>
  <c r="I44" i="5"/>
  <c r="H44" i="5"/>
  <c r="F44" i="5"/>
  <c r="E44" i="5"/>
  <c r="D44" i="5" s="1"/>
  <c r="N43" i="5"/>
  <c r="M43" i="5"/>
  <c r="L43" i="5"/>
  <c r="J43" i="5"/>
  <c r="I43" i="5"/>
  <c r="H43" i="5"/>
  <c r="F43" i="5"/>
  <c r="E43" i="5"/>
  <c r="D43" i="5" s="1"/>
  <c r="N42" i="5"/>
  <c r="M42" i="5"/>
  <c r="L42" i="5"/>
  <c r="J42" i="5"/>
  <c r="I42" i="5"/>
  <c r="H42" i="5"/>
  <c r="F42" i="5"/>
  <c r="E42" i="5"/>
  <c r="D42" i="5" s="1"/>
  <c r="N41" i="5"/>
  <c r="M41" i="5"/>
  <c r="L41" i="5"/>
  <c r="J41" i="5"/>
  <c r="I41" i="5"/>
  <c r="H41" i="5"/>
  <c r="F41" i="5"/>
  <c r="E41" i="5"/>
  <c r="D41" i="5" s="1"/>
  <c r="N40" i="5"/>
  <c r="M40" i="5"/>
  <c r="L40" i="5"/>
  <c r="J40" i="5"/>
  <c r="I40" i="5"/>
  <c r="H40" i="5"/>
  <c r="F40" i="5"/>
  <c r="E40" i="5"/>
  <c r="D40" i="5" s="1"/>
  <c r="N39" i="5"/>
  <c r="M39" i="5"/>
  <c r="L39" i="5"/>
  <c r="J39" i="5"/>
  <c r="I39" i="5"/>
  <c r="H39" i="5"/>
  <c r="F39" i="5"/>
  <c r="E39" i="5"/>
  <c r="D39" i="5" s="1"/>
  <c r="N38" i="5"/>
  <c r="M38" i="5"/>
  <c r="L38" i="5"/>
  <c r="J38" i="5"/>
  <c r="I38" i="5"/>
  <c r="H38" i="5"/>
  <c r="F38" i="5"/>
  <c r="E38" i="5"/>
  <c r="D38" i="5" s="1"/>
  <c r="N37" i="5"/>
  <c r="M37" i="5"/>
  <c r="L37" i="5"/>
  <c r="J37" i="5"/>
  <c r="I37" i="5"/>
  <c r="H37" i="5"/>
  <c r="F37" i="5"/>
  <c r="E37" i="5"/>
  <c r="D37" i="5" s="1"/>
  <c r="N36" i="5"/>
  <c r="M36" i="5"/>
  <c r="L36" i="5"/>
  <c r="J36" i="5"/>
  <c r="I36" i="5"/>
  <c r="H36" i="5"/>
  <c r="F36" i="5"/>
  <c r="E36" i="5"/>
  <c r="D36" i="5" s="1"/>
  <c r="N35" i="5"/>
  <c r="M35" i="5"/>
  <c r="L35" i="5"/>
  <c r="J35" i="5"/>
  <c r="I35" i="5"/>
  <c r="H35" i="5"/>
  <c r="F35" i="5"/>
  <c r="E35" i="5"/>
  <c r="D35" i="5" s="1"/>
  <c r="N34" i="5"/>
  <c r="M34" i="5"/>
  <c r="L34" i="5"/>
  <c r="J34" i="5"/>
  <c r="I34" i="5"/>
  <c r="H34" i="5"/>
  <c r="F34" i="5"/>
  <c r="E34" i="5"/>
  <c r="D34" i="5" s="1"/>
  <c r="N33" i="5"/>
  <c r="M33" i="5"/>
  <c r="L33" i="5"/>
  <c r="J33" i="5"/>
  <c r="I33" i="5"/>
  <c r="H33" i="5"/>
  <c r="F33" i="5"/>
  <c r="E33" i="5"/>
  <c r="D33" i="5" s="1"/>
  <c r="N32" i="5"/>
  <c r="M32" i="5"/>
  <c r="L32" i="5"/>
  <c r="J32" i="5"/>
  <c r="I32" i="5"/>
  <c r="H32" i="5"/>
  <c r="F32" i="5"/>
  <c r="E32" i="5"/>
  <c r="D32" i="5" s="1"/>
  <c r="N31" i="5"/>
  <c r="M31" i="5"/>
  <c r="L31" i="5"/>
  <c r="J31" i="5"/>
  <c r="I31" i="5"/>
  <c r="H31" i="5"/>
  <c r="F31" i="5"/>
  <c r="E31" i="5"/>
  <c r="D31" i="5" s="1"/>
  <c r="N30" i="5"/>
  <c r="M30" i="5"/>
  <c r="L30" i="5"/>
  <c r="J30" i="5"/>
  <c r="I30" i="5"/>
  <c r="H30" i="5"/>
  <c r="F30" i="5"/>
  <c r="E30" i="5"/>
  <c r="D30" i="5" s="1"/>
  <c r="N29" i="5"/>
  <c r="M29" i="5"/>
  <c r="L29" i="5"/>
  <c r="J29" i="5"/>
  <c r="I29" i="5"/>
  <c r="H29" i="5"/>
  <c r="F29" i="5"/>
  <c r="E29" i="5"/>
  <c r="D29" i="5" s="1"/>
  <c r="N28" i="5"/>
  <c r="M28" i="5"/>
  <c r="L28" i="5"/>
  <c r="J28" i="5"/>
  <c r="I28" i="5"/>
  <c r="H28" i="5"/>
  <c r="F28" i="5"/>
  <c r="E28" i="5"/>
  <c r="D28" i="5" s="1"/>
  <c r="N27" i="5"/>
  <c r="M27" i="5"/>
  <c r="L27" i="5"/>
  <c r="J27" i="5"/>
  <c r="I27" i="5"/>
  <c r="H27" i="5"/>
  <c r="F27" i="5"/>
  <c r="E27" i="5"/>
  <c r="D27" i="5" s="1"/>
  <c r="N26" i="5"/>
  <c r="M26" i="5"/>
  <c r="L26" i="5"/>
  <c r="J26" i="5"/>
  <c r="I26" i="5"/>
  <c r="H26" i="5"/>
  <c r="F26" i="5"/>
  <c r="E26" i="5"/>
  <c r="D26" i="5" s="1"/>
  <c r="N25" i="5"/>
  <c r="M25" i="5"/>
  <c r="L25" i="5"/>
  <c r="J25" i="5"/>
  <c r="I25" i="5"/>
  <c r="H25" i="5"/>
  <c r="F25" i="5"/>
  <c r="E25" i="5"/>
  <c r="D25" i="5" s="1"/>
  <c r="N24" i="5"/>
  <c r="M24" i="5"/>
  <c r="L24" i="5"/>
  <c r="J24" i="5"/>
  <c r="I24" i="5"/>
  <c r="H24" i="5"/>
  <c r="F24" i="5"/>
  <c r="E24" i="5"/>
  <c r="D24" i="5" s="1"/>
  <c r="N23" i="5"/>
  <c r="M23" i="5"/>
  <c r="L23" i="5"/>
  <c r="J23" i="5"/>
  <c r="I23" i="5"/>
  <c r="H23" i="5"/>
  <c r="F23" i="5"/>
  <c r="E23" i="5"/>
  <c r="D23" i="5" s="1"/>
  <c r="N22" i="5"/>
  <c r="M22" i="5"/>
  <c r="L22" i="5"/>
  <c r="J22" i="5"/>
  <c r="I22" i="5"/>
  <c r="H22" i="5"/>
  <c r="F22" i="5"/>
  <c r="E22" i="5"/>
  <c r="D22" i="5" s="1"/>
  <c r="N21" i="5"/>
  <c r="M21" i="5"/>
  <c r="L21" i="5"/>
  <c r="J21" i="5"/>
  <c r="I21" i="5"/>
  <c r="H21" i="5"/>
  <c r="F21" i="5"/>
  <c r="E21" i="5"/>
  <c r="D21" i="5" s="1"/>
  <c r="N20" i="5"/>
  <c r="M20" i="5"/>
  <c r="L20" i="5"/>
  <c r="J20" i="5"/>
  <c r="I20" i="5"/>
  <c r="H20" i="5"/>
  <c r="F20" i="5"/>
  <c r="E20" i="5"/>
  <c r="D20" i="5" s="1"/>
  <c r="N19" i="5"/>
  <c r="M19" i="5"/>
  <c r="L19" i="5"/>
  <c r="J19" i="5"/>
  <c r="I19" i="5"/>
  <c r="H19" i="5"/>
  <c r="F19" i="5"/>
  <c r="E19" i="5"/>
  <c r="D19" i="5" s="1"/>
  <c r="N18" i="5"/>
  <c r="M18" i="5"/>
  <c r="L18" i="5"/>
  <c r="J18" i="5"/>
  <c r="I18" i="5"/>
  <c r="H18" i="5"/>
  <c r="F18" i="5"/>
  <c r="E18" i="5"/>
  <c r="D18" i="5" s="1"/>
  <c r="N12" i="5"/>
  <c r="M12" i="5"/>
  <c r="L12" i="5"/>
  <c r="J12" i="5"/>
  <c r="H12" i="5"/>
  <c r="F12" i="5"/>
  <c r="E12" i="5"/>
  <c r="N11" i="5"/>
  <c r="M11" i="5"/>
  <c r="L11" i="5"/>
  <c r="J11" i="5"/>
  <c r="I11" i="5"/>
  <c r="E11" i="5"/>
  <c r="N13" i="5"/>
  <c r="M13" i="5"/>
  <c r="L13" i="5"/>
  <c r="J13" i="5"/>
  <c r="I13" i="5"/>
  <c r="H13" i="5"/>
  <c r="E13" i="5"/>
  <c r="N17" i="5"/>
  <c r="M17" i="5"/>
  <c r="L17" i="5"/>
  <c r="J17" i="5"/>
  <c r="I17" i="5"/>
  <c r="H17" i="5"/>
  <c r="F17" i="5"/>
  <c r="N10" i="5"/>
  <c r="M10" i="5"/>
  <c r="L10" i="5"/>
  <c r="J10" i="5"/>
  <c r="N16" i="5"/>
  <c r="M16" i="5"/>
  <c r="L16" i="5"/>
  <c r="J16" i="5"/>
  <c r="I16" i="5"/>
  <c r="H16" i="5"/>
  <c r="F16" i="5"/>
  <c r="N15" i="5"/>
  <c r="M15" i="5"/>
  <c r="L15" i="5"/>
  <c r="J15" i="5"/>
  <c r="I15" i="5"/>
  <c r="H15" i="5"/>
  <c r="F15" i="5"/>
  <c r="N14" i="5"/>
  <c r="M14" i="5"/>
  <c r="L14" i="5"/>
  <c r="J14" i="5"/>
  <c r="I14" i="5"/>
  <c r="H14" i="5"/>
  <c r="F14" i="5"/>
  <c r="N8" i="5"/>
  <c r="M8" i="5"/>
  <c r="L8" i="5"/>
  <c r="J8" i="5"/>
  <c r="N7" i="5"/>
  <c r="M7" i="5"/>
  <c r="L7" i="5"/>
  <c r="J7" i="5"/>
  <c r="N9" i="5"/>
  <c r="M9" i="5"/>
  <c r="L9" i="5"/>
  <c r="J9" i="5"/>
  <c r="I9" i="5"/>
  <c r="F9" i="5"/>
  <c r="N6" i="5"/>
  <c r="M6" i="5"/>
  <c r="L6" i="5"/>
  <c r="J6" i="5"/>
  <c r="I6" i="5"/>
  <c r="N84" i="42"/>
  <c r="M84" i="42"/>
  <c r="L84" i="42"/>
  <c r="J84" i="42"/>
  <c r="I84" i="42"/>
  <c r="H84" i="42"/>
  <c r="F84" i="42"/>
  <c r="E84" i="42"/>
  <c r="N83" i="42"/>
  <c r="M83" i="42"/>
  <c r="L83" i="42"/>
  <c r="J83" i="42"/>
  <c r="I83" i="42"/>
  <c r="H83" i="42"/>
  <c r="F83" i="42"/>
  <c r="E83" i="42"/>
  <c r="N82" i="42"/>
  <c r="M82" i="42"/>
  <c r="L82" i="42"/>
  <c r="J82" i="42"/>
  <c r="I82" i="42"/>
  <c r="H82" i="42"/>
  <c r="F82" i="42"/>
  <c r="E82" i="42"/>
  <c r="N81" i="42"/>
  <c r="M81" i="42"/>
  <c r="L81" i="42"/>
  <c r="J81" i="42"/>
  <c r="I81" i="42"/>
  <c r="H81" i="42"/>
  <c r="F81" i="42"/>
  <c r="E81" i="42"/>
  <c r="N80" i="42"/>
  <c r="M80" i="42"/>
  <c r="L80" i="42"/>
  <c r="J80" i="42"/>
  <c r="I80" i="42"/>
  <c r="H80" i="42"/>
  <c r="F80" i="42"/>
  <c r="E80" i="42"/>
  <c r="N79" i="42"/>
  <c r="M79" i="42"/>
  <c r="L79" i="42"/>
  <c r="J79" i="42"/>
  <c r="I79" i="42"/>
  <c r="H79" i="42"/>
  <c r="F79" i="42"/>
  <c r="E79" i="42"/>
  <c r="N78" i="42"/>
  <c r="M78" i="42"/>
  <c r="L78" i="42"/>
  <c r="J78" i="42"/>
  <c r="I78" i="42"/>
  <c r="H78" i="42"/>
  <c r="F78" i="42"/>
  <c r="E78" i="42"/>
  <c r="N77" i="42"/>
  <c r="M77" i="42"/>
  <c r="L77" i="42"/>
  <c r="J77" i="42"/>
  <c r="I77" i="42"/>
  <c r="H77" i="42"/>
  <c r="F77" i="42"/>
  <c r="E77" i="42"/>
  <c r="N76" i="42"/>
  <c r="M76" i="42"/>
  <c r="L76" i="42"/>
  <c r="J76" i="42"/>
  <c r="I76" i="42"/>
  <c r="H76" i="42"/>
  <c r="F76" i="42"/>
  <c r="E76" i="42"/>
  <c r="N75" i="42"/>
  <c r="M75" i="42"/>
  <c r="L75" i="42"/>
  <c r="J75" i="42"/>
  <c r="I75" i="42"/>
  <c r="H75" i="42"/>
  <c r="F75" i="42"/>
  <c r="E75" i="42"/>
  <c r="N74" i="42"/>
  <c r="M74" i="42"/>
  <c r="L74" i="42"/>
  <c r="J74" i="42"/>
  <c r="I74" i="42"/>
  <c r="H74" i="42"/>
  <c r="F74" i="42"/>
  <c r="E74" i="42"/>
  <c r="N73" i="42"/>
  <c r="M73" i="42"/>
  <c r="L73" i="42"/>
  <c r="J73" i="42"/>
  <c r="I73" i="42"/>
  <c r="H73" i="42"/>
  <c r="F73" i="42"/>
  <c r="E73" i="42"/>
  <c r="N72" i="42"/>
  <c r="M72" i="42"/>
  <c r="L72" i="42"/>
  <c r="J72" i="42"/>
  <c r="I72" i="42"/>
  <c r="H72" i="42"/>
  <c r="F72" i="42"/>
  <c r="E72" i="42"/>
  <c r="N71" i="42"/>
  <c r="M71" i="42"/>
  <c r="L71" i="42"/>
  <c r="J71" i="42"/>
  <c r="I71" i="42"/>
  <c r="H71" i="42"/>
  <c r="F71" i="42"/>
  <c r="E71" i="42"/>
  <c r="N70" i="42"/>
  <c r="M70" i="42"/>
  <c r="L70" i="42"/>
  <c r="J70" i="42"/>
  <c r="I70" i="42"/>
  <c r="H70" i="42"/>
  <c r="F70" i="42"/>
  <c r="E70" i="42"/>
  <c r="N69" i="42"/>
  <c r="M69" i="42"/>
  <c r="L69" i="42"/>
  <c r="J69" i="42"/>
  <c r="I69" i="42"/>
  <c r="H69" i="42"/>
  <c r="F69" i="42"/>
  <c r="E69" i="42"/>
  <c r="N68" i="42"/>
  <c r="M68" i="42"/>
  <c r="L68" i="42"/>
  <c r="J68" i="42"/>
  <c r="I68" i="42"/>
  <c r="H68" i="42"/>
  <c r="F68" i="42"/>
  <c r="E68" i="42"/>
  <c r="N67" i="42"/>
  <c r="M67" i="42"/>
  <c r="L67" i="42"/>
  <c r="J67" i="42"/>
  <c r="I67" i="42"/>
  <c r="H67" i="42"/>
  <c r="F67" i="42"/>
  <c r="E67" i="42"/>
  <c r="N66" i="42"/>
  <c r="M66" i="42"/>
  <c r="L66" i="42"/>
  <c r="J66" i="42"/>
  <c r="I66" i="42"/>
  <c r="H66" i="42"/>
  <c r="F66" i="42"/>
  <c r="E66" i="42"/>
  <c r="N65" i="42"/>
  <c r="M65" i="42"/>
  <c r="L65" i="42"/>
  <c r="J65" i="42"/>
  <c r="I65" i="42"/>
  <c r="H65" i="42"/>
  <c r="F65" i="42"/>
  <c r="E65" i="42"/>
  <c r="N64" i="42"/>
  <c r="M64" i="42"/>
  <c r="L64" i="42"/>
  <c r="J64" i="42"/>
  <c r="I64" i="42"/>
  <c r="H64" i="42"/>
  <c r="F64" i="42"/>
  <c r="E64" i="42"/>
  <c r="N63" i="42"/>
  <c r="M63" i="42"/>
  <c r="L63" i="42"/>
  <c r="J63" i="42"/>
  <c r="I63" i="42"/>
  <c r="H63" i="42"/>
  <c r="F63" i="42"/>
  <c r="E63" i="42"/>
  <c r="N62" i="42"/>
  <c r="M62" i="42"/>
  <c r="L62" i="42"/>
  <c r="J62" i="42"/>
  <c r="I62" i="42"/>
  <c r="H62" i="42"/>
  <c r="F62" i="42"/>
  <c r="E62" i="42"/>
  <c r="N61" i="42"/>
  <c r="M61" i="42"/>
  <c r="L61" i="42"/>
  <c r="J61" i="42"/>
  <c r="I61" i="42"/>
  <c r="H61" i="42"/>
  <c r="F61" i="42"/>
  <c r="E61" i="42"/>
  <c r="N60" i="42"/>
  <c r="M60" i="42"/>
  <c r="L60" i="42"/>
  <c r="J60" i="42"/>
  <c r="I60" i="42"/>
  <c r="H60" i="42"/>
  <c r="F60" i="42"/>
  <c r="E60" i="42"/>
  <c r="N59" i="42"/>
  <c r="M59" i="42"/>
  <c r="L59" i="42"/>
  <c r="J59" i="42"/>
  <c r="I59" i="42"/>
  <c r="H59" i="42"/>
  <c r="F59" i="42"/>
  <c r="E59" i="42"/>
  <c r="N58" i="42"/>
  <c r="M58" i="42"/>
  <c r="L58" i="42"/>
  <c r="J58" i="42"/>
  <c r="I58" i="42"/>
  <c r="H58" i="42"/>
  <c r="F58" i="42"/>
  <c r="E58" i="42"/>
  <c r="N57" i="42"/>
  <c r="M57" i="42"/>
  <c r="L57" i="42"/>
  <c r="J57" i="42"/>
  <c r="I57" i="42"/>
  <c r="H57" i="42"/>
  <c r="F57" i="42"/>
  <c r="E57" i="42"/>
  <c r="N56" i="42"/>
  <c r="M56" i="42"/>
  <c r="L56" i="42"/>
  <c r="J56" i="42"/>
  <c r="I56" i="42"/>
  <c r="H56" i="42"/>
  <c r="F56" i="42"/>
  <c r="E56" i="42"/>
  <c r="N55" i="42"/>
  <c r="M55" i="42"/>
  <c r="L55" i="42"/>
  <c r="J55" i="42"/>
  <c r="I55" i="42"/>
  <c r="H55" i="42"/>
  <c r="F55" i="42"/>
  <c r="E55" i="42"/>
  <c r="L54" i="42"/>
  <c r="N53" i="42"/>
  <c r="M53" i="42"/>
  <c r="L53" i="42"/>
  <c r="J53" i="42"/>
  <c r="I53" i="42"/>
  <c r="H53" i="42"/>
  <c r="F53" i="42"/>
  <c r="E53" i="42"/>
  <c r="N52" i="42"/>
  <c r="M52" i="42"/>
  <c r="L52" i="42"/>
  <c r="J52" i="42"/>
  <c r="I52" i="42"/>
  <c r="H52" i="42"/>
  <c r="F52" i="42"/>
  <c r="E52" i="42"/>
  <c r="N51" i="42"/>
  <c r="M51" i="42"/>
  <c r="L51" i="42"/>
  <c r="J51" i="42"/>
  <c r="I51" i="42"/>
  <c r="H51" i="42"/>
  <c r="F51" i="42"/>
  <c r="E51" i="42"/>
  <c r="N50" i="42"/>
  <c r="M50" i="42"/>
  <c r="L50" i="42"/>
  <c r="J50" i="42"/>
  <c r="I50" i="42"/>
  <c r="H50" i="42"/>
  <c r="F50" i="42"/>
  <c r="E50" i="42"/>
  <c r="N49" i="42"/>
  <c r="M49" i="42"/>
  <c r="L49" i="42"/>
  <c r="J49" i="42"/>
  <c r="I49" i="42"/>
  <c r="H49" i="42"/>
  <c r="F49" i="42"/>
  <c r="E49" i="42"/>
  <c r="N48" i="42"/>
  <c r="M48" i="42"/>
  <c r="L48" i="42"/>
  <c r="J48" i="42"/>
  <c r="I48" i="42"/>
  <c r="H48" i="42"/>
  <c r="F48" i="42"/>
  <c r="E48" i="42"/>
  <c r="N47" i="42"/>
  <c r="M47" i="42"/>
  <c r="L47" i="42"/>
  <c r="J47" i="42"/>
  <c r="I47" i="42"/>
  <c r="H47" i="42"/>
  <c r="F47" i="42"/>
  <c r="E47" i="42"/>
  <c r="N46" i="42"/>
  <c r="M46" i="42"/>
  <c r="L46" i="42"/>
  <c r="J46" i="42"/>
  <c r="I46" i="42"/>
  <c r="H46" i="42"/>
  <c r="F46" i="42"/>
  <c r="E46" i="42"/>
  <c r="N45" i="42"/>
  <c r="M45" i="42"/>
  <c r="L45" i="42"/>
  <c r="J45" i="42"/>
  <c r="I45" i="42"/>
  <c r="H45" i="42"/>
  <c r="F45" i="42"/>
  <c r="E45" i="42"/>
  <c r="N44" i="42"/>
  <c r="M44" i="42"/>
  <c r="L44" i="42"/>
  <c r="J44" i="42"/>
  <c r="I44" i="42"/>
  <c r="H44" i="42"/>
  <c r="F44" i="42"/>
  <c r="E44" i="42"/>
  <c r="N43" i="42"/>
  <c r="M43" i="42"/>
  <c r="L43" i="42"/>
  <c r="J43" i="42"/>
  <c r="I43" i="42"/>
  <c r="H43" i="42"/>
  <c r="F43" i="42"/>
  <c r="E43" i="42"/>
  <c r="N42" i="42"/>
  <c r="M42" i="42"/>
  <c r="L42" i="42"/>
  <c r="J42" i="42"/>
  <c r="I42" i="42"/>
  <c r="H42" i="42"/>
  <c r="F42" i="42"/>
  <c r="E42" i="42"/>
  <c r="N40" i="42"/>
  <c r="M40" i="42"/>
  <c r="L40" i="42"/>
  <c r="J40" i="42"/>
  <c r="I40" i="42"/>
  <c r="H40" i="42"/>
  <c r="F40" i="42"/>
  <c r="E40" i="42"/>
  <c r="L38" i="42"/>
  <c r="N37" i="42"/>
  <c r="M37" i="42"/>
  <c r="L37" i="42"/>
  <c r="J37" i="42"/>
  <c r="I37" i="42"/>
  <c r="H37" i="42"/>
  <c r="F37" i="42"/>
  <c r="E37" i="42"/>
  <c r="N36" i="42"/>
  <c r="M36" i="42"/>
  <c r="L36" i="42"/>
  <c r="J36" i="42"/>
  <c r="I36" i="42"/>
  <c r="H36" i="42"/>
  <c r="F36" i="42"/>
  <c r="E36" i="42"/>
  <c r="N35" i="42"/>
  <c r="M35" i="42"/>
  <c r="L35" i="42"/>
  <c r="J35" i="42"/>
  <c r="I35" i="42"/>
  <c r="H35" i="42"/>
  <c r="F35" i="42"/>
  <c r="E35" i="42"/>
  <c r="N34" i="42"/>
  <c r="M34" i="42"/>
  <c r="L34" i="42"/>
  <c r="J34" i="42"/>
  <c r="I34" i="42"/>
  <c r="H34" i="42"/>
  <c r="F34" i="42"/>
  <c r="E34" i="42"/>
  <c r="N33" i="42"/>
  <c r="M33" i="42"/>
  <c r="L33" i="42"/>
  <c r="J33" i="42"/>
  <c r="I33" i="42"/>
  <c r="H33" i="42"/>
  <c r="F33" i="42"/>
  <c r="E33" i="42"/>
  <c r="N32" i="42"/>
  <c r="M32" i="42"/>
  <c r="L32" i="42"/>
  <c r="J32" i="42"/>
  <c r="I32" i="42"/>
  <c r="H32" i="42"/>
  <c r="F32" i="42"/>
  <c r="E32" i="42"/>
  <c r="N31" i="42"/>
  <c r="M31" i="42"/>
  <c r="L31" i="42"/>
  <c r="J31" i="42"/>
  <c r="I31" i="42"/>
  <c r="H31" i="42"/>
  <c r="F31" i="42"/>
  <c r="E31" i="42"/>
  <c r="N30" i="42"/>
  <c r="M30" i="42"/>
  <c r="L30" i="42"/>
  <c r="J30" i="42"/>
  <c r="I30" i="42"/>
  <c r="H30" i="42"/>
  <c r="F30" i="42"/>
  <c r="E30" i="42"/>
  <c r="N29" i="42"/>
  <c r="M29" i="42"/>
  <c r="L29" i="42"/>
  <c r="J29" i="42"/>
  <c r="I29" i="42"/>
  <c r="H29" i="42"/>
  <c r="F29" i="42"/>
  <c r="E29" i="42"/>
  <c r="N28" i="42"/>
  <c r="M28" i="42"/>
  <c r="L28" i="42"/>
  <c r="J28" i="42"/>
  <c r="I28" i="42"/>
  <c r="H28" i="42"/>
  <c r="F28" i="42"/>
  <c r="E28" i="42"/>
  <c r="N27" i="42"/>
  <c r="M27" i="42"/>
  <c r="L27" i="42"/>
  <c r="J27" i="42"/>
  <c r="I27" i="42"/>
  <c r="H27" i="42"/>
  <c r="F27" i="42"/>
  <c r="E27" i="42"/>
  <c r="N26" i="42"/>
  <c r="M26" i="42"/>
  <c r="L26" i="42"/>
  <c r="J26" i="42"/>
  <c r="I26" i="42"/>
  <c r="H26" i="42"/>
  <c r="F26" i="42"/>
  <c r="E26" i="42"/>
  <c r="E24" i="42"/>
  <c r="N18" i="42"/>
  <c r="M18" i="42"/>
  <c r="L18" i="42"/>
  <c r="J18" i="42"/>
  <c r="E18" i="42"/>
  <c r="N25" i="42"/>
  <c r="M25" i="42"/>
  <c r="L25" i="42"/>
  <c r="J25" i="42"/>
  <c r="I25" i="42"/>
  <c r="H25" i="42"/>
  <c r="E25" i="42"/>
  <c r="N21" i="42"/>
  <c r="M21" i="42"/>
  <c r="L21" i="42"/>
  <c r="J21" i="42"/>
  <c r="H21" i="42"/>
  <c r="F21" i="42"/>
  <c r="N19" i="42"/>
  <c r="M19" i="42"/>
  <c r="L19" i="42"/>
  <c r="J19" i="42"/>
  <c r="N23" i="42"/>
  <c r="M23" i="42"/>
  <c r="L23" i="42"/>
  <c r="J23" i="42"/>
  <c r="I23" i="42"/>
  <c r="H23" i="42"/>
  <c r="F23" i="42"/>
  <c r="N20" i="42"/>
  <c r="M20" i="42"/>
  <c r="L20" i="42"/>
  <c r="J20" i="42"/>
  <c r="I20" i="42"/>
  <c r="F20" i="42"/>
  <c r="N22" i="42"/>
  <c r="M22" i="42"/>
  <c r="L22" i="42"/>
  <c r="J22" i="42"/>
  <c r="I22" i="42"/>
  <c r="H22" i="42"/>
  <c r="F22" i="42"/>
  <c r="N10" i="42"/>
  <c r="M10" i="42"/>
  <c r="L10" i="42"/>
  <c r="J10" i="42"/>
  <c r="N15" i="42"/>
  <c r="M15" i="42"/>
  <c r="L15" i="42"/>
  <c r="J15" i="42"/>
  <c r="N11" i="42"/>
  <c r="M11" i="42"/>
  <c r="L11" i="42"/>
  <c r="J11" i="42"/>
  <c r="N6" i="42"/>
  <c r="M6" i="42"/>
  <c r="L6" i="42"/>
  <c r="J6" i="42"/>
  <c r="N14" i="42"/>
  <c r="M14" i="42"/>
  <c r="L14" i="42"/>
  <c r="J14" i="42"/>
  <c r="N13" i="42"/>
  <c r="M13" i="42"/>
  <c r="L13" i="42"/>
  <c r="J13" i="42"/>
  <c r="N17" i="42"/>
  <c r="M17" i="42"/>
  <c r="L17" i="42"/>
  <c r="J17" i="42"/>
  <c r="N12" i="42"/>
  <c r="M12" i="42"/>
  <c r="L12" i="42"/>
  <c r="J12" i="42"/>
  <c r="N7" i="42"/>
  <c r="M7" i="42"/>
  <c r="L7" i="42"/>
  <c r="J7" i="42"/>
  <c r="N16" i="42"/>
  <c r="M16" i="42"/>
  <c r="L16" i="42"/>
  <c r="J16" i="42"/>
  <c r="I16" i="42"/>
  <c r="H16" i="42"/>
  <c r="N9" i="42"/>
  <c r="M9" i="42"/>
  <c r="L9" i="42"/>
  <c r="J9" i="42"/>
  <c r="N8" i="42"/>
  <c r="M8" i="42"/>
  <c r="L8" i="42"/>
  <c r="J8" i="42"/>
  <c r="H8" i="42"/>
  <c r="N84" i="3"/>
  <c r="M84" i="3"/>
  <c r="L84" i="3"/>
  <c r="J84" i="3"/>
  <c r="I84" i="3"/>
  <c r="H84" i="3"/>
  <c r="F84" i="3"/>
  <c r="E84" i="3"/>
  <c r="N83" i="3"/>
  <c r="M83" i="3"/>
  <c r="L83" i="3"/>
  <c r="J83" i="3"/>
  <c r="I83" i="3"/>
  <c r="H83" i="3"/>
  <c r="F83" i="3"/>
  <c r="E83" i="3"/>
  <c r="N82" i="3"/>
  <c r="M82" i="3"/>
  <c r="L82" i="3"/>
  <c r="J82" i="3"/>
  <c r="I82" i="3"/>
  <c r="H82" i="3"/>
  <c r="F82" i="3"/>
  <c r="E82" i="3"/>
  <c r="N81" i="3"/>
  <c r="M81" i="3"/>
  <c r="L81" i="3"/>
  <c r="J81" i="3"/>
  <c r="I81" i="3"/>
  <c r="H81" i="3"/>
  <c r="F81" i="3"/>
  <c r="E81" i="3"/>
  <c r="N80" i="3"/>
  <c r="M80" i="3"/>
  <c r="L80" i="3"/>
  <c r="J80" i="3"/>
  <c r="I80" i="3"/>
  <c r="H80" i="3"/>
  <c r="F80" i="3"/>
  <c r="E80" i="3"/>
  <c r="N79" i="3"/>
  <c r="M79" i="3"/>
  <c r="L79" i="3"/>
  <c r="J79" i="3"/>
  <c r="I79" i="3"/>
  <c r="H79" i="3"/>
  <c r="F79" i="3"/>
  <c r="E79" i="3"/>
  <c r="N78" i="3"/>
  <c r="M78" i="3"/>
  <c r="L78" i="3"/>
  <c r="J78" i="3"/>
  <c r="I78" i="3"/>
  <c r="H78" i="3"/>
  <c r="F78" i="3"/>
  <c r="E78" i="3"/>
  <c r="N77" i="3"/>
  <c r="M77" i="3"/>
  <c r="L77" i="3"/>
  <c r="J77" i="3"/>
  <c r="I77" i="3"/>
  <c r="H77" i="3"/>
  <c r="F77" i="3"/>
  <c r="E77" i="3"/>
  <c r="N76" i="3"/>
  <c r="M76" i="3"/>
  <c r="L76" i="3"/>
  <c r="J76" i="3"/>
  <c r="I76" i="3"/>
  <c r="H76" i="3"/>
  <c r="F76" i="3"/>
  <c r="E76" i="3"/>
  <c r="N75" i="3"/>
  <c r="M75" i="3"/>
  <c r="L75" i="3"/>
  <c r="J75" i="3"/>
  <c r="I75" i="3"/>
  <c r="H75" i="3"/>
  <c r="F75" i="3"/>
  <c r="E75" i="3"/>
  <c r="N74" i="3"/>
  <c r="M74" i="3"/>
  <c r="L74" i="3"/>
  <c r="J74" i="3"/>
  <c r="I74" i="3"/>
  <c r="H74" i="3"/>
  <c r="F74" i="3"/>
  <c r="E74" i="3"/>
  <c r="N73" i="3"/>
  <c r="M73" i="3"/>
  <c r="L73" i="3"/>
  <c r="J73" i="3"/>
  <c r="I73" i="3"/>
  <c r="H73" i="3"/>
  <c r="F73" i="3"/>
  <c r="E73" i="3"/>
  <c r="N72" i="3"/>
  <c r="M72" i="3"/>
  <c r="L72" i="3"/>
  <c r="J72" i="3"/>
  <c r="I72" i="3"/>
  <c r="H72" i="3"/>
  <c r="F72" i="3"/>
  <c r="E72" i="3"/>
  <c r="N71" i="3"/>
  <c r="M71" i="3"/>
  <c r="L71" i="3"/>
  <c r="J71" i="3"/>
  <c r="I71" i="3"/>
  <c r="H71" i="3"/>
  <c r="F71" i="3"/>
  <c r="E71" i="3"/>
  <c r="N70" i="3"/>
  <c r="M70" i="3"/>
  <c r="L70" i="3"/>
  <c r="J70" i="3"/>
  <c r="I70" i="3"/>
  <c r="H70" i="3"/>
  <c r="F70" i="3"/>
  <c r="E70" i="3"/>
  <c r="N69" i="3"/>
  <c r="M69" i="3"/>
  <c r="L69" i="3"/>
  <c r="J69" i="3"/>
  <c r="I69" i="3"/>
  <c r="H69" i="3"/>
  <c r="F69" i="3"/>
  <c r="E69" i="3"/>
  <c r="N68" i="3"/>
  <c r="M68" i="3"/>
  <c r="L68" i="3"/>
  <c r="J68" i="3"/>
  <c r="I68" i="3"/>
  <c r="H68" i="3"/>
  <c r="F68" i="3"/>
  <c r="E68" i="3"/>
  <c r="N67" i="3"/>
  <c r="M67" i="3"/>
  <c r="L67" i="3"/>
  <c r="J67" i="3"/>
  <c r="I67" i="3"/>
  <c r="H67" i="3"/>
  <c r="F67" i="3"/>
  <c r="E67" i="3"/>
  <c r="N66" i="3"/>
  <c r="M66" i="3"/>
  <c r="L66" i="3"/>
  <c r="J66" i="3"/>
  <c r="I66" i="3"/>
  <c r="H66" i="3"/>
  <c r="F66" i="3"/>
  <c r="E66" i="3"/>
  <c r="N65" i="3"/>
  <c r="M65" i="3"/>
  <c r="L65" i="3"/>
  <c r="J65" i="3"/>
  <c r="I65" i="3"/>
  <c r="H65" i="3"/>
  <c r="F65" i="3"/>
  <c r="E65" i="3"/>
  <c r="N64" i="3"/>
  <c r="M64" i="3"/>
  <c r="L64" i="3"/>
  <c r="J64" i="3"/>
  <c r="I64" i="3"/>
  <c r="H64" i="3"/>
  <c r="F64" i="3"/>
  <c r="E64" i="3"/>
  <c r="N63" i="3"/>
  <c r="M63" i="3"/>
  <c r="L63" i="3"/>
  <c r="J63" i="3"/>
  <c r="I63" i="3"/>
  <c r="H63" i="3"/>
  <c r="F63" i="3"/>
  <c r="E63" i="3"/>
  <c r="N62" i="3"/>
  <c r="M62" i="3"/>
  <c r="L62" i="3"/>
  <c r="J62" i="3"/>
  <c r="I62" i="3"/>
  <c r="H62" i="3"/>
  <c r="F62" i="3"/>
  <c r="E62" i="3"/>
  <c r="N61" i="3"/>
  <c r="M61" i="3"/>
  <c r="L61" i="3"/>
  <c r="J61" i="3"/>
  <c r="I61" i="3"/>
  <c r="H61" i="3"/>
  <c r="F61" i="3"/>
  <c r="E61" i="3"/>
  <c r="N60" i="3"/>
  <c r="M60" i="3"/>
  <c r="L60" i="3"/>
  <c r="J60" i="3"/>
  <c r="I60" i="3"/>
  <c r="H60" i="3"/>
  <c r="F60" i="3"/>
  <c r="E60" i="3"/>
  <c r="N59" i="3"/>
  <c r="M59" i="3"/>
  <c r="L59" i="3"/>
  <c r="J59" i="3"/>
  <c r="I59" i="3"/>
  <c r="H59" i="3"/>
  <c r="F59" i="3"/>
  <c r="E59" i="3"/>
  <c r="N58" i="3"/>
  <c r="M58" i="3"/>
  <c r="L58" i="3"/>
  <c r="J58" i="3"/>
  <c r="I58" i="3"/>
  <c r="H58" i="3"/>
  <c r="F58" i="3"/>
  <c r="E58" i="3"/>
  <c r="N57" i="3"/>
  <c r="M57" i="3"/>
  <c r="L57" i="3"/>
  <c r="J57" i="3"/>
  <c r="I57" i="3"/>
  <c r="H57" i="3"/>
  <c r="F57" i="3"/>
  <c r="E57" i="3"/>
  <c r="N56" i="3"/>
  <c r="M56" i="3"/>
  <c r="L56" i="3"/>
  <c r="J56" i="3"/>
  <c r="I56" i="3"/>
  <c r="H56" i="3"/>
  <c r="F56" i="3"/>
  <c r="E56" i="3"/>
  <c r="N55" i="3"/>
  <c r="M55" i="3"/>
  <c r="L55" i="3"/>
  <c r="J55" i="3"/>
  <c r="I55" i="3"/>
  <c r="H55" i="3"/>
  <c r="F55" i="3"/>
  <c r="E55" i="3"/>
  <c r="N54" i="3"/>
  <c r="M54" i="3"/>
  <c r="L54" i="3"/>
  <c r="J54" i="3"/>
  <c r="I54" i="3"/>
  <c r="H54" i="3"/>
  <c r="F54" i="3"/>
  <c r="E54" i="3"/>
  <c r="N53" i="3"/>
  <c r="M53" i="3"/>
  <c r="L53" i="3"/>
  <c r="J53" i="3"/>
  <c r="I53" i="3"/>
  <c r="H53" i="3"/>
  <c r="F53" i="3"/>
  <c r="E53" i="3"/>
  <c r="N52" i="3"/>
  <c r="M52" i="3"/>
  <c r="L52" i="3"/>
  <c r="J52" i="3"/>
  <c r="I52" i="3"/>
  <c r="H52" i="3"/>
  <c r="F52" i="3"/>
  <c r="E52" i="3"/>
  <c r="N51" i="3"/>
  <c r="M51" i="3"/>
  <c r="L51" i="3"/>
  <c r="J51" i="3"/>
  <c r="I51" i="3"/>
  <c r="H51" i="3"/>
  <c r="F51" i="3"/>
  <c r="E51" i="3"/>
  <c r="N50" i="3"/>
  <c r="M50" i="3"/>
  <c r="L50" i="3"/>
  <c r="J50" i="3"/>
  <c r="I50" i="3"/>
  <c r="H50" i="3"/>
  <c r="F50" i="3"/>
  <c r="E50" i="3"/>
  <c r="N49" i="3"/>
  <c r="M49" i="3"/>
  <c r="L49" i="3"/>
  <c r="J49" i="3"/>
  <c r="I49" i="3"/>
  <c r="H49" i="3"/>
  <c r="F49" i="3"/>
  <c r="E49" i="3"/>
  <c r="N48" i="3"/>
  <c r="M48" i="3"/>
  <c r="L48" i="3"/>
  <c r="J48" i="3"/>
  <c r="I48" i="3"/>
  <c r="H48" i="3"/>
  <c r="F48" i="3"/>
  <c r="E48" i="3"/>
  <c r="N47" i="3"/>
  <c r="M47" i="3"/>
  <c r="L47" i="3"/>
  <c r="J47" i="3"/>
  <c r="I47" i="3"/>
  <c r="H47" i="3"/>
  <c r="F47" i="3"/>
  <c r="E47" i="3"/>
  <c r="N46" i="3"/>
  <c r="M46" i="3"/>
  <c r="L46" i="3"/>
  <c r="J46" i="3"/>
  <c r="I46" i="3"/>
  <c r="H46" i="3"/>
  <c r="F46" i="3"/>
  <c r="E46" i="3"/>
  <c r="N45" i="3"/>
  <c r="M45" i="3"/>
  <c r="L45" i="3"/>
  <c r="J45" i="3"/>
  <c r="I45" i="3"/>
  <c r="H45" i="3"/>
  <c r="F45" i="3"/>
  <c r="E45" i="3"/>
  <c r="N44" i="3"/>
  <c r="M44" i="3"/>
  <c r="L44" i="3"/>
  <c r="J44" i="3"/>
  <c r="I44" i="3"/>
  <c r="H44" i="3"/>
  <c r="F44" i="3"/>
  <c r="E44" i="3"/>
  <c r="N43" i="3"/>
  <c r="M43" i="3"/>
  <c r="L43" i="3"/>
  <c r="J43" i="3"/>
  <c r="I43" i="3"/>
  <c r="H43" i="3"/>
  <c r="F43" i="3"/>
  <c r="E43" i="3"/>
  <c r="N42" i="3"/>
  <c r="M42" i="3"/>
  <c r="L42" i="3"/>
  <c r="J42" i="3"/>
  <c r="I42" i="3"/>
  <c r="H42" i="3"/>
  <c r="F42" i="3"/>
  <c r="E42" i="3"/>
  <c r="N41" i="3"/>
  <c r="M41" i="3"/>
  <c r="L41" i="3"/>
  <c r="J41" i="3"/>
  <c r="I41" i="3"/>
  <c r="H41" i="3"/>
  <c r="F41" i="3"/>
  <c r="E41" i="3"/>
  <c r="N40" i="3"/>
  <c r="M40" i="3"/>
  <c r="L40" i="3"/>
  <c r="J40" i="3"/>
  <c r="I40" i="3"/>
  <c r="H40" i="3"/>
  <c r="F40" i="3"/>
  <c r="E40" i="3"/>
  <c r="N39" i="3"/>
  <c r="M39" i="3"/>
  <c r="L39" i="3"/>
  <c r="J39" i="3"/>
  <c r="I39" i="3"/>
  <c r="H39" i="3"/>
  <c r="F39" i="3"/>
  <c r="E39" i="3"/>
  <c r="N38" i="3"/>
  <c r="M38" i="3"/>
  <c r="L38" i="3"/>
  <c r="J38" i="3"/>
  <c r="I38" i="3"/>
  <c r="H38" i="3"/>
  <c r="F38" i="3"/>
  <c r="E38" i="3"/>
  <c r="N37" i="3"/>
  <c r="M37" i="3"/>
  <c r="L37" i="3"/>
  <c r="J37" i="3"/>
  <c r="I37" i="3"/>
  <c r="H37" i="3"/>
  <c r="F37" i="3"/>
  <c r="E37" i="3"/>
  <c r="N36" i="3"/>
  <c r="M36" i="3"/>
  <c r="L36" i="3"/>
  <c r="J36" i="3"/>
  <c r="I36" i="3"/>
  <c r="H36" i="3"/>
  <c r="F36" i="3"/>
  <c r="E36" i="3"/>
  <c r="N35" i="3"/>
  <c r="M35" i="3"/>
  <c r="L35" i="3"/>
  <c r="J35" i="3"/>
  <c r="I35" i="3"/>
  <c r="H35" i="3"/>
  <c r="F35" i="3"/>
  <c r="E35" i="3"/>
  <c r="N34" i="3"/>
  <c r="M34" i="3"/>
  <c r="L34" i="3"/>
  <c r="J34" i="3"/>
  <c r="I34" i="3"/>
  <c r="H34" i="3"/>
  <c r="F34" i="3"/>
  <c r="E34" i="3"/>
  <c r="N33" i="3"/>
  <c r="M33" i="3"/>
  <c r="L33" i="3"/>
  <c r="J33" i="3"/>
  <c r="I33" i="3"/>
  <c r="H33" i="3"/>
  <c r="F33" i="3"/>
  <c r="E33" i="3"/>
  <c r="N32" i="3"/>
  <c r="M32" i="3"/>
  <c r="L32" i="3"/>
  <c r="J32" i="3"/>
  <c r="I32" i="3"/>
  <c r="H32" i="3"/>
  <c r="F32" i="3"/>
  <c r="E32" i="3"/>
  <c r="N31" i="3"/>
  <c r="M31" i="3"/>
  <c r="L31" i="3"/>
  <c r="J31" i="3"/>
  <c r="I31" i="3"/>
  <c r="H31" i="3"/>
  <c r="F31" i="3"/>
  <c r="E31" i="3"/>
  <c r="N30" i="3"/>
  <c r="M30" i="3"/>
  <c r="L30" i="3"/>
  <c r="J30" i="3"/>
  <c r="I30" i="3"/>
  <c r="H30" i="3"/>
  <c r="F30" i="3"/>
  <c r="E30" i="3"/>
  <c r="N29" i="3"/>
  <c r="M29" i="3"/>
  <c r="L29" i="3"/>
  <c r="J29" i="3"/>
  <c r="I29" i="3"/>
  <c r="H29" i="3"/>
  <c r="F29" i="3"/>
  <c r="E29" i="3"/>
  <c r="N28" i="3"/>
  <c r="M28" i="3"/>
  <c r="L28" i="3"/>
  <c r="J28" i="3"/>
  <c r="I28" i="3"/>
  <c r="H28" i="3"/>
  <c r="F28" i="3"/>
  <c r="E28" i="3"/>
  <c r="N27" i="3"/>
  <c r="M27" i="3"/>
  <c r="L27" i="3"/>
  <c r="J27" i="3"/>
  <c r="I27" i="3"/>
  <c r="H27" i="3"/>
  <c r="F27" i="3"/>
  <c r="E27" i="3"/>
  <c r="N26" i="3"/>
  <c r="M26" i="3"/>
  <c r="L26" i="3"/>
  <c r="J26" i="3"/>
  <c r="I26" i="3"/>
  <c r="H26" i="3"/>
  <c r="F26" i="3"/>
  <c r="E26" i="3"/>
  <c r="N25" i="3"/>
  <c r="M25" i="3"/>
  <c r="L25" i="3"/>
  <c r="J25" i="3"/>
  <c r="I25" i="3"/>
  <c r="H25" i="3"/>
  <c r="F25" i="3"/>
  <c r="E25" i="3"/>
  <c r="N24" i="3"/>
  <c r="M24" i="3"/>
  <c r="L24" i="3"/>
  <c r="J24" i="3"/>
  <c r="I24" i="3"/>
  <c r="H24" i="3"/>
  <c r="F24" i="3"/>
  <c r="E24" i="3"/>
  <c r="N23" i="3"/>
  <c r="M23" i="3"/>
  <c r="L23" i="3"/>
  <c r="J23" i="3"/>
  <c r="I23" i="3"/>
  <c r="H23" i="3"/>
  <c r="F23" i="3"/>
  <c r="E23" i="3"/>
  <c r="N22" i="3"/>
  <c r="M22" i="3"/>
  <c r="L22" i="3"/>
  <c r="J22" i="3"/>
  <c r="I22" i="3"/>
  <c r="H22" i="3"/>
  <c r="F22" i="3"/>
  <c r="E22" i="3"/>
  <c r="N21" i="3"/>
  <c r="M21" i="3"/>
  <c r="L21" i="3"/>
  <c r="J21" i="3"/>
  <c r="I21" i="3"/>
  <c r="H21" i="3"/>
  <c r="F21" i="3"/>
  <c r="E21" i="3"/>
  <c r="N20" i="3"/>
  <c r="M20" i="3"/>
  <c r="L20" i="3"/>
  <c r="J20" i="3"/>
  <c r="I20" i="3"/>
  <c r="H20" i="3"/>
  <c r="F20" i="3"/>
  <c r="E20" i="3"/>
  <c r="N19" i="3"/>
  <c r="M19" i="3"/>
  <c r="L19" i="3"/>
  <c r="J19" i="3"/>
  <c r="I19" i="3"/>
  <c r="H19" i="3"/>
  <c r="F19" i="3"/>
  <c r="E19" i="3"/>
  <c r="N18" i="3"/>
  <c r="M18" i="3"/>
  <c r="L18" i="3"/>
  <c r="J18" i="3"/>
  <c r="I18" i="3"/>
  <c r="H18" i="3"/>
  <c r="F18" i="3"/>
  <c r="E18" i="3"/>
  <c r="N16" i="3"/>
  <c r="M16" i="3"/>
  <c r="L16" i="3"/>
  <c r="J16" i="3"/>
  <c r="I16" i="3"/>
  <c r="H16" i="3"/>
  <c r="F16" i="3"/>
  <c r="E16" i="3"/>
  <c r="N17" i="3"/>
  <c r="M17" i="3"/>
  <c r="L17" i="3"/>
  <c r="J17" i="3"/>
  <c r="I17" i="3"/>
  <c r="H17" i="3"/>
  <c r="F17" i="3"/>
  <c r="E17" i="3"/>
  <c r="N14" i="3"/>
  <c r="M14" i="3"/>
  <c r="L14" i="3"/>
  <c r="J14" i="3"/>
  <c r="I14" i="3"/>
  <c r="F14" i="3"/>
  <c r="N15" i="3"/>
  <c r="M15" i="3"/>
  <c r="L15" i="3"/>
  <c r="J15" i="3"/>
  <c r="I15" i="3"/>
  <c r="H15" i="3"/>
  <c r="F15" i="3"/>
  <c r="N12" i="3"/>
  <c r="M12" i="3"/>
  <c r="L12" i="3"/>
  <c r="J12" i="3"/>
  <c r="E12" i="3"/>
  <c r="N7" i="3"/>
  <c r="M7" i="3"/>
  <c r="L7" i="3"/>
  <c r="J7" i="3"/>
  <c r="F7" i="3"/>
  <c r="N13" i="3"/>
  <c r="M13" i="3"/>
  <c r="L13" i="3"/>
  <c r="J13" i="3"/>
  <c r="N8" i="3"/>
  <c r="M8" i="3"/>
  <c r="L8" i="3"/>
  <c r="J8" i="3"/>
  <c r="I8" i="3"/>
  <c r="F8" i="3"/>
  <c r="N11" i="3"/>
  <c r="M11" i="3"/>
  <c r="L11" i="3"/>
  <c r="J11" i="3"/>
  <c r="N10" i="3"/>
  <c r="M10" i="3"/>
  <c r="L10" i="3"/>
  <c r="J10" i="3"/>
  <c r="N9" i="3"/>
  <c r="M9" i="3"/>
  <c r="L9" i="3"/>
  <c r="J9" i="3"/>
  <c r="N6" i="3"/>
  <c r="M6" i="3"/>
  <c r="L6" i="3"/>
  <c r="J6" i="3"/>
  <c r="I6" i="3"/>
  <c r="B46" i="24"/>
  <c r="I46" i="24" s="1"/>
  <c r="B16" i="24"/>
  <c r="B56" i="24"/>
  <c r="N56" i="24" s="1"/>
  <c r="B253" i="24"/>
  <c r="N253" i="24" s="1"/>
  <c r="B254" i="24"/>
  <c r="F254" i="24" s="1"/>
  <c r="B255" i="24"/>
  <c r="L255" i="24" s="1"/>
  <c r="B256" i="24"/>
  <c r="F256" i="24" s="1"/>
  <c r="B257" i="24"/>
  <c r="N257" i="24" s="1"/>
  <c r="B258" i="24"/>
  <c r="B259" i="24"/>
  <c r="N259" i="24" s="1"/>
  <c r="B260" i="24"/>
  <c r="H260" i="24" s="1"/>
  <c r="B261" i="24"/>
  <c r="J261" i="24" s="1"/>
  <c r="B262" i="24"/>
  <c r="F262" i="24" s="1"/>
  <c r="B263" i="24"/>
  <c r="J263" i="24" s="1"/>
  <c r="B264" i="24"/>
  <c r="F264" i="24" s="1"/>
  <c r="B265" i="24"/>
  <c r="N265" i="24" s="1"/>
  <c r="B266" i="24"/>
  <c r="B267" i="24"/>
  <c r="B268" i="24"/>
  <c r="B269" i="24"/>
  <c r="N269" i="24" s="1"/>
  <c r="B270" i="24"/>
  <c r="E270" i="24" s="1"/>
  <c r="B271" i="24"/>
  <c r="N271" i="24" s="1"/>
  <c r="B272" i="24"/>
  <c r="E272" i="24" s="1"/>
  <c r="B273" i="24"/>
  <c r="M273" i="24" s="1"/>
  <c r="B274" i="24"/>
  <c r="H274" i="24" s="1"/>
  <c r="B275" i="24"/>
  <c r="N275" i="24" s="1"/>
  <c r="B276" i="24"/>
  <c r="B277" i="24"/>
  <c r="B278" i="24"/>
  <c r="H278" i="24" s="1"/>
  <c r="B279" i="24"/>
  <c r="N279" i="24" s="1"/>
  <c r="B280" i="24"/>
  <c r="B281" i="24"/>
  <c r="B282" i="24"/>
  <c r="H282" i="24" s="1"/>
  <c r="B283" i="24"/>
  <c r="B284" i="24"/>
  <c r="F284" i="24" s="1"/>
  <c r="B285" i="24"/>
  <c r="N285" i="24" s="1"/>
  <c r="B286" i="24"/>
  <c r="F286" i="24" s="1"/>
  <c r="B287" i="24"/>
  <c r="L287" i="24" s="1"/>
  <c r="B288" i="24"/>
  <c r="F288" i="24" s="1"/>
  <c r="B289" i="24"/>
  <c r="N289" i="24" s="1"/>
  <c r="B290" i="24"/>
  <c r="B291" i="24"/>
  <c r="N291" i="24" s="1"/>
  <c r="B292" i="24"/>
  <c r="H292" i="24" s="1"/>
  <c r="B293" i="24"/>
  <c r="J293" i="24" s="1"/>
  <c r="B294" i="24"/>
  <c r="H294" i="24" s="1"/>
  <c r="B295" i="24"/>
  <c r="B296" i="24"/>
  <c r="F296" i="24" s="1"/>
  <c r="B297" i="24"/>
  <c r="N297" i="24" s="1"/>
  <c r="B298" i="24"/>
  <c r="B299" i="24"/>
  <c r="B300" i="24"/>
  <c r="B301" i="24"/>
  <c r="N301" i="24" s="1"/>
  <c r="B302" i="24"/>
  <c r="E302" i="24" s="1"/>
  <c r="B303" i="24"/>
  <c r="N303" i="24" s="1"/>
  <c r="B304" i="24"/>
  <c r="E304" i="24" s="1"/>
  <c r="B305" i="24"/>
  <c r="M305" i="24" s="1"/>
  <c r="B306" i="24"/>
  <c r="H306" i="24" s="1"/>
  <c r="B307" i="24"/>
  <c r="N307" i="24" s="1"/>
  <c r="B308" i="24"/>
  <c r="B39" i="24"/>
  <c r="I39" i="24" s="1"/>
  <c r="B65" i="24"/>
  <c r="I65" i="24" s="1"/>
  <c r="B44" i="24"/>
  <c r="I44" i="24" s="1"/>
  <c r="B54" i="24"/>
  <c r="N54" i="24" s="1"/>
  <c r="B43" i="24"/>
  <c r="I43" i="24" s="1"/>
  <c r="B17" i="24"/>
  <c r="N17" i="24" s="1"/>
  <c r="B25" i="24"/>
  <c r="I25" i="24" s="1"/>
  <c r="B33" i="24"/>
  <c r="N33" i="24" s="1"/>
  <c r="B221" i="24"/>
  <c r="I221" i="24" s="1"/>
  <c r="B222" i="24"/>
  <c r="N222" i="24" s="1"/>
  <c r="B223" i="24"/>
  <c r="I223" i="24" s="1"/>
  <c r="B224" i="24"/>
  <c r="N224" i="24" s="1"/>
  <c r="B225" i="24"/>
  <c r="I225" i="24" s="1"/>
  <c r="B226" i="24"/>
  <c r="N226" i="24" s="1"/>
  <c r="B227" i="24"/>
  <c r="I227" i="24" s="1"/>
  <c r="B228" i="24"/>
  <c r="N228" i="24" s="1"/>
  <c r="B229" i="24"/>
  <c r="I229" i="24" s="1"/>
  <c r="B230" i="24"/>
  <c r="N230" i="24" s="1"/>
  <c r="B231" i="24"/>
  <c r="I231" i="24" s="1"/>
  <c r="B232" i="24"/>
  <c r="N232" i="24" s="1"/>
  <c r="B233" i="24"/>
  <c r="I233" i="24" s="1"/>
  <c r="B234" i="24"/>
  <c r="N234" i="24" s="1"/>
  <c r="B235" i="24"/>
  <c r="I235" i="24" s="1"/>
  <c r="B236" i="24"/>
  <c r="N236" i="24" s="1"/>
  <c r="B237" i="24"/>
  <c r="I237" i="24" s="1"/>
  <c r="B238" i="24"/>
  <c r="N238" i="24" s="1"/>
  <c r="B239" i="24"/>
  <c r="N239" i="24" s="1"/>
  <c r="B240" i="24"/>
  <c r="E240" i="24" s="1"/>
  <c r="B241" i="24"/>
  <c r="M241" i="24" s="1"/>
  <c r="B242" i="24"/>
  <c r="H242" i="24" s="1"/>
  <c r="B243" i="24"/>
  <c r="N243" i="24" s="1"/>
  <c r="B244" i="24"/>
  <c r="B245" i="24"/>
  <c r="B246" i="24"/>
  <c r="H246" i="24" s="1"/>
  <c r="B247" i="24"/>
  <c r="N247" i="24" s="1"/>
  <c r="B248" i="24"/>
  <c r="B249" i="24"/>
  <c r="B250" i="24"/>
  <c r="H250" i="24" s="1"/>
  <c r="B251" i="24"/>
  <c r="N251" i="24" s="1"/>
  <c r="B252" i="24"/>
  <c r="F252" i="24" s="1"/>
  <c r="B38" i="24"/>
  <c r="N38" i="24" s="1"/>
  <c r="B220" i="24"/>
  <c r="E220" i="24" s="1"/>
  <c r="B219" i="24"/>
  <c r="N219" i="24" s="1"/>
  <c r="B218" i="24"/>
  <c r="B217" i="24"/>
  <c r="L217" i="24" s="1"/>
  <c r="B216" i="24"/>
  <c r="H216" i="24" s="1"/>
  <c r="B215" i="24"/>
  <c r="M215" i="24" s="1"/>
  <c r="B214" i="24"/>
  <c r="F214" i="24" s="1"/>
  <c r="B213" i="24"/>
  <c r="B212" i="24"/>
  <c r="H212" i="24" s="1"/>
  <c r="B211" i="24"/>
  <c r="J211" i="24" s="1"/>
  <c r="B210" i="24"/>
  <c r="H210" i="24" s="1"/>
  <c r="B209" i="24"/>
  <c r="N209" i="24" s="1"/>
  <c r="B208" i="24"/>
  <c r="B207" i="24"/>
  <c r="N207" i="24" s="1"/>
  <c r="B206" i="24"/>
  <c r="H206" i="24" s="1"/>
  <c r="B205" i="24"/>
  <c r="L205" i="24" s="1"/>
  <c r="B204" i="24"/>
  <c r="F204" i="24" s="1"/>
  <c r="B203" i="24"/>
  <c r="N203" i="24" s="1"/>
  <c r="B202" i="24"/>
  <c r="H202" i="24" s="1"/>
  <c r="B201" i="24"/>
  <c r="N201" i="24" s="1"/>
  <c r="B200" i="24"/>
  <c r="H200" i="24" s="1"/>
  <c r="B199" i="24"/>
  <c r="B198" i="24"/>
  <c r="E198" i="24" s="1"/>
  <c r="B197" i="24"/>
  <c r="L197" i="24" s="1"/>
  <c r="B196" i="24"/>
  <c r="H196" i="24" s="1"/>
  <c r="B195" i="24"/>
  <c r="B194" i="24"/>
  <c r="B193" i="24"/>
  <c r="L193" i="24" s="1"/>
  <c r="B61" i="24"/>
  <c r="B9" i="24"/>
  <c r="M9" i="24" s="1"/>
  <c r="B11" i="24"/>
  <c r="L11" i="24" s="1"/>
  <c r="B32" i="24"/>
  <c r="M32" i="24" s="1"/>
  <c r="B19" i="24"/>
  <c r="N19" i="24" s="1"/>
  <c r="B24" i="24"/>
  <c r="L24" i="24" s="1"/>
  <c r="B13" i="24"/>
  <c r="N13" i="24" s="1"/>
  <c r="B15" i="24"/>
  <c r="N15" i="24" s="1"/>
  <c r="B18" i="24"/>
  <c r="E18" i="24" s="1"/>
  <c r="B42" i="24"/>
  <c r="M42" i="24" s="1"/>
  <c r="B23" i="24"/>
  <c r="B45" i="24"/>
  <c r="B30" i="24"/>
  <c r="N30" i="24" s="1"/>
  <c r="B37" i="24"/>
  <c r="B51" i="24"/>
  <c r="L51" i="24" s="1"/>
  <c r="B31" i="24"/>
  <c r="N31" i="24" s="1"/>
  <c r="B41" i="24"/>
  <c r="L41" i="24" s="1"/>
  <c r="B52" i="24"/>
  <c r="N52" i="24" s="1"/>
  <c r="B58" i="24"/>
  <c r="B48" i="24"/>
  <c r="F48" i="24" s="1"/>
  <c r="B55" i="24"/>
  <c r="I55" i="24" s="1"/>
  <c r="B59" i="24"/>
  <c r="E59" i="24" s="1"/>
  <c r="B10" i="24"/>
  <c r="I10" i="24" s="1"/>
  <c r="B67" i="24"/>
  <c r="E67" i="24" s="1"/>
  <c r="B68" i="24"/>
  <c r="N68" i="24" s="1"/>
  <c r="B69" i="24"/>
  <c r="H69" i="24" s="1"/>
  <c r="B70" i="24"/>
  <c r="B66" i="24"/>
  <c r="B175" i="24"/>
  <c r="N175" i="24" s="1"/>
  <c r="B176" i="24"/>
  <c r="H176" i="24" s="1"/>
  <c r="B177" i="24"/>
  <c r="J177" i="24" s="1"/>
  <c r="B178" i="24"/>
  <c r="B179" i="24"/>
  <c r="N179" i="24" s="1"/>
  <c r="B180" i="24"/>
  <c r="H180" i="24" s="1"/>
  <c r="B181" i="24"/>
  <c r="M181" i="24" s="1"/>
  <c r="B182" i="24"/>
  <c r="H182" i="24" s="1"/>
  <c r="B183" i="24"/>
  <c r="M183" i="24" s="1"/>
  <c r="B184" i="24"/>
  <c r="F184" i="24" s="1"/>
  <c r="B185" i="24"/>
  <c r="M185" i="24" s="1"/>
  <c r="B186" i="24"/>
  <c r="H186" i="24" s="1"/>
  <c r="B187" i="24"/>
  <c r="J187" i="24" s="1"/>
  <c r="B188" i="24"/>
  <c r="B189" i="24"/>
  <c r="N189" i="24" s="1"/>
  <c r="B190" i="24"/>
  <c r="E190" i="24" s="1"/>
  <c r="B191" i="24"/>
  <c r="N191" i="24" s="1"/>
  <c r="B192" i="24"/>
  <c r="B6" i="24"/>
  <c r="N6" i="24" s="1"/>
  <c r="B36" i="24"/>
  <c r="N36" i="24" s="1"/>
  <c r="B50" i="24"/>
  <c r="N50" i="24" s="1"/>
  <c r="B62" i="24"/>
  <c r="B57" i="24"/>
  <c r="J57" i="24" s="1"/>
  <c r="B60" i="24"/>
  <c r="L60" i="24" s="1"/>
  <c r="B64" i="24"/>
  <c r="B63" i="24"/>
  <c r="L63" i="24" s="1"/>
  <c r="B148" i="24"/>
  <c r="B149" i="24"/>
  <c r="L149" i="24" s="1"/>
  <c r="B150" i="24"/>
  <c r="N150" i="24" s="1"/>
  <c r="B151" i="24"/>
  <c r="L151" i="24" s="1"/>
  <c r="B152" i="24"/>
  <c r="B153" i="24"/>
  <c r="L153" i="24" s="1"/>
  <c r="B154" i="24"/>
  <c r="B155" i="24"/>
  <c r="L155" i="24" s="1"/>
  <c r="B156" i="24"/>
  <c r="N156" i="24" s="1"/>
  <c r="B157" i="24"/>
  <c r="L157" i="24" s="1"/>
  <c r="B158" i="24"/>
  <c r="N158" i="24" s="1"/>
  <c r="B159" i="24"/>
  <c r="L159" i="24" s="1"/>
  <c r="B160" i="24"/>
  <c r="B161" i="24"/>
  <c r="N161" i="24" s="1"/>
  <c r="B162" i="24"/>
  <c r="E162" i="24" s="1"/>
  <c r="B163" i="24"/>
  <c r="N163" i="24" s="1"/>
  <c r="B164" i="24"/>
  <c r="E164" i="24" s="1"/>
  <c r="B165" i="24"/>
  <c r="M165" i="24" s="1"/>
  <c r="B166" i="24"/>
  <c r="H166" i="24" s="1"/>
  <c r="B167" i="24"/>
  <c r="N167" i="24" s="1"/>
  <c r="B168" i="24"/>
  <c r="B169" i="24"/>
  <c r="B170" i="24"/>
  <c r="H170" i="24" s="1"/>
  <c r="B171" i="24"/>
  <c r="N171" i="24" s="1"/>
  <c r="B172" i="24"/>
  <c r="B173" i="24"/>
  <c r="B174" i="24"/>
  <c r="H174" i="24" s="1"/>
  <c r="B34" i="24"/>
  <c r="N34" i="24" s="1"/>
  <c r="B133" i="24"/>
  <c r="N133" i="24" s="1"/>
  <c r="B134" i="24"/>
  <c r="B135" i="24"/>
  <c r="N135" i="24" s="1"/>
  <c r="B136" i="24"/>
  <c r="B137" i="24"/>
  <c r="N137" i="24" s="1"/>
  <c r="B138" i="24"/>
  <c r="B139" i="24"/>
  <c r="N139" i="24" s="1"/>
  <c r="B140" i="24"/>
  <c r="B141" i="24"/>
  <c r="N141" i="24" s="1"/>
  <c r="B142" i="24"/>
  <c r="B143" i="24"/>
  <c r="N143" i="24" s="1"/>
  <c r="B144" i="24"/>
  <c r="B145" i="24"/>
  <c r="N145" i="24" s="1"/>
  <c r="B146" i="24"/>
  <c r="B147" i="24"/>
  <c r="N147" i="24" s="1"/>
  <c r="B27" i="24"/>
  <c r="J27" i="24" s="1"/>
  <c r="B111" i="24"/>
  <c r="L111" i="24" s="1"/>
  <c r="B112" i="24"/>
  <c r="M112" i="24" s="1"/>
  <c r="B113" i="24"/>
  <c r="J113" i="24" s="1"/>
  <c r="B114" i="24"/>
  <c r="N114" i="24" s="1"/>
  <c r="B115" i="24"/>
  <c r="J115" i="24" s="1"/>
  <c r="B116" i="24"/>
  <c r="N116" i="24" s="1"/>
  <c r="B117" i="24"/>
  <c r="N117" i="24" s="1"/>
  <c r="B118" i="24"/>
  <c r="L118" i="24" s="1"/>
  <c r="B119" i="24"/>
  <c r="N119" i="24" s="1"/>
  <c r="B120" i="24"/>
  <c r="L120" i="24" s="1"/>
  <c r="B121" i="24"/>
  <c r="N121" i="24" s="1"/>
  <c r="B122" i="24"/>
  <c r="B123" i="24"/>
  <c r="N123" i="24" s="1"/>
  <c r="B124" i="24"/>
  <c r="J124" i="24" s="1"/>
  <c r="B125" i="24"/>
  <c r="N125" i="24" s="1"/>
  <c r="B126" i="24"/>
  <c r="L126" i="24" s="1"/>
  <c r="B127" i="24"/>
  <c r="N127" i="24" s="1"/>
  <c r="B128" i="24"/>
  <c r="M128" i="24" s="1"/>
  <c r="B129" i="24"/>
  <c r="N129" i="24" s="1"/>
  <c r="B130" i="24"/>
  <c r="M130" i="24" s="1"/>
  <c r="B131" i="24"/>
  <c r="N131" i="24" s="1"/>
  <c r="B132" i="24"/>
  <c r="H132" i="24" s="1"/>
  <c r="B49" i="24"/>
  <c r="N49" i="24" s="1"/>
  <c r="B21" i="24"/>
  <c r="M21" i="24" s="1"/>
  <c r="B40" i="24"/>
  <c r="M40" i="24" s="1"/>
  <c r="B47" i="24"/>
  <c r="L47" i="24" s="1"/>
  <c r="B53" i="24"/>
  <c r="L53" i="24" s="1"/>
  <c r="B28" i="24"/>
  <c r="L28" i="24" s="1"/>
  <c r="B71" i="24"/>
  <c r="L71" i="24" s="1"/>
  <c r="B72" i="24"/>
  <c r="L72" i="24" s="1"/>
  <c r="B73" i="24"/>
  <c r="L73" i="24" s="1"/>
  <c r="B74" i="24"/>
  <c r="L74" i="24" s="1"/>
  <c r="B75" i="24"/>
  <c r="L75" i="24" s="1"/>
  <c r="B76" i="24"/>
  <c r="L76" i="24" s="1"/>
  <c r="B77" i="24"/>
  <c r="L77" i="24" s="1"/>
  <c r="B78" i="24"/>
  <c r="L78" i="24" s="1"/>
  <c r="B79" i="24"/>
  <c r="N79" i="24" s="1"/>
  <c r="B80" i="24"/>
  <c r="L80" i="24" s="1"/>
  <c r="B81" i="24"/>
  <c r="L81" i="24" s="1"/>
  <c r="B82" i="24"/>
  <c r="L82" i="24" s="1"/>
  <c r="B83" i="24"/>
  <c r="L83" i="24" s="1"/>
  <c r="B84" i="24"/>
  <c r="L84" i="24" s="1"/>
  <c r="B85" i="24"/>
  <c r="L85" i="24" s="1"/>
  <c r="B86" i="24"/>
  <c r="L86" i="24" s="1"/>
  <c r="B87" i="24"/>
  <c r="L87" i="24" s="1"/>
  <c r="B88" i="24"/>
  <c r="L88" i="24" s="1"/>
  <c r="B89" i="24"/>
  <c r="L89" i="24" s="1"/>
  <c r="B90" i="24"/>
  <c r="L90" i="24" s="1"/>
  <c r="B91" i="24"/>
  <c r="L91" i="24" s="1"/>
  <c r="B92" i="24"/>
  <c r="L92" i="24" s="1"/>
  <c r="B93" i="24"/>
  <c r="L93" i="24" s="1"/>
  <c r="B94" i="24"/>
  <c r="L94" i="24" s="1"/>
  <c r="B95" i="24"/>
  <c r="N95" i="24" s="1"/>
  <c r="B96" i="24"/>
  <c r="L96" i="24" s="1"/>
  <c r="B97" i="24"/>
  <c r="L97" i="24" s="1"/>
  <c r="B98" i="24"/>
  <c r="L98" i="24" s="1"/>
  <c r="B99" i="24"/>
  <c r="L99" i="24" s="1"/>
  <c r="B100" i="24"/>
  <c r="L100" i="24" s="1"/>
  <c r="B101" i="24"/>
  <c r="L101" i="24" s="1"/>
  <c r="B102" i="24"/>
  <c r="L102" i="24" s="1"/>
  <c r="B103" i="24"/>
  <c r="L103" i="24" s="1"/>
  <c r="B104" i="24"/>
  <c r="L104" i="24" s="1"/>
  <c r="B105" i="24"/>
  <c r="L105" i="24" s="1"/>
  <c r="B106" i="24"/>
  <c r="L106" i="24" s="1"/>
  <c r="B107" i="24"/>
  <c r="L107" i="24" s="1"/>
  <c r="B108" i="24"/>
  <c r="L108" i="24" s="1"/>
  <c r="B109" i="24"/>
  <c r="L109" i="24" s="1"/>
  <c r="B110" i="24"/>
  <c r="L110" i="24" s="1"/>
  <c r="B20" i="24"/>
  <c r="N20" i="24" s="1"/>
  <c r="P127" i="29"/>
  <c r="O127" i="29"/>
  <c r="O116" i="29"/>
  <c r="H116" i="29"/>
  <c r="P108" i="29"/>
  <c r="O107" i="29"/>
  <c r="P106" i="29"/>
  <c r="O100" i="29"/>
  <c r="P99" i="29"/>
  <c r="O99" i="29"/>
  <c r="H97" i="29"/>
  <c r="H95" i="29"/>
  <c r="P93" i="29"/>
  <c r="O93" i="29"/>
  <c r="AD92" i="29"/>
  <c r="AF134" i="29" s="1"/>
  <c r="Z92" i="29"/>
  <c r="AB134" i="29" s="1"/>
  <c r="V92" i="29"/>
  <c r="X134" i="29" s="1"/>
  <c r="R92" i="29"/>
  <c r="T134" i="29" s="1"/>
  <c r="N92" i="29"/>
  <c r="P133" i="29" s="1"/>
  <c r="J92" i="29"/>
  <c r="L131" i="29" s="1"/>
  <c r="F92" i="29"/>
  <c r="H129" i="29" s="1"/>
  <c r="B92" i="29"/>
  <c r="D133" i="29" s="1"/>
  <c r="D125" i="35"/>
  <c r="D110" i="35"/>
  <c r="C110" i="35"/>
  <c r="S94" i="35"/>
  <c r="P94" i="35"/>
  <c r="AD92" i="35"/>
  <c r="AF134" i="35" s="1"/>
  <c r="Z92" i="35"/>
  <c r="AB134" i="35" s="1"/>
  <c r="V92" i="35"/>
  <c r="X134" i="35" s="1"/>
  <c r="R92" i="35"/>
  <c r="T134" i="35" s="1"/>
  <c r="N92" i="35"/>
  <c r="O134" i="35" s="1"/>
  <c r="J92" i="35"/>
  <c r="L134" i="35" s="1"/>
  <c r="F92" i="35"/>
  <c r="H134" i="35" s="1"/>
  <c r="B92" i="35"/>
  <c r="D129" i="35" s="1"/>
  <c r="AA126" i="40"/>
  <c r="C124" i="40"/>
  <c r="AB115" i="40"/>
  <c r="AA115" i="40"/>
  <c r="D107" i="40"/>
  <c r="AB99" i="40"/>
  <c r="D95" i="40"/>
  <c r="C95" i="40"/>
  <c r="G93" i="40"/>
  <c r="AD92" i="40"/>
  <c r="AF134" i="40" s="1"/>
  <c r="Z92" i="40"/>
  <c r="AB131" i="40" s="1"/>
  <c r="V92" i="40"/>
  <c r="X134" i="40" s="1"/>
  <c r="R92" i="40"/>
  <c r="T134" i="40" s="1"/>
  <c r="N92" i="40"/>
  <c r="P134" i="40" s="1"/>
  <c r="J92" i="40"/>
  <c r="L134" i="40" s="1"/>
  <c r="F92" i="40"/>
  <c r="G129" i="40" s="1"/>
  <c r="B92" i="40"/>
  <c r="C134" i="40" s="1"/>
  <c r="AB133" i="28"/>
  <c r="AB116" i="28"/>
  <c r="AB108" i="28"/>
  <c r="AB107" i="28"/>
  <c r="AA94" i="28"/>
  <c r="AD92" i="28"/>
  <c r="AF134" i="28" s="1"/>
  <c r="Z92" i="28"/>
  <c r="AA134" i="28" s="1"/>
  <c r="V92" i="28"/>
  <c r="X134" i="28" s="1"/>
  <c r="R92" i="28"/>
  <c r="T134" i="28" s="1"/>
  <c r="N92" i="28"/>
  <c r="P134" i="28" s="1"/>
  <c r="J92" i="28"/>
  <c r="K134" i="28" s="1"/>
  <c r="F92" i="28"/>
  <c r="G131" i="28" s="1"/>
  <c r="B92" i="28"/>
  <c r="D132" i="28" s="1"/>
  <c r="O111" i="7"/>
  <c r="X101" i="7"/>
  <c r="W101" i="7"/>
  <c r="W97" i="7"/>
  <c r="AD92" i="7"/>
  <c r="AE134" i="7" s="1"/>
  <c r="Z92" i="7"/>
  <c r="AB134" i="7" s="1"/>
  <c r="V92" i="7"/>
  <c r="X134" i="7" s="1"/>
  <c r="R92" i="7"/>
  <c r="T134" i="7" s="1"/>
  <c r="N92" i="7"/>
  <c r="P134" i="7" s="1"/>
  <c r="J92" i="7"/>
  <c r="L134" i="7" s="1"/>
  <c r="F92" i="7"/>
  <c r="G133" i="7" s="1"/>
  <c r="B92" i="7"/>
  <c r="D134" i="7" s="1"/>
  <c r="L134" i="41"/>
  <c r="L130" i="41"/>
  <c r="O127" i="41"/>
  <c r="L124" i="41"/>
  <c r="K106" i="41"/>
  <c r="G106" i="41"/>
  <c r="K100" i="41"/>
  <c r="W96" i="41"/>
  <c r="AD92" i="41"/>
  <c r="AF134" i="41" s="1"/>
  <c r="Z92" i="41"/>
  <c r="AB134" i="41" s="1"/>
  <c r="V92" i="41"/>
  <c r="X134" i="41" s="1"/>
  <c r="R92" i="41"/>
  <c r="T134" i="41" s="1"/>
  <c r="N92" i="41"/>
  <c r="P134" i="41" s="1"/>
  <c r="J92" i="41"/>
  <c r="K134" i="41" s="1"/>
  <c r="F92" i="41"/>
  <c r="H127" i="41" s="1"/>
  <c r="B92" i="41"/>
  <c r="D134" i="41" s="1"/>
  <c r="AD92" i="30"/>
  <c r="AF134" i="30" s="1"/>
  <c r="Z92" i="30"/>
  <c r="AB134" i="30" s="1"/>
  <c r="V92" i="30"/>
  <c r="X134" i="30" s="1"/>
  <c r="R92" i="30"/>
  <c r="T134" i="30" s="1"/>
  <c r="N92" i="30"/>
  <c r="P134" i="30" s="1"/>
  <c r="J92" i="30"/>
  <c r="L134" i="30" s="1"/>
  <c r="F92" i="30"/>
  <c r="H134" i="30" s="1"/>
  <c r="B92" i="30"/>
  <c r="D134" i="30" s="1"/>
  <c r="B7" i="23"/>
  <c r="N7" i="23" s="1"/>
  <c r="B10" i="23"/>
  <c r="B11" i="23"/>
  <c r="M11" i="23" s="1"/>
  <c r="B12" i="23"/>
  <c r="N12" i="23" s="1"/>
  <c r="B15" i="23"/>
  <c r="M15" i="23" s="1"/>
  <c r="B21" i="23"/>
  <c r="L21" i="23" s="1"/>
  <c r="B19" i="23"/>
  <c r="N19" i="23" s="1"/>
  <c r="B23" i="23"/>
  <c r="J23" i="23" s="1"/>
  <c r="B26" i="23"/>
  <c r="B27" i="23"/>
  <c r="N27" i="23" s="1"/>
  <c r="B72" i="23"/>
  <c r="I72" i="23" s="1"/>
  <c r="B73" i="23"/>
  <c r="N73" i="23" s="1"/>
  <c r="B74" i="23"/>
  <c r="I74" i="23" s="1"/>
  <c r="B75" i="23"/>
  <c r="N75" i="23" s="1"/>
  <c r="B76" i="23"/>
  <c r="I76" i="23" s="1"/>
  <c r="B77" i="23"/>
  <c r="N77" i="23" s="1"/>
  <c r="B78" i="23"/>
  <c r="I78" i="23" s="1"/>
  <c r="B79" i="23"/>
  <c r="N79" i="23" s="1"/>
  <c r="B80" i="23"/>
  <c r="I80" i="23" s="1"/>
  <c r="B81" i="23"/>
  <c r="N81" i="23" s="1"/>
  <c r="B82" i="23"/>
  <c r="I82" i="23" s="1"/>
  <c r="B83" i="23"/>
  <c r="N83" i="23" s="1"/>
  <c r="B84" i="23"/>
  <c r="I84" i="23" s="1"/>
  <c r="B6" i="23"/>
  <c r="M6" i="23" s="1"/>
  <c r="B17" i="23"/>
  <c r="N17" i="23" s="1"/>
  <c r="B25" i="23"/>
  <c r="N25" i="23" s="1"/>
  <c r="B50" i="23"/>
  <c r="I50" i="23" s="1"/>
  <c r="B51" i="23"/>
  <c r="N51" i="23" s="1"/>
  <c r="B52" i="23"/>
  <c r="I52" i="23" s="1"/>
  <c r="B53" i="23"/>
  <c r="N53" i="23" s="1"/>
  <c r="B54" i="23"/>
  <c r="I54" i="23" s="1"/>
  <c r="B55" i="23"/>
  <c r="N55" i="23" s="1"/>
  <c r="B56" i="23"/>
  <c r="I56" i="23" s="1"/>
  <c r="B57" i="23"/>
  <c r="N57" i="23" s="1"/>
  <c r="B58" i="23"/>
  <c r="I58" i="23" s="1"/>
  <c r="B59" i="23"/>
  <c r="N59" i="23" s="1"/>
  <c r="B60" i="23"/>
  <c r="I60" i="23" s="1"/>
  <c r="B61" i="23"/>
  <c r="N61" i="23" s="1"/>
  <c r="B62" i="23"/>
  <c r="I62" i="23" s="1"/>
  <c r="B63" i="23"/>
  <c r="N63" i="23" s="1"/>
  <c r="B64" i="23"/>
  <c r="I64" i="23" s="1"/>
  <c r="B65" i="23"/>
  <c r="N65" i="23" s="1"/>
  <c r="B66" i="23"/>
  <c r="I66" i="23" s="1"/>
  <c r="B67" i="23"/>
  <c r="N67" i="23" s="1"/>
  <c r="B68" i="23"/>
  <c r="I68" i="23" s="1"/>
  <c r="B69" i="23"/>
  <c r="N69" i="23" s="1"/>
  <c r="B70" i="23"/>
  <c r="I70" i="23" s="1"/>
  <c r="B71" i="23"/>
  <c r="N71" i="23" s="1"/>
  <c r="B16" i="23"/>
  <c r="H16" i="23" s="1"/>
  <c r="B9" i="23"/>
  <c r="E9" i="23" s="1"/>
  <c r="B13" i="23"/>
  <c r="N13" i="23" s="1"/>
  <c r="B18" i="23"/>
  <c r="B14" i="23"/>
  <c r="B22" i="23"/>
  <c r="N22" i="23" s="1"/>
  <c r="B20" i="23"/>
  <c r="H20" i="23" s="1"/>
  <c r="B24" i="23"/>
  <c r="N24" i="23" s="1"/>
  <c r="B28" i="23"/>
  <c r="I28" i="23" s="1"/>
  <c r="B29" i="23"/>
  <c r="N29" i="23" s="1"/>
  <c r="B30" i="23"/>
  <c r="N30" i="23" s="1"/>
  <c r="B31" i="23"/>
  <c r="I31" i="23" s="1"/>
  <c r="B32" i="23"/>
  <c r="N32" i="23" s="1"/>
  <c r="B33" i="23"/>
  <c r="I33" i="23" s="1"/>
  <c r="B34" i="23"/>
  <c r="N34" i="23" s="1"/>
  <c r="B35" i="23"/>
  <c r="I35" i="23" s="1"/>
  <c r="B36" i="23"/>
  <c r="L36" i="23" s="1"/>
  <c r="B37" i="23"/>
  <c r="I37" i="23" s="1"/>
  <c r="B38" i="23"/>
  <c r="N38" i="23" s="1"/>
  <c r="B39" i="23"/>
  <c r="I39" i="23" s="1"/>
  <c r="B40" i="23"/>
  <c r="N40" i="23" s="1"/>
  <c r="B41" i="23"/>
  <c r="I41" i="23" s="1"/>
  <c r="B42" i="23"/>
  <c r="N42" i="23" s="1"/>
  <c r="B43" i="23"/>
  <c r="I43" i="23" s="1"/>
  <c r="B44" i="23"/>
  <c r="N44" i="23" s="1"/>
  <c r="B45" i="23"/>
  <c r="I45" i="23" s="1"/>
  <c r="B46" i="23"/>
  <c r="N46" i="23" s="1"/>
  <c r="B47" i="23"/>
  <c r="I47" i="23" s="1"/>
  <c r="B48" i="23"/>
  <c r="N48" i="23" s="1"/>
  <c r="B49" i="23"/>
  <c r="I49" i="23" s="1"/>
  <c r="B8" i="23"/>
  <c r="N8" i="23" s="1"/>
  <c r="W98" i="33"/>
  <c r="X95" i="33"/>
  <c r="W94" i="33"/>
  <c r="AD92" i="33"/>
  <c r="AF134" i="33" s="1"/>
  <c r="Z92" i="33"/>
  <c r="AB134" i="33" s="1"/>
  <c r="V92" i="33"/>
  <c r="X134" i="33" s="1"/>
  <c r="R92" i="33"/>
  <c r="T134" i="33" s="1"/>
  <c r="N92" i="33"/>
  <c r="P134" i="33" s="1"/>
  <c r="J92" i="33"/>
  <c r="L134" i="33" s="1"/>
  <c r="F92" i="33"/>
  <c r="H134" i="33" s="1"/>
  <c r="B92" i="33"/>
  <c r="D134" i="33" s="1"/>
  <c r="S114" i="9"/>
  <c r="W99" i="9"/>
  <c r="AD92" i="9"/>
  <c r="AF134" i="9" s="1"/>
  <c r="Z92" i="9"/>
  <c r="AB134" i="9" s="1"/>
  <c r="V92" i="9"/>
  <c r="X134" i="9" s="1"/>
  <c r="R92" i="9"/>
  <c r="T134" i="9" s="1"/>
  <c r="N92" i="9"/>
  <c r="P134" i="9" s="1"/>
  <c r="J92" i="9"/>
  <c r="L134" i="9" s="1"/>
  <c r="F92" i="9"/>
  <c r="H132" i="9" s="1"/>
  <c r="B92" i="9"/>
  <c r="C134" i="9" s="1"/>
  <c r="W124" i="5"/>
  <c r="W104" i="5"/>
  <c r="AD92" i="5"/>
  <c r="AF134" i="5" s="1"/>
  <c r="Z92" i="5"/>
  <c r="AB134" i="5" s="1"/>
  <c r="V92" i="5"/>
  <c r="X134" i="5" s="1"/>
  <c r="R92" i="5"/>
  <c r="T134" i="5" s="1"/>
  <c r="N92" i="5"/>
  <c r="P132" i="5" s="1"/>
  <c r="J92" i="5"/>
  <c r="L127" i="5" s="1"/>
  <c r="F92" i="5"/>
  <c r="H134" i="5" s="1"/>
  <c r="B92" i="5"/>
  <c r="D130" i="5" s="1"/>
  <c r="S133" i="42"/>
  <c r="S130" i="42"/>
  <c r="T127" i="42"/>
  <c r="S120" i="42"/>
  <c r="T117" i="42"/>
  <c r="S114" i="42"/>
  <c r="T104" i="42"/>
  <c r="T102" i="42"/>
  <c r="T95" i="42"/>
  <c r="S93" i="42"/>
  <c r="AD92" i="42"/>
  <c r="AF134" i="42" s="1"/>
  <c r="Z92" i="42"/>
  <c r="AB134" i="42" s="1"/>
  <c r="V92" i="42"/>
  <c r="R92" i="42"/>
  <c r="S132" i="42" s="1"/>
  <c r="N92" i="42"/>
  <c r="P129" i="42" s="1"/>
  <c r="J92" i="42"/>
  <c r="K134" i="42" s="1"/>
  <c r="F92" i="42"/>
  <c r="G103" i="42" s="1"/>
  <c r="F10" i="42" s="1"/>
  <c r="B92" i="42"/>
  <c r="D104" i="42" s="1"/>
  <c r="B9" i="31"/>
  <c r="N9" i="31" s="1"/>
  <c r="B15" i="31"/>
  <c r="N15" i="31" s="1"/>
  <c r="B10" i="31"/>
  <c r="M10" i="31" s="1"/>
  <c r="B12" i="31"/>
  <c r="N12" i="31" s="1"/>
  <c r="B14" i="31"/>
  <c r="M14" i="31" s="1"/>
  <c r="B18" i="31"/>
  <c r="N18" i="31" s="1"/>
  <c r="B19" i="31"/>
  <c r="M19" i="31" s="1"/>
  <c r="B22" i="31"/>
  <c r="N22" i="31" s="1"/>
  <c r="B20" i="31"/>
  <c r="M20" i="31" s="1"/>
  <c r="B26" i="31"/>
  <c r="L26" i="31" s="1"/>
  <c r="B24" i="31"/>
  <c r="M24" i="31" s="1"/>
  <c r="B27" i="31"/>
  <c r="M27" i="31" s="1"/>
  <c r="B25" i="31"/>
  <c r="M25" i="31" s="1"/>
  <c r="B28" i="31"/>
  <c r="N28" i="31" s="1"/>
  <c r="B30" i="31"/>
  <c r="N30" i="31" s="1"/>
  <c r="B32" i="31"/>
  <c r="M32" i="31" s="1"/>
  <c r="B33" i="31"/>
  <c r="N33" i="31" s="1"/>
  <c r="B31" i="31"/>
  <c r="M31" i="31" s="1"/>
  <c r="B36" i="31"/>
  <c r="L36" i="31" s="1"/>
  <c r="B60" i="31"/>
  <c r="M60" i="31" s="1"/>
  <c r="B61" i="31"/>
  <c r="L61" i="31" s="1"/>
  <c r="B62" i="31"/>
  <c r="M62" i="31" s="1"/>
  <c r="B63" i="31"/>
  <c r="N63" i="31" s="1"/>
  <c r="B64" i="31"/>
  <c r="M64" i="31" s="1"/>
  <c r="B65" i="31"/>
  <c r="N65" i="31" s="1"/>
  <c r="B66" i="31"/>
  <c r="M66" i="31" s="1"/>
  <c r="B67" i="31"/>
  <c r="N67" i="31" s="1"/>
  <c r="B68" i="31"/>
  <c r="M68" i="31" s="1"/>
  <c r="B69" i="31"/>
  <c r="N69" i="31" s="1"/>
  <c r="B70" i="31"/>
  <c r="M70" i="31" s="1"/>
  <c r="B71" i="31"/>
  <c r="N71" i="31" s="1"/>
  <c r="B74" i="31"/>
  <c r="M74" i="31" s="1"/>
  <c r="B76" i="31"/>
  <c r="M76" i="31" s="1"/>
  <c r="B77" i="31"/>
  <c r="L77" i="31" s="1"/>
  <c r="B78" i="31"/>
  <c r="M78" i="31" s="1"/>
  <c r="B79" i="31"/>
  <c r="N79" i="31" s="1"/>
  <c r="B80" i="31"/>
  <c r="M80" i="31" s="1"/>
  <c r="B81" i="31"/>
  <c r="N81" i="31" s="1"/>
  <c r="B82" i="31"/>
  <c r="M82" i="31" s="1"/>
  <c r="B83" i="31"/>
  <c r="N83" i="31" s="1"/>
  <c r="B84" i="31"/>
  <c r="M84" i="31" s="1"/>
  <c r="B6" i="31"/>
  <c r="M6" i="31" s="1"/>
  <c r="B45" i="31"/>
  <c r="M45" i="31" s="1"/>
  <c r="B46" i="31"/>
  <c r="N46" i="31" s="1"/>
  <c r="B47" i="31"/>
  <c r="M47" i="31" s="1"/>
  <c r="B48" i="31"/>
  <c r="N48" i="31" s="1"/>
  <c r="B49" i="31"/>
  <c r="M49" i="31" s="1"/>
  <c r="B50" i="31"/>
  <c r="L50" i="31" s="1"/>
  <c r="B51" i="31"/>
  <c r="M51" i="31" s="1"/>
  <c r="B52" i="31"/>
  <c r="N52" i="31" s="1"/>
  <c r="B53" i="31"/>
  <c r="M53" i="31" s="1"/>
  <c r="B54" i="31"/>
  <c r="N54" i="31" s="1"/>
  <c r="B55" i="31"/>
  <c r="M55" i="31" s="1"/>
  <c r="B56" i="31"/>
  <c r="N56" i="31" s="1"/>
  <c r="B57" i="31"/>
  <c r="M57" i="31" s="1"/>
  <c r="B58" i="31"/>
  <c r="N58" i="31" s="1"/>
  <c r="B59" i="31"/>
  <c r="M59" i="31" s="1"/>
  <c r="B34" i="31"/>
  <c r="N34" i="31" s="1"/>
  <c r="B37" i="31"/>
  <c r="M37" i="31" s="1"/>
  <c r="B38" i="31"/>
  <c r="N38" i="31" s="1"/>
  <c r="B39" i="31"/>
  <c r="M39" i="31" s="1"/>
  <c r="B40" i="31"/>
  <c r="N40" i="31" s="1"/>
  <c r="B41" i="31"/>
  <c r="M41" i="31" s="1"/>
  <c r="B42" i="31"/>
  <c r="L42" i="31" s="1"/>
  <c r="B43" i="31"/>
  <c r="M43" i="31" s="1"/>
  <c r="B44" i="31"/>
  <c r="L44" i="31" s="1"/>
  <c r="B8" i="31"/>
  <c r="M8" i="31" s="1"/>
  <c r="B23" i="31"/>
  <c r="N23" i="31" s="1"/>
  <c r="B11" i="31"/>
  <c r="N11" i="31" s="1"/>
  <c r="B13" i="31"/>
  <c r="N13" i="31" s="1"/>
  <c r="B16" i="31"/>
  <c r="M16" i="31" s="1"/>
  <c r="B21" i="31"/>
  <c r="N21" i="31" s="1"/>
  <c r="B17" i="31"/>
  <c r="M17" i="31" s="1"/>
  <c r="B29" i="31"/>
  <c r="M29" i="31" s="1"/>
  <c r="B35" i="31"/>
  <c r="N35" i="31" s="1"/>
  <c r="B7" i="31"/>
  <c r="M7" i="31" s="1"/>
  <c r="AH13" i="22"/>
  <c r="AG13" i="22"/>
  <c r="AH12" i="22"/>
  <c r="AG12" i="22"/>
  <c r="AH11" i="22"/>
  <c r="AG11" i="22"/>
  <c r="AH10" i="22"/>
  <c r="AG10" i="22"/>
  <c r="AH52" i="22"/>
  <c r="AG52" i="22"/>
  <c r="AH51" i="22"/>
  <c r="AG51" i="22"/>
  <c r="AH50" i="22"/>
  <c r="AG50" i="22"/>
  <c r="AH49" i="22"/>
  <c r="AG49" i="22"/>
  <c r="D52" i="22"/>
  <c r="E52" i="22"/>
  <c r="F52" i="22"/>
  <c r="C52" i="22"/>
  <c r="D51" i="22"/>
  <c r="C51" i="22"/>
  <c r="D50" i="22"/>
  <c r="C50" i="22"/>
  <c r="C49" i="22"/>
  <c r="AD92" i="3"/>
  <c r="AE129" i="3" s="1"/>
  <c r="Z92" i="3"/>
  <c r="AA123" i="3" s="1"/>
  <c r="V92" i="3"/>
  <c r="X119" i="3" s="1"/>
  <c r="R92" i="3"/>
  <c r="S127" i="3" s="1"/>
  <c r="N92" i="3"/>
  <c r="O121" i="3" s="1"/>
  <c r="J92" i="3"/>
  <c r="K131" i="3" s="1"/>
  <c r="F92" i="3"/>
  <c r="G134" i="3" s="1"/>
  <c r="B92" i="3"/>
  <c r="C134" i="3" s="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6" i="11"/>
  <c r="D81" i="34"/>
  <c r="C81" i="34"/>
  <c r="D80" i="34"/>
  <c r="C80" i="34"/>
  <c r="D79" i="34"/>
  <c r="C79" i="34"/>
  <c r="D78" i="34"/>
  <c r="C78" i="34"/>
  <c r="D77" i="34"/>
  <c r="C77" i="34"/>
  <c r="D76" i="34"/>
  <c r="C76" i="34"/>
  <c r="D75" i="34"/>
  <c r="C75" i="34"/>
  <c r="D74" i="34"/>
  <c r="C74" i="34"/>
  <c r="D73" i="34"/>
  <c r="C73" i="34"/>
  <c r="D72" i="34"/>
  <c r="C72" i="34"/>
  <c r="D71" i="34"/>
  <c r="C71" i="34"/>
  <c r="D70" i="34"/>
  <c r="C70" i="34"/>
  <c r="D69" i="34"/>
  <c r="C69" i="34"/>
  <c r="D68" i="34"/>
  <c r="C68" i="34"/>
  <c r="D67" i="34"/>
  <c r="C67" i="34"/>
  <c r="D66" i="34"/>
  <c r="C66" i="34"/>
  <c r="D65" i="34"/>
  <c r="C65" i="34"/>
  <c r="D64" i="34"/>
  <c r="C64" i="34"/>
  <c r="D63" i="34"/>
  <c r="C63" i="34"/>
  <c r="D62" i="34"/>
  <c r="C62" i="34"/>
  <c r="D61" i="34"/>
  <c r="C61" i="34"/>
  <c r="D60" i="34"/>
  <c r="C60" i="34"/>
  <c r="D59" i="34"/>
  <c r="C59" i="34"/>
  <c r="D58" i="34"/>
  <c r="C58" i="34"/>
  <c r="D57" i="34"/>
  <c r="C57" i="34"/>
  <c r="D56" i="34"/>
  <c r="C56" i="34"/>
  <c r="D55" i="34"/>
  <c r="C55" i="34"/>
  <c r="D54" i="34"/>
  <c r="C54" i="34"/>
  <c r="D53" i="34"/>
  <c r="C53" i="34"/>
  <c r="D52" i="34"/>
  <c r="C52" i="34"/>
  <c r="D51" i="34"/>
  <c r="C51" i="34"/>
  <c r="D50" i="34"/>
  <c r="C50" i="34"/>
  <c r="D49" i="34"/>
  <c r="C49" i="34"/>
  <c r="D48" i="34"/>
  <c r="C48" i="34"/>
  <c r="D47" i="34"/>
  <c r="C47" i="34"/>
  <c r="D46" i="34"/>
  <c r="C46" i="34"/>
  <c r="D45" i="34"/>
  <c r="C45" i="34"/>
  <c r="D44" i="34"/>
  <c r="C44" i="34"/>
  <c r="D43" i="34"/>
  <c r="C43" i="34"/>
  <c r="D42" i="34"/>
  <c r="C42" i="34"/>
  <c r="D41" i="34"/>
  <c r="C41" i="34"/>
  <c r="D40" i="34"/>
  <c r="C40" i="34"/>
  <c r="D39" i="34"/>
  <c r="C39" i="34"/>
  <c r="D38" i="34"/>
  <c r="C38" i="34"/>
  <c r="D37" i="34"/>
  <c r="C37" i="34"/>
  <c r="D36" i="34"/>
  <c r="C36" i="34"/>
  <c r="D35" i="34"/>
  <c r="C35" i="34"/>
  <c r="D34" i="34"/>
  <c r="C34" i="34"/>
  <c r="D33" i="34"/>
  <c r="C33" i="34"/>
  <c r="D32" i="34"/>
  <c r="C32" i="34"/>
  <c r="D31" i="34"/>
  <c r="C31" i="34"/>
  <c r="D30" i="34"/>
  <c r="C30" i="34"/>
  <c r="D29" i="34"/>
  <c r="C29" i="34"/>
  <c r="D28" i="34"/>
  <c r="C28" i="34"/>
  <c r="D27" i="34"/>
  <c r="C27" i="34"/>
  <c r="D26" i="34"/>
  <c r="C26" i="34"/>
  <c r="D25" i="34"/>
  <c r="C25" i="34"/>
  <c r="D24" i="34"/>
  <c r="C24" i="34"/>
  <c r="D23" i="34"/>
  <c r="C23" i="34"/>
  <c r="D22" i="34"/>
  <c r="C22" i="34"/>
  <c r="D21" i="34"/>
  <c r="C21" i="34"/>
  <c r="D20" i="34"/>
  <c r="C20" i="34"/>
  <c r="D19" i="34"/>
  <c r="C19" i="34"/>
  <c r="D18" i="34"/>
  <c r="C18" i="34"/>
  <c r="D17" i="34"/>
  <c r="C17" i="34"/>
  <c r="D16" i="34"/>
  <c r="C16" i="34"/>
  <c r="D15" i="34"/>
  <c r="C15" i="34"/>
  <c r="D14" i="34"/>
  <c r="C14" i="34"/>
  <c r="D13" i="34"/>
  <c r="C13" i="34"/>
  <c r="D12" i="34"/>
  <c r="C12" i="34"/>
  <c r="D11" i="34"/>
  <c r="C11" i="34"/>
  <c r="D10" i="34"/>
  <c r="C10" i="34"/>
  <c r="D9" i="34"/>
  <c r="C9" i="34"/>
  <c r="D8" i="34"/>
  <c r="C8" i="34"/>
  <c r="D7" i="34"/>
  <c r="C7" i="34"/>
  <c r="D6" i="34"/>
  <c r="C6" i="34"/>
  <c r="D13" i="37"/>
  <c r="D12" i="37"/>
  <c r="D11" i="37"/>
  <c r="D10" i="37"/>
  <c r="D9" i="37"/>
  <c r="D8" i="37"/>
  <c r="D7" i="37"/>
  <c r="D6" i="37"/>
  <c r="D64" i="28" l="1"/>
  <c r="D31" i="33"/>
  <c r="D32" i="33"/>
  <c r="D33" i="33"/>
  <c r="D34" i="33"/>
  <c r="D35" i="33"/>
  <c r="D36" i="33"/>
  <c r="D37" i="33"/>
  <c r="D38" i="33"/>
  <c r="D39" i="33"/>
  <c r="D40" i="33"/>
  <c r="D41" i="33"/>
  <c r="D42" i="33"/>
  <c r="D43" i="33"/>
  <c r="D44" i="33"/>
  <c r="D45" i="33"/>
  <c r="D46" i="33"/>
  <c r="D47" i="33"/>
  <c r="D48" i="33"/>
  <c r="D49" i="33"/>
  <c r="D50" i="33"/>
  <c r="D51" i="33"/>
  <c r="D52" i="33"/>
  <c r="D53" i="33"/>
  <c r="D54" i="33"/>
  <c r="D55" i="33"/>
  <c r="D56" i="33"/>
  <c r="D57" i="33"/>
  <c r="D58" i="33"/>
  <c r="D59" i="33"/>
  <c r="D60" i="33"/>
  <c r="D61" i="33"/>
  <c r="D62" i="33"/>
  <c r="D63" i="33"/>
  <c r="D64" i="33"/>
  <c r="D65" i="33"/>
  <c r="D66" i="33"/>
  <c r="D67" i="33"/>
  <c r="D68" i="33"/>
  <c r="D69" i="33"/>
  <c r="D70" i="33"/>
  <c r="D71" i="33"/>
  <c r="D72" i="33"/>
  <c r="D73" i="33"/>
  <c r="D74" i="33"/>
  <c r="D75" i="33"/>
  <c r="D76" i="33"/>
  <c r="D77" i="33"/>
  <c r="D78" i="33"/>
  <c r="D79" i="33"/>
  <c r="D80" i="33"/>
  <c r="D81" i="33"/>
  <c r="D82" i="33"/>
  <c r="D83" i="33"/>
  <c r="D84" i="33"/>
  <c r="D35" i="29"/>
  <c r="D73" i="29"/>
  <c r="D59" i="7"/>
  <c r="D74" i="7"/>
  <c r="D32" i="35"/>
  <c r="D34" i="35"/>
  <c r="D35" i="35"/>
  <c r="D36" i="35"/>
  <c r="D37" i="35"/>
  <c r="D38" i="35"/>
  <c r="D39" i="35"/>
  <c r="D40" i="35"/>
  <c r="D50" i="35"/>
  <c r="D51" i="35"/>
  <c r="D53" i="35"/>
  <c r="D55" i="35"/>
  <c r="D59" i="35"/>
  <c r="D31" i="35"/>
  <c r="D33" i="35"/>
  <c r="D41" i="35"/>
  <c r="D42" i="35"/>
  <c r="D43" i="35"/>
  <c r="D44" i="35"/>
  <c r="D45" i="35"/>
  <c r="D46" i="35"/>
  <c r="D47" i="35"/>
  <c r="D48" i="35"/>
  <c r="D49" i="35"/>
  <c r="D52" i="35"/>
  <c r="D54" i="35"/>
  <c r="D56" i="35"/>
  <c r="D57" i="35"/>
  <c r="D58" i="35"/>
  <c r="O99" i="7"/>
  <c r="O119" i="7"/>
  <c r="P110" i="35"/>
  <c r="P104" i="35"/>
  <c r="P120" i="35"/>
  <c r="O103" i="28"/>
  <c r="O123" i="28"/>
  <c r="O131" i="28"/>
  <c r="D66" i="5"/>
  <c r="P95" i="9"/>
  <c r="P120" i="9"/>
  <c r="O115" i="9"/>
  <c r="O115" i="5"/>
  <c r="O103" i="5"/>
  <c r="O127" i="5"/>
  <c r="O104" i="5"/>
  <c r="P127" i="5"/>
  <c r="P117" i="5"/>
  <c r="O128" i="5"/>
  <c r="O99" i="5"/>
  <c r="P122" i="5"/>
  <c r="P102" i="5"/>
  <c r="O111" i="5"/>
  <c r="P103" i="5"/>
  <c r="P114" i="5"/>
  <c r="D19" i="3"/>
  <c r="D20" i="3"/>
  <c r="D22" i="3"/>
  <c r="D24" i="3"/>
  <c r="D26" i="3"/>
  <c r="D28" i="3"/>
  <c r="D30" i="3"/>
  <c r="D32" i="3"/>
  <c r="D34" i="3"/>
  <c r="D36" i="3"/>
  <c r="D38" i="3"/>
  <c r="D40" i="3"/>
  <c r="D42" i="3"/>
  <c r="D44" i="3"/>
  <c r="D46" i="3"/>
  <c r="D48" i="3"/>
  <c r="D50" i="3"/>
  <c r="D52" i="3"/>
  <c r="D54" i="3"/>
  <c r="D56" i="3"/>
  <c r="D58" i="3"/>
  <c r="D60" i="3"/>
  <c r="D62" i="3"/>
  <c r="D64" i="3"/>
  <c r="D66" i="3"/>
  <c r="D68" i="3"/>
  <c r="D70" i="3"/>
  <c r="D72" i="3"/>
  <c r="D74" i="3"/>
  <c r="D76" i="3"/>
  <c r="D78" i="3"/>
  <c r="D80" i="3"/>
  <c r="D82" i="3"/>
  <c r="D84" i="3"/>
  <c r="D21" i="3"/>
  <c r="D23" i="3"/>
  <c r="D25" i="3"/>
  <c r="D27" i="3"/>
  <c r="D29" i="3"/>
  <c r="D31" i="3"/>
  <c r="D33" i="3"/>
  <c r="D35" i="3"/>
  <c r="D37" i="3"/>
  <c r="D39" i="3"/>
  <c r="D41" i="3"/>
  <c r="D43" i="3"/>
  <c r="D45" i="3"/>
  <c r="D47" i="3"/>
  <c r="D49" i="3"/>
  <c r="D51" i="3"/>
  <c r="D53" i="3"/>
  <c r="D55" i="3"/>
  <c r="D57" i="3"/>
  <c r="D59" i="3"/>
  <c r="D61" i="3"/>
  <c r="D63" i="3"/>
  <c r="D65" i="3"/>
  <c r="D67" i="3"/>
  <c r="D69" i="3"/>
  <c r="D71" i="3"/>
  <c r="D73" i="3"/>
  <c r="D75" i="3"/>
  <c r="D77" i="3"/>
  <c r="D79" i="3"/>
  <c r="D81" i="3"/>
  <c r="D83" i="3"/>
  <c r="D31" i="42"/>
  <c r="D33" i="42"/>
  <c r="D35" i="42"/>
  <c r="D37" i="42"/>
  <c r="D42" i="42"/>
  <c r="D44" i="42"/>
  <c r="D46" i="42"/>
  <c r="D48" i="42"/>
  <c r="D50" i="42"/>
  <c r="D52" i="42"/>
  <c r="D55" i="42"/>
  <c r="D57" i="42"/>
  <c r="D59" i="42"/>
  <c r="D61" i="42"/>
  <c r="D63" i="42"/>
  <c r="D65" i="42"/>
  <c r="D67" i="42"/>
  <c r="D69" i="42"/>
  <c r="D71" i="42"/>
  <c r="D73" i="42"/>
  <c r="D75" i="42"/>
  <c r="D77" i="42"/>
  <c r="D79" i="42"/>
  <c r="D81" i="42"/>
  <c r="D83" i="42"/>
  <c r="D36" i="42"/>
  <c r="D40" i="42"/>
  <c r="D43" i="42"/>
  <c r="D45" i="42"/>
  <c r="D47" i="42"/>
  <c r="D49" i="42"/>
  <c r="D51" i="42"/>
  <c r="D53" i="42"/>
  <c r="D34" i="42"/>
  <c r="D56" i="42"/>
  <c r="D58" i="42"/>
  <c r="D60" i="42"/>
  <c r="D62" i="42"/>
  <c r="D64" i="42"/>
  <c r="D66" i="42"/>
  <c r="D68" i="42"/>
  <c r="D70" i="42"/>
  <c r="D72" i="42"/>
  <c r="D74" i="42"/>
  <c r="D76" i="42"/>
  <c r="D78" i="42"/>
  <c r="D80" i="42"/>
  <c r="D82" i="42"/>
  <c r="D84" i="42"/>
  <c r="D32" i="42"/>
  <c r="P105" i="42"/>
  <c r="O114" i="42"/>
  <c r="P114" i="42"/>
  <c r="O112" i="42"/>
  <c r="I21" i="42" s="1"/>
  <c r="O117" i="42"/>
  <c r="P121" i="42"/>
  <c r="O127" i="42"/>
  <c r="O96" i="42"/>
  <c r="I7" i="42" s="1"/>
  <c r="O98" i="42"/>
  <c r="P127" i="42"/>
  <c r="M16" i="24"/>
  <c r="H16" i="24"/>
  <c r="L94" i="28"/>
  <c r="H45" i="24" s="1"/>
  <c r="L102" i="40"/>
  <c r="K104" i="40"/>
  <c r="K129" i="40"/>
  <c r="L99" i="40"/>
  <c r="K97" i="40"/>
  <c r="K113" i="40"/>
  <c r="K126" i="40"/>
  <c r="K111" i="29"/>
  <c r="K93" i="29"/>
  <c r="K95" i="29"/>
  <c r="L129" i="29"/>
  <c r="K105" i="29"/>
  <c r="K109" i="29"/>
  <c r="K127" i="29"/>
  <c r="D11" i="30"/>
  <c r="D29" i="30"/>
  <c r="D8" i="30"/>
  <c r="D19" i="30"/>
  <c r="D22" i="30"/>
  <c r="C9" i="6"/>
  <c r="D9" i="6"/>
  <c r="D6" i="6"/>
  <c r="C6" i="6"/>
  <c r="C7" i="6"/>
  <c r="D7" i="6"/>
  <c r="C8" i="6"/>
  <c r="D8" i="6"/>
  <c r="L94" i="33"/>
  <c r="K114" i="33"/>
  <c r="K133" i="33"/>
  <c r="L120" i="5"/>
  <c r="K130" i="5"/>
  <c r="L93" i="5"/>
  <c r="H8" i="23" s="1"/>
  <c r="K122" i="5"/>
  <c r="L130" i="5"/>
  <c r="L109" i="5"/>
  <c r="L117" i="5"/>
  <c r="L128" i="5"/>
  <c r="L101" i="5"/>
  <c r="L104" i="5"/>
  <c r="L107" i="42"/>
  <c r="H36" i="31" s="1"/>
  <c r="L98" i="42"/>
  <c r="L105" i="42"/>
  <c r="L100" i="42"/>
  <c r="L114" i="42"/>
  <c r="L124" i="42"/>
  <c r="H32" i="31" s="1"/>
  <c r="K107" i="42"/>
  <c r="H24" i="42" s="1"/>
  <c r="D31" i="40"/>
  <c r="D33" i="40"/>
  <c r="D35" i="40"/>
  <c r="D37" i="40"/>
  <c r="D39" i="40"/>
  <c r="D41" i="40"/>
  <c r="D43" i="40"/>
  <c r="D45" i="40"/>
  <c r="D47" i="40"/>
  <c r="D49" i="40"/>
  <c r="D51" i="40"/>
  <c r="D53" i="40"/>
  <c r="D55" i="40"/>
  <c r="D57" i="40"/>
  <c r="D59" i="40"/>
  <c r="D61" i="40"/>
  <c r="D63" i="40"/>
  <c r="D65" i="40"/>
  <c r="D67" i="40"/>
  <c r="D69" i="40"/>
  <c r="D71" i="40"/>
  <c r="D73" i="40"/>
  <c r="D75" i="40"/>
  <c r="D77" i="40"/>
  <c r="D79" i="40"/>
  <c r="D81" i="40"/>
  <c r="D83" i="40"/>
  <c r="D32" i="40"/>
  <c r="D34" i="40"/>
  <c r="D36" i="40"/>
  <c r="D38" i="40"/>
  <c r="D40" i="40"/>
  <c r="D42" i="40"/>
  <c r="D44" i="40"/>
  <c r="D46" i="40"/>
  <c r="D48" i="40"/>
  <c r="D50" i="40"/>
  <c r="D52" i="40"/>
  <c r="D54" i="40"/>
  <c r="D56" i="40"/>
  <c r="D58" i="40"/>
  <c r="D60" i="40"/>
  <c r="D62" i="40"/>
  <c r="D64" i="40"/>
  <c r="D66" i="40"/>
  <c r="D68" i="40"/>
  <c r="D70" i="40"/>
  <c r="D72" i="40"/>
  <c r="D74" i="40"/>
  <c r="D76" i="40"/>
  <c r="D78" i="40"/>
  <c r="D80" i="40"/>
  <c r="D82" i="40"/>
  <c r="D84" i="40"/>
  <c r="D32" i="41"/>
  <c r="D34" i="41"/>
  <c r="D36" i="41"/>
  <c r="D38" i="41"/>
  <c r="D40" i="41"/>
  <c r="D42" i="41"/>
  <c r="D44" i="41"/>
  <c r="D46" i="41"/>
  <c r="D48" i="41"/>
  <c r="D50" i="41"/>
  <c r="D52" i="41"/>
  <c r="D54" i="41"/>
  <c r="D56" i="41"/>
  <c r="D58" i="41"/>
  <c r="D60" i="41"/>
  <c r="D62" i="41"/>
  <c r="D64" i="41"/>
  <c r="D66" i="41"/>
  <c r="D68" i="41"/>
  <c r="D70" i="41"/>
  <c r="D72" i="41"/>
  <c r="D74" i="41"/>
  <c r="D76" i="41"/>
  <c r="D78" i="41"/>
  <c r="D80" i="41"/>
  <c r="D82" i="41"/>
  <c r="D84" i="41"/>
  <c r="D31" i="41"/>
  <c r="D33" i="41"/>
  <c r="D35" i="41"/>
  <c r="D37" i="41"/>
  <c r="D39" i="41"/>
  <c r="D41" i="41"/>
  <c r="D43" i="41"/>
  <c r="D45" i="41"/>
  <c r="D47" i="41"/>
  <c r="D49" i="41"/>
  <c r="D51" i="41"/>
  <c r="D53" i="41"/>
  <c r="D55" i="41"/>
  <c r="D57" i="41"/>
  <c r="D59" i="41"/>
  <c r="D61" i="41"/>
  <c r="D63" i="41"/>
  <c r="D65" i="41"/>
  <c r="D67" i="41"/>
  <c r="D69" i="41"/>
  <c r="D71" i="41"/>
  <c r="D73" i="41"/>
  <c r="D75" i="41"/>
  <c r="D77" i="41"/>
  <c r="D79" i="41"/>
  <c r="D81" i="41"/>
  <c r="D83" i="41"/>
  <c r="D32" i="30"/>
  <c r="D34" i="30"/>
  <c r="D36" i="30"/>
  <c r="D38" i="30"/>
  <c r="D40" i="30"/>
  <c r="D42" i="30"/>
  <c r="D44" i="30"/>
  <c r="D46" i="30"/>
  <c r="D48" i="30"/>
  <c r="D50" i="30"/>
  <c r="D52" i="30"/>
  <c r="D54" i="30"/>
  <c r="D56" i="30"/>
  <c r="D58" i="30"/>
  <c r="D60" i="30"/>
  <c r="D62" i="30"/>
  <c r="D64" i="30"/>
  <c r="D66" i="30"/>
  <c r="D68" i="30"/>
  <c r="D70" i="30"/>
  <c r="D72" i="30"/>
  <c r="D74" i="30"/>
  <c r="D76" i="30"/>
  <c r="D78" i="30"/>
  <c r="D80" i="30"/>
  <c r="D82" i="30"/>
  <c r="D84" i="30"/>
  <c r="D31" i="30"/>
  <c r="D33" i="30"/>
  <c r="D35" i="30"/>
  <c r="D37" i="30"/>
  <c r="D39" i="30"/>
  <c r="D41" i="30"/>
  <c r="D43" i="30"/>
  <c r="D45" i="30"/>
  <c r="D47" i="30"/>
  <c r="D49" i="30"/>
  <c r="D51" i="30"/>
  <c r="D53" i="30"/>
  <c r="D55" i="30"/>
  <c r="D57" i="30"/>
  <c r="D59" i="30"/>
  <c r="D61" i="30"/>
  <c r="D63" i="30"/>
  <c r="D65" i="30"/>
  <c r="D67" i="30"/>
  <c r="D69" i="30"/>
  <c r="D71" i="30"/>
  <c r="D73" i="30"/>
  <c r="D75" i="30"/>
  <c r="D77" i="30"/>
  <c r="D79" i="30"/>
  <c r="D81" i="30"/>
  <c r="D83" i="30"/>
  <c r="AA113" i="29"/>
  <c r="AA117" i="29"/>
  <c r="AA120" i="29"/>
  <c r="AA129" i="29"/>
  <c r="AA133" i="29"/>
  <c r="P112" i="29"/>
  <c r="P97" i="29"/>
  <c r="O105" i="29"/>
  <c r="P125" i="29"/>
  <c r="O98" i="29"/>
  <c r="P105" i="29"/>
  <c r="O115" i="29"/>
  <c r="O126" i="29"/>
  <c r="P104" i="29"/>
  <c r="P98" i="29"/>
  <c r="O106" i="29"/>
  <c r="P115" i="29"/>
  <c r="O94" i="29"/>
  <c r="P100" i="29"/>
  <c r="O118" i="29"/>
  <c r="O129" i="29"/>
  <c r="P94" i="29"/>
  <c r="O101" i="29"/>
  <c r="O109" i="29"/>
  <c r="P118" i="29"/>
  <c r="P101" i="29"/>
  <c r="P109" i="29"/>
  <c r="O119" i="29"/>
  <c r="O131" i="29"/>
  <c r="O102" i="29"/>
  <c r="O110" i="29"/>
  <c r="P119" i="29"/>
  <c r="P131" i="29"/>
  <c r="O95" i="29"/>
  <c r="P102" i="29"/>
  <c r="P110" i="29"/>
  <c r="P120" i="29"/>
  <c r="O132" i="29"/>
  <c r="P95" i="29"/>
  <c r="O103" i="29"/>
  <c r="O96" i="29"/>
  <c r="P103" i="29"/>
  <c r="O111" i="29"/>
  <c r="O122" i="29"/>
  <c r="O134" i="29"/>
  <c r="P96" i="29"/>
  <c r="O104" i="29"/>
  <c r="P111" i="29"/>
  <c r="P122" i="29"/>
  <c r="P134" i="29"/>
  <c r="P124" i="29"/>
  <c r="O97" i="29"/>
  <c r="O113" i="29"/>
  <c r="O125" i="29"/>
  <c r="K113" i="29"/>
  <c r="K120" i="29"/>
  <c r="L113" i="29"/>
  <c r="L120" i="29"/>
  <c r="K129" i="29"/>
  <c r="K107" i="29"/>
  <c r="K101" i="29"/>
  <c r="L122" i="29"/>
  <c r="L109" i="29"/>
  <c r="K116" i="29"/>
  <c r="K123" i="29"/>
  <c r="K132" i="29"/>
  <c r="L116" i="29"/>
  <c r="L132" i="29"/>
  <c r="K103" i="29"/>
  <c r="K125" i="29"/>
  <c r="K97" i="29"/>
  <c r="L125" i="29"/>
  <c r="L118" i="29"/>
  <c r="L134" i="29"/>
  <c r="K99" i="29"/>
  <c r="H114" i="29"/>
  <c r="G123" i="29"/>
  <c r="G93" i="29"/>
  <c r="G118" i="29"/>
  <c r="G99" i="29"/>
  <c r="H105" i="29"/>
  <c r="AE93" i="35"/>
  <c r="AE97" i="35"/>
  <c r="AE98" i="35"/>
  <c r="AE103" i="35"/>
  <c r="AE104" i="35"/>
  <c r="P134" i="35"/>
  <c r="P102" i="35"/>
  <c r="P116" i="35"/>
  <c r="P111" i="35"/>
  <c r="P117" i="35"/>
  <c r="P123" i="35"/>
  <c r="P124" i="35"/>
  <c r="P98" i="35"/>
  <c r="P131" i="35"/>
  <c r="D105" i="35"/>
  <c r="C116" i="35"/>
  <c r="D116" i="35"/>
  <c r="C95" i="35"/>
  <c r="C97" i="35"/>
  <c r="D124" i="35"/>
  <c r="AA121" i="40"/>
  <c r="AB97" i="40"/>
  <c r="AA99" i="40"/>
  <c r="AB126" i="40"/>
  <c r="AB101" i="40"/>
  <c r="AA129" i="40"/>
  <c r="AB129" i="40"/>
  <c r="AA132" i="40"/>
  <c r="AA106" i="40"/>
  <c r="AB132" i="40"/>
  <c r="AB106" i="40"/>
  <c r="AB108" i="40"/>
  <c r="K118" i="40"/>
  <c r="K121" i="40"/>
  <c r="L104" i="40"/>
  <c r="L106" i="40"/>
  <c r="K95" i="40"/>
  <c r="L95" i="40"/>
  <c r="L97" i="40"/>
  <c r="L113" i="40"/>
  <c r="L115" i="40"/>
  <c r="K99" i="40"/>
  <c r="H121" i="40"/>
  <c r="H93" i="40"/>
  <c r="H109" i="40"/>
  <c r="G100" i="40"/>
  <c r="C19" i="40"/>
  <c r="C35" i="40"/>
  <c r="C51" i="40"/>
  <c r="C67" i="40"/>
  <c r="C83" i="40"/>
  <c r="D124" i="40"/>
  <c r="C109" i="40"/>
  <c r="D109" i="40"/>
  <c r="D111" i="40"/>
  <c r="C93" i="40"/>
  <c r="D93" i="40"/>
  <c r="AB96" i="28"/>
  <c r="AB103" i="28"/>
  <c r="AB131" i="28"/>
  <c r="AB104" i="28"/>
  <c r="AB132" i="28"/>
  <c r="AB111" i="28"/>
  <c r="AB112" i="28"/>
  <c r="AB115" i="28"/>
  <c r="AB94" i="28"/>
  <c r="AB119" i="28"/>
  <c r="AA95" i="28"/>
  <c r="AB120" i="28"/>
  <c r="AB97" i="28"/>
  <c r="AB123" i="28"/>
  <c r="AB99" i="28"/>
  <c r="AB124" i="28"/>
  <c r="AA100" i="28"/>
  <c r="AB127" i="28"/>
  <c r="AA101" i="28"/>
  <c r="AB128" i="28"/>
  <c r="O111" i="28"/>
  <c r="O97" i="28"/>
  <c r="I7" i="28" s="1"/>
  <c r="O115" i="28"/>
  <c r="O100" i="28"/>
  <c r="I17" i="28" s="1"/>
  <c r="D17" i="28" s="1"/>
  <c r="O119" i="28"/>
  <c r="P100" i="28"/>
  <c r="I58" i="24" s="1"/>
  <c r="O127" i="28"/>
  <c r="O107" i="28"/>
  <c r="P94" i="28"/>
  <c r="L97" i="28"/>
  <c r="H42" i="24" s="1"/>
  <c r="L120" i="28"/>
  <c r="AF122" i="7"/>
  <c r="AA125" i="7"/>
  <c r="AA100" i="7"/>
  <c r="AA129" i="7"/>
  <c r="AA130" i="7"/>
  <c r="AA133" i="7"/>
  <c r="AA101" i="7"/>
  <c r="AA93" i="7"/>
  <c r="AA105" i="7"/>
  <c r="AA106" i="7"/>
  <c r="AA116" i="7"/>
  <c r="AA110" i="7"/>
  <c r="AA111" i="7"/>
  <c r="AA113" i="7"/>
  <c r="AA121" i="7"/>
  <c r="AA122" i="7"/>
  <c r="AA97" i="7"/>
  <c r="W106" i="7"/>
  <c r="W93" i="7"/>
  <c r="W108" i="7"/>
  <c r="X93" i="7"/>
  <c r="W95" i="7"/>
  <c r="W111" i="7"/>
  <c r="X97" i="7"/>
  <c r="W116" i="7"/>
  <c r="W117" i="7"/>
  <c r="W105" i="7"/>
  <c r="O112" i="7"/>
  <c r="O101" i="7"/>
  <c r="O116" i="7"/>
  <c r="O131" i="7"/>
  <c r="O130" i="7"/>
  <c r="O93" i="7"/>
  <c r="O103" i="7"/>
  <c r="O117" i="7"/>
  <c r="O94" i="7"/>
  <c r="I7" i="7" s="1"/>
  <c r="O122" i="7"/>
  <c r="O106" i="7"/>
  <c r="O97" i="7"/>
  <c r="O123" i="7"/>
  <c r="O129" i="7"/>
  <c r="C38" i="7"/>
  <c r="W94" i="41"/>
  <c r="S96" i="41"/>
  <c r="S98" i="41"/>
  <c r="O98" i="41"/>
  <c r="O100" i="41"/>
  <c r="O108" i="41"/>
  <c r="O111" i="41"/>
  <c r="O117" i="41"/>
  <c r="K108" i="41"/>
  <c r="K111" i="41"/>
  <c r="L93" i="41"/>
  <c r="L114" i="41"/>
  <c r="K121" i="41"/>
  <c r="K127" i="41"/>
  <c r="K102" i="41"/>
  <c r="K104" i="41"/>
  <c r="H93" i="41"/>
  <c r="G115" i="41"/>
  <c r="G121" i="41"/>
  <c r="W93" i="33"/>
  <c r="X94" i="33"/>
  <c r="W95" i="33"/>
  <c r="W96" i="33"/>
  <c r="X96" i="33"/>
  <c r="W97" i="33"/>
  <c r="T106" i="33"/>
  <c r="S119" i="33"/>
  <c r="S107" i="33"/>
  <c r="T120" i="33"/>
  <c r="S96" i="33"/>
  <c r="S108" i="33"/>
  <c r="S97" i="33"/>
  <c r="S111" i="33"/>
  <c r="T108" i="33"/>
  <c r="T97" i="33"/>
  <c r="S112" i="33"/>
  <c r="S93" i="33"/>
  <c r="T112" i="33"/>
  <c r="S99" i="33"/>
  <c r="S100" i="33"/>
  <c r="S115" i="33"/>
  <c r="S113" i="33"/>
  <c r="S94" i="33"/>
  <c r="T100" i="33"/>
  <c r="T115" i="33"/>
  <c r="T94" i="33"/>
  <c r="T102" i="33"/>
  <c r="T116" i="33"/>
  <c r="S103" i="33"/>
  <c r="S117" i="33"/>
  <c r="T110" i="33"/>
  <c r="S104" i="33"/>
  <c r="T117" i="33"/>
  <c r="T93" i="33"/>
  <c r="S95" i="33"/>
  <c r="T104" i="33"/>
  <c r="S118" i="33"/>
  <c r="L104" i="33"/>
  <c r="K125" i="33"/>
  <c r="K122" i="33"/>
  <c r="K94" i="33"/>
  <c r="H7" i="33" s="1"/>
  <c r="L98" i="33"/>
  <c r="H19" i="23" s="1"/>
  <c r="K106" i="33"/>
  <c r="K126" i="33"/>
  <c r="L99" i="33"/>
  <c r="H26" i="23" s="1"/>
  <c r="L107" i="33"/>
  <c r="K115" i="33"/>
  <c r="K100" i="33"/>
  <c r="K108" i="33"/>
  <c r="L100" i="33"/>
  <c r="L108" i="33"/>
  <c r="K116" i="33"/>
  <c r="K117" i="33"/>
  <c r="K102" i="33"/>
  <c r="K110" i="33"/>
  <c r="L96" i="33"/>
  <c r="L103" i="33"/>
  <c r="L111" i="33"/>
  <c r="L93" i="33"/>
  <c r="K104" i="33"/>
  <c r="K112" i="33"/>
  <c r="L112" i="33"/>
  <c r="K123" i="33"/>
  <c r="W95" i="9"/>
  <c r="S104" i="9"/>
  <c r="S109" i="9"/>
  <c r="S95" i="9"/>
  <c r="S99" i="9"/>
  <c r="O121" i="9"/>
  <c r="O104" i="9"/>
  <c r="P99" i="9"/>
  <c r="P104" i="9"/>
  <c r="P109" i="9"/>
  <c r="W120" i="5"/>
  <c r="W108" i="5"/>
  <c r="W125" i="5"/>
  <c r="W109" i="5"/>
  <c r="W93" i="5"/>
  <c r="W112" i="5"/>
  <c r="W96" i="5"/>
  <c r="W128" i="5"/>
  <c r="W100" i="5"/>
  <c r="W116" i="5"/>
  <c r="W132" i="5"/>
  <c r="W101" i="5"/>
  <c r="W133" i="5"/>
  <c r="W117" i="5"/>
  <c r="P125" i="5"/>
  <c r="P93" i="5"/>
  <c r="I13" i="23" s="1"/>
  <c r="P94" i="5"/>
  <c r="O95" i="5"/>
  <c r="I8" i="5" s="1"/>
  <c r="P106" i="5"/>
  <c r="O119" i="5"/>
  <c r="P95" i="5"/>
  <c r="I18" i="23" s="1"/>
  <c r="O107" i="5"/>
  <c r="P119" i="5"/>
  <c r="O96" i="5"/>
  <c r="I12" i="5" s="1"/>
  <c r="D12" i="5" s="1"/>
  <c r="P130" i="5"/>
  <c r="O120" i="5"/>
  <c r="O131" i="5"/>
  <c r="P98" i="5"/>
  <c r="P109" i="5"/>
  <c r="P133" i="5"/>
  <c r="P111" i="5"/>
  <c r="O123" i="5"/>
  <c r="P101" i="5"/>
  <c r="O112" i="5"/>
  <c r="K102" i="5"/>
  <c r="K110" i="5"/>
  <c r="L96" i="5"/>
  <c r="L112" i="5"/>
  <c r="L97" i="5"/>
  <c r="K114" i="5"/>
  <c r="L122" i="5"/>
  <c r="K98" i="5"/>
  <c r="H10" i="5" s="1"/>
  <c r="K106" i="5"/>
  <c r="L114" i="5"/>
  <c r="K131" i="5"/>
  <c r="L98" i="5"/>
  <c r="L106" i="5"/>
  <c r="K123" i="5"/>
  <c r="K115" i="5"/>
  <c r="K99" i="5"/>
  <c r="H8" i="5" s="1"/>
  <c r="K107" i="5"/>
  <c r="L133" i="5"/>
  <c r="L125" i="5"/>
  <c r="K134" i="5"/>
  <c r="K126" i="5"/>
  <c r="K94" i="5"/>
  <c r="H9" i="5" s="1"/>
  <c r="K118" i="5"/>
  <c r="AB95" i="42"/>
  <c r="AB97" i="42"/>
  <c r="AB111" i="42"/>
  <c r="AB100" i="42"/>
  <c r="AB102" i="42"/>
  <c r="AB104" i="42"/>
  <c r="T93" i="42"/>
  <c r="T133" i="42"/>
  <c r="S95" i="42"/>
  <c r="S117" i="42"/>
  <c r="T120" i="42"/>
  <c r="T107" i="42"/>
  <c r="S109" i="42"/>
  <c r="S123" i="42"/>
  <c r="T109" i="42"/>
  <c r="T123" i="42"/>
  <c r="S98" i="42"/>
  <c r="S111" i="42"/>
  <c r="T111" i="42"/>
  <c r="S124" i="42"/>
  <c r="S100" i="42"/>
  <c r="T126" i="42"/>
  <c r="S102" i="42"/>
  <c r="O93" i="42"/>
  <c r="I6" i="42" s="1"/>
  <c r="P133" i="42"/>
  <c r="P93" i="42"/>
  <c r="P102" i="42"/>
  <c r="O134" i="42"/>
  <c r="O124" i="42"/>
  <c r="O107" i="42"/>
  <c r="P117" i="42"/>
  <c r="P107" i="42"/>
  <c r="O130" i="42"/>
  <c r="O100" i="42"/>
  <c r="I18" i="42" s="1"/>
  <c r="P130" i="42"/>
  <c r="P100" i="42"/>
  <c r="I32" i="31" s="1"/>
  <c r="O109" i="42"/>
  <c r="I17" i="42" s="1"/>
  <c r="O118" i="42"/>
  <c r="P109" i="42"/>
  <c r="P120" i="42"/>
  <c r="O133" i="42"/>
  <c r="L115" i="42"/>
  <c r="L127" i="42"/>
  <c r="K94" i="42"/>
  <c r="H10" i="42" s="1"/>
  <c r="C56" i="42"/>
  <c r="C58" i="42"/>
  <c r="C62" i="42"/>
  <c r="C64" i="42"/>
  <c r="C68" i="42"/>
  <c r="C70" i="42"/>
  <c r="C72" i="42"/>
  <c r="C74" i="42"/>
  <c r="C76" i="42"/>
  <c r="C78" i="42"/>
  <c r="C84" i="42"/>
  <c r="L130" i="42"/>
  <c r="K110" i="42"/>
  <c r="K96" i="42"/>
  <c r="H9" i="42" s="1"/>
  <c r="L103" i="42"/>
  <c r="L121" i="42"/>
  <c r="L131" i="42"/>
  <c r="K98" i="42"/>
  <c r="K105" i="42"/>
  <c r="H15" i="42" s="1"/>
  <c r="K112" i="42"/>
  <c r="AB97" i="3"/>
  <c r="AB113" i="3"/>
  <c r="X122" i="3"/>
  <c r="T95" i="3"/>
  <c r="T111" i="3"/>
  <c r="P120" i="3"/>
  <c r="C16" i="3"/>
  <c r="C19" i="3"/>
  <c r="C21" i="3"/>
  <c r="C23" i="3"/>
  <c r="C25" i="3"/>
  <c r="C27" i="3"/>
  <c r="C29" i="3"/>
  <c r="C31" i="3"/>
  <c r="C33" i="3"/>
  <c r="C35" i="3"/>
  <c r="C37" i="3"/>
  <c r="C39" i="3"/>
  <c r="C41" i="3"/>
  <c r="C43" i="3"/>
  <c r="C45" i="3"/>
  <c r="C47" i="3"/>
  <c r="C49" i="3"/>
  <c r="C51" i="3"/>
  <c r="C53" i="3"/>
  <c r="C55" i="3"/>
  <c r="C57" i="3"/>
  <c r="C59" i="3"/>
  <c r="C61" i="3"/>
  <c r="C63" i="3"/>
  <c r="C65" i="3"/>
  <c r="C69" i="3"/>
  <c r="C71" i="3"/>
  <c r="C73" i="3"/>
  <c r="C75" i="3"/>
  <c r="C77" i="3"/>
  <c r="C79" i="3"/>
  <c r="C81" i="3"/>
  <c r="G103" i="29"/>
  <c r="G130" i="29"/>
  <c r="H103" i="29"/>
  <c r="G125" i="29"/>
  <c r="H130" i="29"/>
  <c r="H99" i="29"/>
  <c r="G109" i="29"/>
  <c r="G95" i="29"/>
  <c r="G114" i="29"/>
  <c r="H120" i="29"/>
  <c r="H132" i="29"/>
  <c r="G105" i="29"/>
  <c r="G127" i="29"/>
  <c r="H127" i="29"/>
  <c r="G101" i="29"/>
  <c r="G121" i="29"/>
  <c r="G134" i="29"/>
  <c r="H101" i="29"/>
  <c r="G111" i="29"/>
  <c r="H134" i="29"/>
  <c r="G97" i="29"/>
  <c r="H111" i="29"/>
  <c r="H93" i="29"/>
  <c r="G107" i="29"/>
  <c r="H118" i="29"/>
  <c r="H123" i="29"/>
  <c r="H107" i="29"/>
  <c r="C9" i="35"/>
  <c r="C11" i="35"/>
  <c r="C13" i="35"/>
  <c r="C15" i="35"/>
  <c r="C17" i="35"/>
  <c r="C19" i="35"/>
  <c r="C21" i="35"/>
  <c r="C23" i="35"/>
  <c r="C25" i="35"/>
  <c r="C27" i="35"/>
  <c r="C29" i="35"/>
  <c r="C31" i="35"/>
  <c r="C33" i="35"/>
  <c r="C35" i="35"/>
  <c r="C37" i="35"/>
  <c r="C39" i="35"/>
  <c r="C41" i="35"/>
  <c r="C43" i="35"/>
  <c r="C45" i="35"/>
  <c r="C47" i="35"/>
  <c r="C49" i="35"/>
  <c r="C51" i="35"/>
  <c r="C53" i="35"/>
  <c r="C55" i="35"/>
  <c r="C57" i="35"/>
  <c r="C59" i="35"/>
  <c r="C61" i="35"/>
  <c r="C63" i="35"/>
  <c r="C65" i="35"/>
  <c r="C67" i="35"/>
  <c r="C69" i="35"/>
  <c r="C71" i="35"/>
  <c r="C73" i="35"/>
  <c r="C75" i="35"/>
  <c r="C77" i="35"/>
  <c r="C79" i="35"/>
  <c r="C81" i="35"/>
  <c r="C83" i="35"/>
  <c r="H100" i="40"/>
  <c r="G111" i="40"/>
  <c r="G124" i="40"/>
  <c r="G95" i="40"/>
  <c r="G102" i="40"/>
  <c r="H111" i="40"/>
  <c r="H95" i="40"/>
  <c r="H102" i="40"/>
  <c r="H113" i="40"/>
  <c r="H104" i="40"/>
  <c r="G97" i="40"/>
  <c r="H97" i="40"/>
  <c r="H132" i="40"/>
  <c r="G118" i="40"/>
  <c r="H118" i="40"/>
  <c r="G98" i="7"/>
  <c r="H95" i="41"/>
  <c r="H118" i="41"/>
  <c r="G102" i="41"/>
  <c r="H124" i="41"/>
  <c r="G104" i="41"/>
  <c r="H131" i="41"/>
  <c r="C38" i="30"/>
  <c r="C26" i="9"/>
  <c r="C9" i="9"/>
  <c r="C11" i="9"/>
  <c r="C13" i="9"/>
  <c r="C15" i="9"/>
  <c r="C17" i="9"/>
  <c r="C19" i="9"/>
  <c r="C21" i="9"/>
  <c r="C23" i="9"/>
  <c r="C25" i="9"/>
  <c r="C27" i="9"/>
  <c r="C29" i="9"/>
  <c r="C31" i="9"/>
  <c r="C33" i="9"/>
  <c r="C35" i="9"/>
  <c r="C37" i="9"/>
  <c r="C39" i="9"/>
  <c r="C41" i="9"/>
  <c r="C43" i="9"/>
  <c r="C45" i="9"/>
  <c r="C47" i="9"/>
  <c r="C49" i="9"/>
  <c r="C51" i="9"/>
  <c r="C53" i="9"/>
  <c r="C55" i="9"/>
  <c r="C57" i="9"/>
  <c r="C59" i="9"/>
  <c r="C61" i="9"/>
  <c r="C63" i="9"/>
  <c r="C65" i="9"/>
  <c r="C67" i="9"/>
  <c r="C69" i="9"/>
  <c r="C80" i="42"/>
  <c r="C28" i="42"/>
  <c r="C34" i="42"/>
  <c r="C60" i="42"/>
  <c r="C66" i="42"/>
  <c r="C82" i="42"/>
  <c r="C71" i="9"/>
  <c r="C73" i="9"/>
  <c r="C75" i="9"/>
  <c r="C77" i="9"/>
  <c r="C79" i="9"/>
  <c r="C81" i="9"/>
  <c r="C83" i="9"/>
  <c r="C33" i="42"/>
  <c r="C67" i="3"/>
  <c r="C29" i="42"/>
  <c r="C37" i="42"/>
  <c r="C31" i="42"/>
  <c r="C18" i="5"/>
  <c r="C26" i="5"/>
  <c r="C34" i="5"/>
  <c r="C42" i="5"/>
  <c r="C50" i="5"/>
  <c r="C58" i="5"/>
  <c r="C66" i="5"/>
  <c r="C78" i="5"/>
  <c r="C20" i="5"/>
  <c r="C28" i="5"/>
  <c r="C36" i="5"/>
  <c r="C44" i="5"/>
  <c r="C52" i="5"/>
  <c r="C60" i="5"/>
  <c r="C68" i="5"/>
  <c r="C76" i="5"/>
  <c r="C84" i="5"/>
  <c r="C51" i="42"/>
  <c r="C24" i="5"/>
  <c r="C32" i="5"/>
  <c r="C40" i="5"/>
  <c r="C48" i="5"/>
  <c r="C56" i="5"/>
  <c r="C64" i="5"/>
  <c r="C74" i="5"/>
  <c r="C82" i="5"/>
  <c r="C30" i="5"/>
  <c r="C46" i="5"/>
  <c r="C62" i="5"/>
  <c r="C72" i="5"/>
  <c r="C80" i="5"/>
  <c r="C43" i="42"/>
  <c r="C18" i="3"/>
  <c r="C22" i="3"/>
  <c r="C26" i="3"/>
  <c r="C30" i="3"/>
  <c r="C34" i="3"/>
  <c r="C36" i="3"/>
  <c r="C40" i="3"/>
  <c r="C42" i="3"/>
  <c r="C44" i="3"/>
  <c r="C48" i="3"/>
  <c r="C50" i="3"/>
  <c r="C52" i="3"/>
  <c r="C54" i="3"/>
  <c r="C56" i="3"/>
  <c r="C58" i="3"/>
  <c r="C60" i="3"/>
  <c r="C62" i="3"/>
  <c r="C64" i="3"/>
  <c r="C66" i="3"/>
  <c r="C68" i="3"/>
  <c r="C70" i="3"/>
  <c r="C72" i="3"/>
  <c r="C76" i="3"/>
  <c r="C10" i="9"/>
  <c r="C42" i="9"/>
  <c r="C58" i="9"/>
  <c r="C74" i="9"/>
  <c r="C66" i="41"/>
  <c r="C17" i="3"/>
  <c r="C20" i="3"/>
  <c r="C24" i="3"/>
  <c r="C28" i="3"/>
  <c r="C32" i="3"/>
  <c r="C46" i="3"/>
  <c r="C38" i="3"/>
  <c r="C7" i="40"/>
  <c r="C8" i="40"/>
  <c r="C10" i="40"/>
  <c r="C12" i="40"/>
  <c r="C14" i="40"/>
  <c r="C16" i="40"/>
  <c r="C18" i="40"/>
  <c r="C20" i="40"/>
  <c r="C22" i="40"/>
  <c r="C24" i="40"/>
  <c r="C26" i="40"/>
  <c r="C28" i="40"/>
  <c r="C30" i="40"/>
  <c r="C32" i="40"/>
  <c r="C34" i="40"/>
  <c r="C36" i="40"/>
  <c r="C38" i="40"/>
  <c r="C42" i="40"/>
  <c r="C44" i="40"/>
  <c r="C46" i="40"/>
  <c r="C48" i="40"/>
  <c r="C50" i="40"/>
  <c r="C52" i="40"/>
  <c r="C54" i="40"/>
  <c r="C56" i="40"/>
  <c r="C58" i="40"/>
  <c r="C60" i="40"/>
  <c r="C62" i="40"/>
  <c r="C64" i="40"/>
  <c r="C66" i="40"/>
  <c r="C68" i="40"/>
  <c r="C70" i="40"/>
  <c r="C72" i="40"/>
  <c r="C74" i="40"/>
  <c r="C76" i="40"/>
  <c r="C78" i="40"/>
  <c r="C80" i="40"/>
  <c r="C82" i="40"/>
  <c r="C84" i="40"/>
  <c r="C40" i="40"/>
  <c r="C19" i="5"/>
  <c r="C21" i="5"/>
  <c r="C23" i="5"/>
  <c r="C25" i="5"/>
  <c r="C27" i="5"/>
  <c r="C29" i="5"/>
  <c r="C31" i="5"/>
  <c r="C33" i="5"/>
  <c r="C35" i="5"/>
  <c r="C37" i="5"/>
  <c r="C39" i="5"/>
  <c r="C41" i="5"/>
  <c r="C43" i="5"/>
  <c r="C45" i="5"/>
  <c r="C47" i="5"/>
  <c r="C49" i="5"/>
  <c r="C51" i="5"/>
  <c r="C53" i="5"/>
  <c r="C55" i="5"/>
  <c r="C57" i="5"/>
  <c r="C59" i="5"/>
  <c r="C61" i="5"/>
  <c r="C63" i="5"/>
  <c r="C65" i="5"/>
  <c r="C67" i="5"/>
  <c r="C69" i="5"/>
  <c r="C71" i="5"/>
  <c r="C73" i="5"/>
  <c r="C75" i="5"/>
  <c r="C77" i="5"/>
  <c r="C79" i="5"/>
  <c r="C81" i="5"/>
  <c r="C83" i="5"/>
  <c r="C68" i="29"/>
  <c r="C20" i="29"/>
  <c r="C36" i="29"/>
  <c r="C66" i="29"/>
  <c r="C82" i="29"/>
  <c r="C42" i="42"/>
  <c r="C46" i="42"/>
  <c r="C48" i="42"/>
  <c r="C52" i="42"/>
  <c r="C20" i="30"/>
  <c r="C22" i="30"/>
  <c r="C36" i="30"/>
  <c r="C52" i="30"/>
  <c r="C54" i="30"/>
  <c r="C68" i="30"/>
  <c r="C70" i="30"/>
  <c r="C84" i="30"/>
  <c r="C83" i="3"/>
  <c r="C55" i="42"/>
  <c r="C57" i="42"/>
  <c r="C61" i="42"/>
  <c r="C63" i="42"/>
  <c r="C65" i="42"/>
  <c r="C69" i="42"/>
  <c r="C71" i="42"/>
  <c r="C73" i="42"/>
  <c r="C77" i="42"/>
  <c r="C79" i="42"/>
  <c r="C81" i="42"/>
  <c r="C11" i="40"/>
  <c r="C23" i="40"/>
  <c r="C27" i="40"/>
  <c r="C39" i="40"/>
  <c r="C43" i="40"/>
  <c r="C55" i="40"/>
  <c r="C59" i="40"/>
  <c r="C71" i="40"/>
  <c r="C75" i="40"/>
  <c r="C21" i="40"/>
  <c r="C37" i="40"/>
  <c r="C53" i="40"/>
  <c r="C69" i="40"/>
  <c r="C32" i="28"/>
  <c r="C24" i="28"/>
  <c r="C34" i="28"/>
  <c r="C38" i="28"/>
  <c r="C40" i="28"/>
  <c r="C42" i="28"/>
  <c r="C44" i="28"/>
  <c r="C46" i="28"/>
  <c r="C48" i="28"/>
  <c r="C54" i="28"/>
  <c r="C56" i="28"/>
  <c r="C58" i="28"/>
  <c r="C60" i="28"/>
  <c r="C62" i="28"/>
  <c r="C64" i="28"/>
  <c r="C70" i="28"/>
  <c r="C72" i="28"/>
  <c r="C74" i="28"/>
  <c r="C76" i="28"/>
  <c r="C78" i="28"/>
  <c r="C80" i="28"/>
  <c r="C20" i="33"/>
  <c r="C31" i="29"/>
  <c r="C27" i="42"/>
  <c r="C35" i="42"/>
  <c r="C44" i="42"/>
  <c r="C50" i="42"/>
  <c r="C59" i="42"/>
  <c r="C67" i="42"/>
  <c r="C75" i="42"/>
  <c r="C83" i="42"/>
  <c r="C74" i="3"/>
  <c r="C78" i="3"/>
  <c r="C80" i="3"/>
  <c r="C82" i="3"/>
  <c r="C84" i="3"/>
  <c r="C8" i="9"/>
  <c r="C12" i="9"/>
  <c r="C14" i="9"/>
  <c r="C16" i="9"/>
  <c r="C18" i="9"/>
  <c r="C20" i="9"/>
  <c r="C22" i="9"/>
  <c r="C24" i="9"/>
  <c r="C28" i="9"/>
  <c r="C30" i="9"/>
  <c r="C32" i="9"/>
  <c r="C34" i="9"/>
  <c r="C36" i="9"/>
  <c r="C38" i="9"/>
  <c r="C40" i="9"/>
  <c r="C44" i="9"/>
  <c r="C46" i="9"/>
  <c r="C48" i="9"/>
  <c r="C50" i="9"/>
  <c r="C52" i="9"/>
  <c r="C54" i="9"/>
  <c r="C56" i="9"/>
  <c r="C60" i="9"/>
  <c r="C62" i="9"/>
  <c r="C64" i="9"/>
  <c r="C66" i="9"/>
  <c r="C68" i="9"/>
  <c r="C70" i="9"/>
  <c r="C72" i="9"/>
  <c r="C76" i="9"/>
  <c r="C78" i="9"/>
  <c r="C80" i="9"/>
  <c r="C82" i="9"/>
  <c r="C84" i="9"/>
  <c r="C17" i="33"/>
  <c r="C33" i="33"/>
  <c r="C49" i="33"/>
  <c r="C65" i="33"/>
  <c r="C81" i="33"/>
  <c r="C8" i="41"/>
  <c r="C10" i="41"/>
  <c r="C12" i="41"/>
  <c r="C14" i="41"/>
  <c r="C16" i="41"/>
  <c r="C18" i="41"/>
  <c r="C20" i="41"/>
  <c r="C22" i="41"/>
  <c r="C24" i="41"/>
  <c r="C26" i="41"/>
  <c r="C28" i="41"/>
  <c r="C30" i="41"/>
  <c r="C32" i="41"/>
  <c r="C34" i="41"/>
  <c r="C36" i="41"/>
  <c r="C38" i="41"/>
  <c r="C40" i="41"/>
  <c r="C42" i="41"/>
  <c r="C44" i="41"/>
  <c r="C46" i="41"/>
  <c r="C48" i="41"/>
  <c r="C50" i="41"/>
  <c r="C52" i="41"/>
  <c r="C54" i="41"/>
  <c r="C56" i="41"/>
  <c r="C58" i="41"/>
  <c r="C60" i="41"/>
  <c r="C62" i="41"/>
  <c r="C64" i="41"/>
  <c r="C68" i="41"/>
  <c r="C70" i="41"/>
  <c r="C72" i="41"/>
  <c r="C74" i="41"/>
  <c r="C76" i="41"/>
  <c r="C78" i="41"/>
  <c r="C80" i="41"/>
  <c r="C82" i="41"/>
  <c r="C84" i="41"/>
  <c r="C26" i="42"/>
  <c r="C30" i="42"/>
  <c r="C32" i="42"/>
  <c r="C36" i="42"/>
  <c r="C22" i="5"/>
  <c r="C38" i="5"/>
  <c r="C54" i="5"/>
  <c r="C70" i="5"/>
  <c r="C40" i="42"/>
  <c r="C45" i="42"/>
  <c r="C47" i="42"/>
  <c r="C49" i="42"/>
  <c r="C53" i="42"/>
  <c r="C11" i="30"/>
  <c r="C13" i="30"/>
  <c r="C15" i="30"/>
  <c r="C22" i="7"/>
  <c r="C54" i="7"/>
  <c r="C70" i="7"/>
  <c r="C36" i="33"/>
  <c r="C52" i="33"/>
  <c r="C68" i="33"/>
  <c r="C84" i="33"/>
  <c r="C17" i="41"/>
  <c r="C19" i="41"/>
  <c r="C33" i="41"/>
  <c r="C35" i="41"/>
  <c r="C49" i="41"/>
  <c r="C51" i="41"/>
  <c r="C65" i="41"/>
  <c r="C67" i="41"/>
  <c r="C81" i="41"/>
  <c r="C83" i="41"/>
  <c r="C17" i="7"/>
  <c r="C19" i="7"/>
  <c r="C21" i="7"/>
  <c r="C33" i="7"/>
  <c r="C35" i="7"/>
  <c r="C37" i="7"/>
  <c r="C49" i="7"/>
  <c r="C51" i="7"/>
  <c r="C53" i="7"/>
  <c r="C65" i="7"/>
  <c r="C67" i="7"/>
  <c r="C69" i="7"/>
  <c r="C81" i="7"/>
  <c r="C83" i="7"/>
  <c r="C50" i="28"/>
  <c r="C66" i="28"/>
  <c r="C82" i="28"/>
  <c r="C73" i="40"/>
  <c r="C57" i="40"/>
  <c r="C41" i="40"/>
  <c r="C25" i="40"/>
  <c r="C9" i="40"/>
  <c r="C19" i="33"/>
  <c r="C21" i="33"/>
  <c r="C23" i="33"/>
  <c r="C25" i="33"/>
  <c r="C27" i="33"/>
  <c r="C29" i="33"/>
  <c r="C31" i="33"/>
  <c r="C35" i="33"/>
  <c r="C37" i="33"/>
  <c r="C39" i="33"/>
  <c r="C41" i="33"/>
  <c r="C43" i="33"/>
  <c r="C45" i="33"/>
  <c r="C47" i="33"/>
  <c r="C51" i="33"/>
  <c r="C53" i="33"/>
  <c r="C55" i="33"/>
  <c r="C57" i="33"/>
  <c r="C59" i="33"/>
  <c r="C61" i="33"/>
  <c r="C63" i="33"/>
  <c r="C67" i="33"/>
  <c r="C69" i="33"/>
  <c r="C71" i="33"/>
  <c r="C73" i="33"/>
  <c r="C75" i="33"/>
  <c r="C77" i="33"/>
  <c r="C79" i="33"/>
  <c r="C83" i="33"/>
  <c r="C81" i="29"/>
  <c r="C14" i="35"/>
  <c r="C16" i="35"/>
  <c r="C18" i="35"/>
  <c r="C20" i="35"/>
  <c r="C22" i="35"/>
  <c r="C30" i="35"/>
  <c r="C32" i="35"/>
  <c r="C34" i="35"/>
  <c r="C36" i="35"/>
  <c r="C38" i="35"/>
  <c r="C46" i="35"/>
  <c r="C48" i="35"/>
  <c r="C50" i="35"/>
  <c r="C52" i="35"/>
  <c r="C54" i="35"/>
  <c r="C62" i="35"/>
  <c r="C64" i="35"/>
  <c r="C66" i="35"/>
  <c r="C68" i="35"/>
  <c r="C70" i="35"/>
  <c r="C78" i="35"/>
  <c r="C80" i="35"/>
  <c r="C82" i="35"/>
  <c r="C84" i="35"/>
  <c r="C36" i="28"/>
  <c r="C52" i="28"/>
  <c r="C68" i="28"/>
  <c r="C84" i="28"/>
  <c r="C15" i="29"/>
  <c r="C47" i="29"/>
  <c r="C63" i="29"/>
  <c r="C79" i="29"/>
  <c r="C17" i="30"/>
  <c r="C19" i="30"/>
  <c r="C21" i="30"/>
  <c r="C23" i="30"/>
  <c r="C25" i="30"/>
  <c r="C27" i="30"/>
  <c r="C29" i="30"/>
  <c r="C31" i="30"/>
  <c r="C33" i="30"/>
  <c r="C35" i="30"/>
  <c r="C37" i="30"/>
  <c r="C39" i="30"/>
  <c r="C41" i="30"/>
  <c r="C43" i="30"/>
  <c r="C45" i="30"/>
  <c r="C47" i="30"/>
  <c r="C49" i="30"/>
  <c r="C51" i="30"/>
  <c r="C53" i="30"/>
  <c r="C55" i="30"/>
  <c r="C57" i="30"/>
  <c r="C59" i="30"/>
  <c r="C61" i="30"/>
  <c r="C63" i="30"/>
  <c r="C65" i="30"/>
  <c r="C67" i="30"/>
  <c r="C69" i="30"/>
  <c r="C71" i="30"/>
  <c r="C73" i="30"/>
  <c r="C75" i="30"/>
  <c r="C77" i="30"/>
  <c r="C79" i="30"/>
  <c r="C81" i="30"/>
  <c r="C83" i="30"/>
  <c r="C13" i="7"/>
  <c r="C14" i="7"/>
  <c r="C16" i="7"/>
  <c r="C18" i="7"/>
  <c r="C20" i="7"/>
  <c r="C24" i="7"/>
  <c r="C26" i="7"/>
  <c r="C28" i="7"/>
  <c r="C30" i="7"/>
  <c r="C32" i="7"/>
  <c r="C34" i="7"/>
  <c r="C36" i="7"/>
  <c r="C40" i="7"/>
  <c r="C42" i="7"/>
  <c r="C44" i="7"/>
  <c r="C46" i="7"/>
  <c r="C48" i="7"/>
  <c r="C50" i="7"/>
  <c r="C52" i="7"/>
  <c r="C56" i="7"/>
  <c r="C58" i="7"/>
  <c r="C60" i="7"/>
  <c r="C62" i="7"/>
  <c r="C64" i="7"/>
  <c r="C66" i="7"/>
  <c r="C68" i="7"/>
  <c r="C72" i="7"/>
  <c r="C74" i="7"/>
  <c r="C76" i="7"/>
  <c r="C78" i="7"/>
  <c r="C80" i="7"/>
  <c r="C82" i="7"/>
  <c r="C84" i="7"/>
  <c r="C33" i="28"/>
  <c r="C35" i="28"/>
  <c r="C37" i="28"/>
  <c r="C39" i="28"/>
  <c r="C41" i="28"/>
  <c r="C45" i="28"/>
  <c r="C49" i="28"/>
  <c r="C51" i="28"/>
  <c r="C55" i="28"/>
  <c r="C57" i="28"/>
  <c r="C61" i="28"/>
  <c r="C65" i="28"/>
  <c r="C67" i="28"/>
  <c r="C71" i="28"/>
  <c r="C73" i="28"/>
  <c r="C77" i="28"/>
  <c r="C81" i="28"/>
  <c r="C83" i="28"/>
  <c r="C81" i="40"/>
  <c r="C65" i="40"/>
  <c r="C49" i="40"/>
  <c r="C33" i="40"/>
  <c r="C17" i="40"/>
  <c r="C18" i="33"/>
  <c r="C22" i="33"/>
  <c r="C24" i="33"/>
  <c r="C26" i="33"/>
  <c r="C28" i="33"/>
  <c r="C30" i="33"/>
  <c r="C32" i="33"/>
  <c r="C34" i="33"/>
  <c r="C38" i="33"/>
  <c r="C40" i="33"/>
  <c r="C42" i="33"/>
  <c r="C44" i="33"/>
  <c r="C46" i="33"/>
  <c r="C48" i="33"/>
  <c r="C50" i="33"/>
  <c r="C54" i="33"/>
  <c r="C56" i="33"/>
  <c r="C58" i="33"/>
  <c r="C60" i="33"/>
  <c r="C62" i="33"/>
  <c r="C64" i="33"/>
  <c r="C66" i="33"/>
  <c r="C70" i="33"/>
  <c r="C72" i="33"/>
  <c r="C74" i="33"/>
  <c r="C76" i="33"/>
  <c r="C78" i="33"/>
  <c r="C80" i="33"/>
  <c r="C82" i="33"/>
  <c r="C16" i="29"/>
  <c r="C18" i="29"/>
  <c r="C22" i="29"/>
  <c r="C32" i="29"/>
  <c r="C34" i="29"/>
  <c r="C38" i="29"/>
  <c r="C48" i="29"/>
  <c r="C50" i="29"/>
  <c r="C54" i="29"/>
  <c r="C64" i="29"/>
  <c r="C70" i="29"/>
  <c r="C80" i="29"/>
  <c r="C25" i="28"/>
  <c r="C21" i="28"/>
  <c r="C43" i="28"/>
  <c r="C47" i="28"/>
  <c r="C53" i="28"/>
  <c r="C59" i="28"/>
  <c r="C63" i="28"/>
  <c r="C69" i="28"/>
  <c r="C75" i="28"/>
  <c r="C79" i="28"/>
  <c r="C79" i="40"/>
  <c r="C63" i="40"/>
  <c r="C47" i="40"/>
  <c r="C31" i="40"/>
  <c r="C15" i="40"/>
  <c r="C9" i="41"/>
  <c r="C11" i="41"/>
  <c r="C13" i="41"/>
  <c r="C15" i="41"/>
  <c r="C21" i="41"/>
  <c r="C23" i="41"/>
  <c r="C25" i="41"/>
  <c r="C27" i="41"/>
  <c r="C29" i="41"/>
  <c r="C31" i="41"/>
  <c r="C37" i="41"/>
  <c r="C39" i="41"/>
  <c r="C41" i="41"/>
  <c r="C43" i="41"/>
  <c r="C45" i="41"/>
  <c r="C47" i="41"/>
  <c r="C53" i="41"/>
  <c r="C55" i="41"/>
  <c r="C57" i="41"/>
  <c r="C59" i="41"/>
  <c r="C61" i="41"/>
  <c r="C63" i="41"/>
  <c r="C69" i="41"/>
  <c r="C71" i="41"/>
  <c r="C73" i="41"/>
  <c r="C75" i="41"/>
  <c r="C77" i="41"/>
  <c r="C79" i="41"/>
  <c r="C77" i="40"/>
  <c r="C61" i="40"/>
  <c r="C45" i="40"/>
  <c r="C29" i="40"/>
  <c r="C13" i="40"/>
  <c r="C10" i="30"/>
  <c r="C12" i="30"/>
  <c r="C14" i="30"/>
  <c r="C16" i="30"/>
  <c r="C18" i="30"/>
  <c r="C24" i="30"/>
  <c r="C26" i="30"/>
  <c r="C28" i="30"/>
  <c r="C30" i="30"/>
  <c r="C32" i="30"/>
  <c r="C34" i="30"/>
  <c r="C40" i="30"/>
  <c r="C42" i="30"/>
  <c r="C44" i="30"/>
  <c r="C46" i="30"/>
  <c r="C48" i="30"/>
  <c r="C50" i="30"/>
  <c r="C56" i="30"/>
  <c r="C58" i="30"/>
  <c r="C60" i="30"/>
  <c r="C62" i="30"/>
  <c r="C64" i="30"/>
  <c r="C66" i="30"/>
  <c r="C72" i="30"/>
  <c r="C74" i="30"/>
  <c r="C76" i="30"/>
  <c r="C78" i="30"/>
  <c r="C80" i="30"/>
  <c r="C82" i="30"/>
  <c r="C11" i="7"/>
  <c r="C9" i="7"/>
  <c r="C15" i="7"/>
  <c r="C23" i="7"/>
  <c r="C25" i="7"/>
  <c r="C27" i="7"/>
  <c r="C29" i="7"/>
  <c r="C31" i="7"/>
  <c r="C39" i="7"/>
  <c r="C41" i="7"/>
  <c r="C43" i="7"/>
  <c r="C45" i="7"/>
  <c r="C47" i="7"/>
  <c r="C55" i="7"/>
  <c r="C57" i="7"/>
  <c r="C59" i="7"/>
  <c r="C61" i="7"/>
  <c r="C63" i="7"/>
  <c r="C71" i="7"/>
  <c r="C73" i="7"/>
  <c r="C75" i="7"/>
  <c r="C77" i="7"/>
  <c r="C79" i="7"/>
  <c r="C6" i="35"/>
  <c r="C10" i="35"/>
  <c r="C12" i="35"/>
  <c r="C24" i="35"/>
  <c r="C26" i="35"/>
  <c r="C28" i="35"/>
  <c r="C40" i="35"/>
  <c r="C42" i="35"/>
  <c r="C44" i="35"/>
  <c r="C56" i="35"/>
  <c r="C58" i="35"/>
  <c r="C60" i="35"/>
  <c r="C72" i="35"/>
  <c r="C74" i="35"/>
  <c r="C76" i="35"/>
  <c r="E139" i="24"/>
  <c r="H214" i="24"/>
  <c r="L123" i="24"/>
  <c r="L141" i="24"/>
  <c r="F69" i="24"/>
  <c r="J193" i="24"/>
  <c r="J215" i="24"/>
  <c r="N215" i="24"/>
  <c r="J243" i="24"/>
  <c r="E252" i="24"/>
  <c r="H270" i="24"/>
  <c r="M293" i="24"/>
  <c r="N113" i="24"/>
  <c r="C69" i="29"/>
  <c r="C53" i="29"/>
  <c r="C37" i="29"/>
  <c r="C21" i="29"/>
  <c r="J265" i="24"/>
  <c r="C83" i="29"/>
  <c r="C67" i="29"/>
  <c r="C51" i="29"/>
  <c r="C35" i="29"/>
  <c r="C19" i="29"/>
  <c r="C84" i="29"/>
  <c r="C52" i="29"/>
  <c r="M269" i="24"/>
  <c r="C65" i="29"/>
  <c r="C49" i="29"/>
  <c r="C33" i="29"/>
  <c r="C17" i="29"/>
  <c r="F270" i="24"/>
  <c r="H288" i="24"/>
  <c r="C78" i="29"/>
  <c r="C62" i="29"/>
  <c r="C46" i="29"/>
  <c r="C30" i="29"/>
  <c r="C14" i="29"/>
  <c r="J289" i="24"/>
  <c r="C77" i="29"/>
  <c r="C61" i="29"/>
  <c r="C45" i="29"/>
  <c r="C29" i="29"/>
  <c r="C13" i="29"/>
  <c r="L293" i="24"/>
  <c r="C76" i="29"/>
  <c r="C60" i="29"/>
  <c r="C44" i="29"/>
  <c r="C28" i="29"/>
  <c r="C12" i="29"/>
  <c r="C75" i="29"/>
  <c r="C59" i="29"/>
  <c r="C43" i="29"/>
  <c r="C27" i="29"/>
  <c r="C11" i="29"/>
  <c r="C74" i="29"/>
  <c r="C58" i="29"/>
  <c r="C42" i="29"/>
  <c r="C26" i="29"/>
  <c r="C10" i="29"/>
  <c r="C73" i="29"/>
  <c r="C57" i="29"/>
  <c r="C41" i="29"/>
  <c r="C25" i="29"/>
  <c r="C72" i="29"/>
  <c r="C56" i="29"/>
  <c r="C40" i="29"/>
  <c r="C24" i="29"/>
  <c r="C71" i="29"/>
  <c r="C55" i="29"/>
  <c r="C39" i="29"/>
  <c r="C23" i="29"/>
  <c r="H264" i="24"/>
  <c r="L307" i="24"/>
  <c r="AA108" i="29"/>
  <c r="AA124" i="29"/>
  <c r="AA94" i="29"/>
  <c r="AA96" i="29"/>
  <c r="AA98" i="29"/>
  <c r="AA100" i="29"/>
  <c r="AA102" i="29"/>
  <c r="AA104" i="29"/>
  <c r="AA106" i="29"/>
  <c r="AA115" i="29"/>
  <c r="AA131" i="29"/>
  <c r="E292" i="24"/>
  <c r="AB94" i="29"/>
  <c r="AB96" i="29"/>
  <c r="AB98" i="29"/>
  <c r="AB100" i="29"/>
  <c r="AB102" i="29"/>
  <c r="AB104" i="29"/>
  <c r="AB106" i="29"/>
  <c r="H109" i="29"/>
  <c r="L111" i="29"/>
  <c r="P113" i="29"/>
  <c r="G116" i="29"/>
  <c r="K118" i="29"/>
  <c r="O120" i="29"/>
  <c r="AA122" i="29"/>
  <c r="H125" i="29"/>
  <c r="L127" i="29"/>
  <c r="P129" i="29"/>
  <c r="G132" i="29"/>
  <c r="K134" i="29"/>
  <c r="L269" i="24"/>
  <c r="F292" i="24"/>
  <c r="L93" i="29"/>
  <c r="L95" i="29"/>
  <c r="L97" i="29"/>
  <c r="L99" i="29"/>
  <c r="L101" i="29"/>
  <c r="L103" i="29"/>
  <c r="L105" i="29"/>
  <c r="L107" i="29"/>
  <c r="G112" i="29"/>
  <c r="K114" i="29"/>
  <c r="AA118" i="29"/>
  <c r="H121" i="29"/>
  <c r="L123" i="29"/>
  <c r="G128" i="29"/>
  <c r="K130" i="29"/>
  <c r="AA134" i="29"/>
  <c r="N273" i="24"/>
  <c r="J297" i="24"/>
  <c r="H296" i="24"/>
  <c r="AA109" i="29"/>
  <c r="H112" i="29"/>
  <c r="L114" i="29"/>
  <c r="P116" i="29"/>
  <c r="G119" i="29"/>
  <c r="K121" i="29"/>
  <c r="O123" i="29"/>
  <c r="AA125" i="29"/>
  <c r="H128" i="29"/>
  <c r="L130" i="29"/>
  <c r="P132" i="29"/>
  <c r="M255" i="24"/>
  <c r="E274" i="24"/>
  <c r="P107" i="29"/>
  <c r="G110" i="29"/>
  <c r="K112" i="29"/>
  <c r="O114" i="29"/>
  <c r="AA116" i="29"/>
  <c r="H119" i="29"/>
  <c r="L121" i="29"/>
  <c r="P123" i="29"/>
  <c r="G126" i="29"/>
  <c r="K128" i="29"/>
  <c r="O130" i="29"/>
  <c r="AA132" i="29"/>
  <c r="N255" i="24"/>
  <c r="J275" i="24"/>
  <c r="L301" i="24"/>
  <c r="AA127" i="29"/>
  <c r="AA93" i="29"/>
  <c r="AA95" i="29"/>
  <c r="AA97" i="29"/>
  <c r="AA99" i="29"/>
  <c r="AA101" i="29"/>
  <c r="AA103" i="29"/>
  <c r="AA105" i="29"/>
  <c r="AA107" i="29"/>
  <c r="H110" i="29"/>
  <c r="L112" i="29"/>
  <c r="P114" i="29"/>
  <c r="G117" i="29"/>
  <c r="K119" i="29"/>
  <c r="O121" i="29"/>
  <c r="AA123" i="29"/>
  <c r="H126" i="29"/>
  <c r="L128" i="29"/>
  <c r="P130" i="29"/>
  <c r="G133" i="29"/>
  <c r="M39" i="24"/>
  <c r="H256" i="24"/>
  <c r="L275" i="24"/>
  <c r="M301" i="24"/>
  <c r="AB93" i="29"/>
  <c r="AB95" i="29"/>
  <c r="AB97" i="29"/>
  <c r="AB99" i="29"/>
  <c r="AB101" i="29"/>
  <c r="AB103" i="29"/>
  <c r="AB105" i="29"/>
  <c r="G108" i="29"/>
  <c r="K110" i="29"/>
  <c r="O112" i="29"/>
  <c r="AA114" i="29"/>
  <c r="H117" i="29"/>
  <c r="L119" i="29"/>
  <c r="P121" i="29"/>
  <c r="G124" i="29"/>
  <c r="K126" i="29"/>
  <c r="O128" i="29"/>
  <c r="AA130" i="29"/>
  <c r="H133" i="29"/>
  <c r="F56" i="24"/>
  <c r="J257" i="24"/>
  <c r="F278" i="24"/>
  <c r="F302" i="24"/>
  <c r="G94" i="29"/>
  <c r="G96" i="29"/>
  <c r="G98" i="29"/>
  <c r="G100" i="29"/>
  <c r="G102" i="29"/>
  <c r="G104" i="29"/>
  <c r="G106" i="29"/>
  <c r="H108" i="29"/>
  <c r="L110" i="29"/>
  <c r="G115" i="29"/>
  <c r="K117" i="29"/>
  <c r="AA121" i="29"/>
  <c r="H124" i="29"/>
  <c r="L126" i="29"/>
  <c r="P128" i="29"/>
  <c r="G131" i="29"/>
  <c r="K133" i="29"/>
  <c r="H56" i="24"/>
  <c r="E260" i="24"/>
  <c r="E284" i="24"/>
  <c r="H302" i="24"/>
  <c r="AA111" i="29"/>
  <c r="H94" i="29"/>
  <c r="H96" i="29"/>
  <c r="H98" i="29"/>
  <c r="H100" i="29"/>
  <c r="H102" i="29"/>
  <c r="H104" i="29"/>
  <c r="H106" i="29"/>
  <c r="K108" i="29"/>
  <c r="AA112" i="29"/>
  <c r="H115" i="29"/>
  <c r="L117" i="29"/>
  <c r="G122" i="29"/>
  <c r="K124" i="29"/>
  <c r="AA128" i="29"/>
  <c r="H131" i="29"/>
  <c r="L133" i="29"/>
  <c r="F260" i="24"/>
  <c r="N305" i="24"/>
  <c r="G113" i="29"/>
  <c r="K115" i="29"/>
  <c r="O117" i="29"/>
  <c r="AA119" i="29"/>
  <c r="H122" i="29"/>
  <c r="L124" i="29"/>
  <c r="P126" i="29"/>
  <c r="G129" i="29"/>
  <c r="K131" i="29"/>
  <c r="O133" i="29"/>
  <c r="L261" i="24"/>
  <c r="M287" i="24"/>
  <c r="E306" i="24"/>
  <c r="K94" i="29"/>
  <c r="K96" i="29"/>
  <c r="K98" i="29"/>
  <c r="K100" i="29"/>
  <c r="K102" i="29"/>
  <c r="K104" i="29"/>
  <c r="K106" i="29"/>
  <c r="L108" i="29"/>
  <c r="L94" i="29"/>
  <c r="L96" i="29"/>
  <c r="L98" i="29"/>
  <c r="L100" i="29"/>
  <c r="L102" i="29"/>
  <c r="L104" i="29"/>
  <c r="L106" i="29"/>
  <c r="O108" i="29"/>
  <c r="AA110" i="29"/>
  <c r="H113" i="29"/>
  <c r="L115" i="29"/>
  <c r="P117" i="29"/>
  <c r="G120" i="29"/>
  <c r="K122" i="29"/>
  <c r="O124" i="29"/>
  <c r="AA126" i="29"/>
  <c r="M261" i="24"/>
  <c r="N287" i="24"/>
  <c r="J307" i="24"/>
  <c r="AE94" i="35"/>
  <c r="P99" i="35"/>
  <c r="C105" i="35"/>
  <c r="AE110" i="35"/>
  <c r="AE116" i="35"/>
  <c r="C125" i="35"/>
  <c r="D95" i="35"/>
  <c r="C100" i="35"/>
  <c r="P105" i="35"/>
  <c r="AE111" i="35"/>
  <c r="AE117" i="35"/>
  <c r="P125" i="35"/>
  <c r="P95" i="35"/>
  <c r="D100" i="35"/>
  <c r="AE105" i="35"/>
  <c r="P112" i="35"/>
  <c r="P118" i="35"/>
  <c r="P126" i="35"/>
  <c r="S95" i="35"/>
  <c r="P100" i="35"/>
  <c r="P106" i="35"/>
  <c r="AE112" i="35"/>
  <c r="AE118" i="35"/>
  <c r="P127" i="35"/>
  <c r="AE95" i="35"/>
  <c r="AE100" i="35"/>
  <c r="AE106" i="35"/>
  <c r="C113" i="35"/>
  <c r="D119" i="35"/>
  <c r="P128" i="35"/>
  <c r="AE99" i="35"/>
  <c r="G96" i="35"/>
  <c r="P101" i="35"/>
  <c r="P107" i="35"/>
  <c r="D113" i="35"/>
  <c r="P119" i="35"/>
  <c r="P129" i="35"/>
  <c r="P96" i="35"/>
  <c r="AE101" i="35"/>
  <c r="AE107" i="35"/>
  <c r="P113" i="35"/>
  <c r="AE119" i="35"/>
  <c r="C130" i="35"/>
  <c r="S96" i="35"/>
  <c r="C102" i="35"/>
  <c r="C108" i="35"/>
  <c r="AE113" i="35"/>
  <c r="C120" i="35"/>
  <c r="P130" i="35"/>
  <c r="N241" i="24"/>
  <c r="AE96" i="35"/>
  <c r="D102" i="35"/>
  <c r="P108" i="35"/>
  <c r="P114" i="35"/>
  <c r="D120" i="35"/>
  <c r="C131" i="35"/>
  <c r="E242" i="24"/>
  <c r="AE114" i="35"/>
  <c r="P93" i="35"/>
  <c r="D97" i="35"/>
  <c r="AE102" i="35"/>
  <c r="P109" i="35"/>
  <c r="P115" i="35"/>
  <c r="P121" i="35"/>
  <c r="P132" i="35"/>
  <c r="L243" i="24"/>
  <c r="AE108" i="35"/>
  <c r="S93" i="35"/>
  <c r="P97" i="35"/>
  <c r="P103" i="35"/>
  <c r="AE109" i="35"/>
  <c r="AE115" i="35"/>
  <c r="P122" i="35"/>
  <c r="P133" i="35"/>
  <c r="F246" i="24"/>
  <c r="AA101" i="40"/>
  <c r="G104" i="40"/>
  <c r="K106" i="40"/>
  <c r="AA108" i="40"/>
  <c r="C111" i="40"/>
  <c r="G113" i="40"/>
  <c r="K115" i="40"/>
  <c r="D118" i="40"/>
  <c r="G121" i="40"/>
  <c r="AB123" i="40"/>
  <c r="H126" i="40"/>
  <c r="H129" i="40"/>
  <c r="G132" i="40"/>
  <c r="F210" i="24"/>
  <c r="AA97" i="40"/>
  <c r="K102" i="40"/>
  <c r="AA104" i="40"/>
  <c r="C107" i="40"/>
  <c r="G109" i="40"/>
  <c r="K111" i="40"/>
  <c r="AA113" i="40"/>
  <c r="G116" i="40"/>
  <c r="AA118" i="40"/>
  <c r="AB121" i="40"/>
  <c r="H124" i="40"/>
  <c r="G127" i="40"/>
  <c r="G130" i="40"/>
  <c r="G133" i="40"/>
  <c r="E216" i="24"/>
  <c r="AB104" i="40"/>
  <c r="L111" i="40"/>
  <c r="AB113" i="40"/>
  <c r="H116" i="40"/>
  <c r="AB118" i="40"/>
  <c r="C122" i="40"/>
  <c r="K124" i="40"/>
  <c r="H127" i="40"/>
  <c r="H130" i="40"/>
  <c r="H133" i="40"/>
  <c r="F196" i="24"/>
  <c r="L219" i="24"/>
  <c r="K93" i="40"/>
  <c r="AA95" i="40"/>
  <c r="G98" i="40"/>
  <c r="K100" i="40"/>
  <c r="AA102" i="40"/>
  <c r="C105" i="40"/>
  <c r="G107" i="40"/>
  <c r="K109" i="40"/>
  <c r="AA111" i="40"/>
  <c r="G114" i="40"/>
  <c r="K116" i="40"/>
  <c r="G119" i="40"/>
  <c r="D122" i="40"/>
  <c r="AA124" i="40"/>
  <c r="K127" i="40"/>
  <c r="K130" i="40"/>
  <c r="AA133" i="40"/>
  <c r="M197" i="24"/>
  <c r="M219" i="24"/>
  <c r="L93" i="40"/>
  <c r="AB95" i="40"/>
  <c r="H98" i="40"/>
  <c r="L100" i="40"/>
  <c r="AB102" i="40"/>
  <c r="D105" i="40"/>
  <c r="H107" i="40"/>
  <c r="L109" i="40"/>
  <c r="AB111" i="40"/>
  <c r="H114" i="40"/>
  <c r="AA116" i="40"/>
  <c r="H119" i="40"/>
  <c r="G122" i="40"/>
  <c r="AB124" i="40"/>
  <c r="AA127" i="40"/>
  <c r="AA130" i="40"/>
  <c r="AB133" i="40"/>
  <c r="N197" i="24"/>
  <c r="F220" i="24"/>
  <c r="AA93" i="40"/>
  <c r="G96" i="40"/>
  <c r="K98" i="40"/>
  <c r="AA100" i="40"/>
  <c r="C103" i="40"/>
  <c r="G105" i="40"/>
  <c r="K107" i="40"/>
  <c r="AA109" i="40"/>
  <c r="G112" i="40"/>
  <c r="K114" i="40"/>
  <c r="AB116" i="40"/>
  <c r="K119" i="40"/>
  <c r="H122" i="40"/>
  <c r="C125" i="40"/>
  <c r="AB127" i="40"/>
  <c r="AB130" i="40"/>
  <c r="D134" i="40"/>
  <c r="J201" i="24"/>
  <c r="H220" i="24"/>
  <c r="AB93" i="40"/>
  <c r="H96" i="40"/>
  <c r="L98" i="40"/>
  <c r="AB100" i="40"/>
  <c r="D103" i="40"/>
  <c r="H105" i="40"/>
  <c r="L107" i="40"/>
  <c r="AB109" i="40"/>
  <c r="H112" i="40"/>
  <c r="L114" i="40"/>
  <c r="C117" i="40"/>
  <c r="AA119" i="40"/>
  <c r="K122" i="40"/>
  <c r="G125" i="40"/>
  <c r="G128" i="40"/>
  <c r="C131" i="40"/>
  <c r="G134" i="40"/>
  <c r="L201" i="24"/>
  <c r="G94" i="40"/>
  <c r="K96" i="40"/>
  <c r="AA98" i="40"/>
  <c r="C101" i="40"/>
  <c r="G103" i="40"/>
  <c r="K105" i="40"/>
  <c r="AA107" i="40"/>
  <c r="G110" i="40"/>
  <c r="K112" i="40"/>
  <c r="AA114" i="40"/>
  <c r="D117" i="40"/>
  <c r="AB119" i="40"/>
  <c r="AA122" i="40"/>
  <c r="H125" i="40"/>
  <c r="H128" i="40"/>
  <c r="D131" i="40"/>
  <c r="H134" i="40"/>
  <c r="E202" i="24"/>
  <c r="H94" i="40"/>
  <c r="L96" i="40"/>
  <c r="AB98" i="40"/>
  <c r="D101" i="40"/>
  <c r="H103" i="40"/>
  <c r="L105" i="40"/>
  <c r="AB107" i="40"/>
  <c r="H110" i="40"/>
  <c r="L112" i="40"/>
  <c r="AB114" i="40"/>
  <c r="G117" i="40"/>
  <c r="G120" i="40"/>
  <c r="AB122" i="40"/>
  <c r="K125" i="40"/>
  <c r="K128" i="40"/>
  <c r="G131" i="40"/>
  <c r="AA134" i="40"/>
  <c r="F202" i="24"/>
  <c r="K94" i="40"/>
  <c r="AA96" i="40"/>
  <c r="C99" i="40"/>
  <c r="G101" i="40"/>
  <c r="K103" i="40"/>
  <c r="AA105" i="40"/>
  <c r="G108" i="40"/>
  <c r="K110" i="40"/>
  <c r="AA112" i="40"/>
  <c r="C115" i="40"/>
  <c r="H117" i="40"/>
  <c r="H120" i="40"/>
  <c r="G123" i="40"/>
  <c r="AA125" i="40"/>
  <c r="AA128" i="40"/>
  <c r="H131" i="40"/>
  <c r="AB134" i="40"/>
  <c r="M205" i="24"/>
  <c r="L94" i="40"/>
  <c r="AB96" i="40"/>
  <c r="D99" i="40"/>
  <c r="H101" i="40"/>
  <c r="L103" i="40"/>
  <c r="AB105" i="40"/>
  <c r="H108" i="40"/>
  <c r="L110" i="40"/>
  <c r="AB112" i="40"/>
  <c r="D115" i="40"/>
  <c r="K117" i="40"/>
  <c r="K120" i="40"/>
  <c r="H123" i="40"/>
  <c r="AB125" i="40"/>
  <c r="AB128" i="40"/>
  <c r="K131" i="40"/>
  <c r="N205" i="24"/>
  <c r="AA94" i="40"/>
  <c r="C97" i="40"/>
  <c r="G99" i="40"/>
  <c r="K101" i="40"/>
  <c r="AA103" i="40"/>
  <c r="G106" i="40"/>
  <c r="K108" i="40"/>
  <c r="AA110" i="40"/>
  <c r="C113" i="40"/>
  <c r="G115" i="40"/>
  <c r="AA117" i="40"/>
  <c r="AA120" i="40"/>
  <c r="K123" i="40"/>
  <c r="D126" i="40"/>
  <c r="C129" i="40"/>
  <c r="AA131" i="40"/>
  <c r="AB94" i="40"/>
  <c r="D97" i="40"/>
  <c r="H99" i="40"/>
  <c r="L101" i="40"/>
  <c r="AB103" i="40"/>
  <c r="H106" i="40"/>
  <c r="L108" i="40"/>
  <c r="AB110" i="40"/>
  <c r="D113" i="40"/>
  <c r="H115" i="40"/>
  <c r="AB117" i="40"/>
  <c r="AB120" i="40"/>
  <c r="AA123" i="40"/>
  <c r="G126" i="40"/>
  <c r="E210" i="24"/>
  <c r="L68" i="24"/>
  <c r="E69" i="24"/>
  <c r="H190" i="24"/>
  <c r="O94" i="28"/>
  <c r="K97" i="28"/>
  <c r="H8" i="28" s="1"/>
  <c r="L100" i="28"/>
  <c r="P103" i="28"/>
  <c r="P107" i="28"/>
  <c r="P111" i="28"/>
  <c r="P115" i="28"/>
  <c r="P119" i="28"/>
  <c r="P123" i="28"/>
  <c r="P127" i="28"/>
  <c r="P131" i="28"/>
  <c r="J68" i="24"/>
  <c r="K95" i="28"/>
  <c r="AA97" i="28"/>
  <c r="AB100" i="28"/>
  <c r="P104" i="28"/>
  <c r="P108" i="28"/>
  <c r="P112" i="28"/>
  <c r="P116" i="28"/>
  <c r="P120" i="28"/>
  <c r="P124" i="28"/>
  <c r="P128" i="28"/>
  <c r="L133" i="28"/>
  <c r="M175" i="24"/>
  <c r="O95" i="28"/>
  <c r="I6" i="28" s="1"/>
  <c r="L98" i="28"/>
  <c r="O101" i="28"/>
  <c r="L105" i="28"/>
  <c r="L109" i="28"/>
  <c r="L113" i="28"/>
  <c r="L117" i="28"/>
  <c r="L121" i="28"/>
  <c r="L125" i="28"/>
  <c r="H52" i="24" s="1"/>
  <c r="L129" i="28"/>
  <c r="L134" i="28"/>
  <c r="L181" i="24"/>
  <c r="O116" i="28"/>
  <c r="L95" i="28"/>
  <c r="P95" i="28"/>
  <c r="I32" i="24" s="1"/>
  <c r="O98" i="28"/>
  <c r="I16" i="28" s="1"/>
  <c r="P101" i="28"/>
  <c r="O105" i="28"/>
  <c r="O109" i="28"/>
  <c r="O113" i="28"/>
  <c r="O117" i="28"/>
  <c r="O121" i="28"/>
  <c r="O125" i="28"/>
  <c r="O129" i="28"/>
  <c r="I18" i="28" s="1"/>
  <c r="C18" i="28" s="1"/>
  <c r="AB134" i="28"/>
  <c r="L93" i="28"/>
  <c r="AB95" i="28"/>
  <c r="AA98" i="28"/>
  <c r="AB101" i="28"/>
  <c r="AB105" i="28"/>
  <c r="AB109" i="28"/>
  <c r="AB113" i="28"/>
  <c r="AB117" i="28"/>
  <c r="AB121" i="28"/>
  <c r="AB125" i="28"/>
  <c r="AB129" i="28"/>
  <c r="J185" i="24"/>
  <c r="L104" i="28"/>
  <c r="L112" i="28"/>
  <c r="L128" i="28"/>
  <c r="P97" i="28"/>
  <c r="O104" i="28"/>
  <c r="O112" i="28"/>
  <c r="O120" i="28"/>
  <c r="O128" i="28"/>
  <c r="K93" i="28"/>
  <c r="H6" i="28" s="1"/>
  <c r="P105" i="28"/>
  <c r="P129" i="28"/>
  <c r="H184" i="24"/>
  <c r="O93" i="28"/>
  <c r="K96" i="28"/>
  <c r="AB98" i="28"/>
  <c r="L102" i="28"/>
  <c r="L106" i="28"/>
  <c r="L110" i="28"/>
  <c r="L114" i="28"/>
  <c r="L118" i="28"/>
  <c r="L122" i="28"/>
  <c r="L126" i="28"/>
  <c r="L130" i="28"/>
  <c r="N185" i="24"/>
  <c r="L124" i="28"/>
  <c r="H37" i="24" s="1"/>
  <c r="O124" i="28"/>
  <c r="L101" i="28"/>
  <c r="P113" i="28"/>
  <c r="P125" i="28"/>
  <c r="P93" i="28"/>
  <c r="L96" i="28"/>
  <c r="L99" i="28"/>
  <c r="H30" i="24" s="1"/>
  <c r="O102" i="28"/>
  <c r="O106" i="28"/>
  <c r="O110" i="28"/>
  <c r="O114" i="28"/>
  <c r="O118" i="28"/>
  <c r="O122" i="28"/>
  <c r="O126" i="28"/>
  <c r="O130" i="28"/>
  <c r="E186" i="24"/>
  <c r="AA93" i="28"/>
  <c r="O96" i="28"/>
  <c r="I11" i="28" s="1"/>
  <c r="O99" i="28"/>
  <c r="I20" i="28" s="1"/>
  <c r="P102" i="28"/>
  <c r="P106" i="28"/>
  <c r="P110" i="28"/>
  <c r="P114" i="28"/>
  <c r="P118" i="28"/>
  <c r="P122" i="28"/>
  <c r="P126" i="28"/>
  <c r="P130" i="28"/>
  <c r="L189" i="24"/>
  <c r="P109" i="28"/>
  <c r="P121" i="28"/>
  <c r="AB93" i="28"/>
  <c r="P96" i="28"/>
  <c r="I18" i="24" s="1"/>
  <c r="P99" i="28"/>
  <c r="I48" i="24" s="1"/>
  <c r="AB102" i="28"/>
  <c r="AB106" i="28"/>
  <c r="AB110" i="28"/>
  <c r="AB114" i="28"/>
  <c r="AB118" i="28"/>
  <c r="AB122" i="28"/>
  <c r="AB126" i="28"/>
  <c r="AB130" i="28"/>
  <c r="M189" i="24"/>
  <c r="L108" i="28"/>
  <c r="L116" i="28"/>
  <c r="L132" i="28"/>
  <c r="O108" i="28"/>
  <c r="P98" i="28"/>
  <c r="P117" i="28"/>
  <c r="K94" i="28"/>
  <c r="H7" i="28" s="1"/>
  <c r="AA96" i="28"/>
  <c r="AA99" i="28"/>
  <c r="L103" i="28"/>
  <c r="L107" i="28"/>
  <c r="L111" i="28"/>
  <c r="L115" i="28"/>
  <c r="L119" i="28"/>
  <c r="L123" i="28"/>
  <c r="L127" i="28"/>
  <c r="L131" i="28"/>
  <c r="F190" i="24"/>
  <c r="N165" i="24"/>
  <c r="F170" i="24"/>
  <c r="L167" i="24"/>
  <c r="W94" i="7"/>
  <c r="O98" i="7"/>
  <c r="O102" i="7"/>
  <c r="O107" i="7"/>
  <c r="W112" i="7"/>
  <c r="AA117" i="7"/>
  <c r="AA123" i="7"/>
  <c r="AA131" i="7"/>
  <c r="X94" i="7"/>
  <c r="W98" i="7"/>
  <c r="W102" i="7"/>
  <c r="W107" i="7"/>
  <c r="AA112" i="7"/>
  <c r="O118" i="7"/>
  <c r="O124" i="7"/>
  <c r="O132" i="7"/>
  <c r="AA94" i="7"/>
  <c r="X98" i="7"/>
  <c r="X102" i="7"/>
  <c r="AA107" i="7"/>
  <c r="O113" i="7"/>
  <c r="W118" i="7"/>
  <c r="AA124" i="7"/>
  <c r="AA132" i="7"/>
  <c r="O95" i="7"/>
  <c r="AA98" i="7"/>
  <c r="AA102" i="7"/>
  <c r="O108" i="7"/>
  <c r="W113" i="7"/>
  <c r="AA118" i="7"/>
  <c r="O125" i="7"/>
  <c r="O133" i="7"/>
  <c r="X95" i="7"/>
  <c r="W99" i="7"/>
  <c r="W103" i="7"/>
  <c r="AA108" i="7"/>
  <c r="O114" i="7"/>
  <c r="W119" i="7"/>
  <c r="O126" i="7"/>
  <c r="O134" i="7"/>
  <c r="AA95" i="7"/>
  <c r="X99" i="7"/>
  <c r="AA103" i="7"/>
  <c r="O109" i="7"/>
  <c r="W114" i="7"/>
  <c r="AA119" i="7"/>
  <c r="AA126" i="7"/>
  <c r="AA134" i="7"/>
  <c r="O96" i="7"/>
  <c r="AA99" i="7"/>
  <c r="O104" i="7"/>
  <c r="W109" i="7"/>
  <c r="AA114" i="7"/>
  <c r="O120" i="7"/>
  <c r="O127" i="7"/>
  <c r="L161" i="24"/>
  <c r="W96" i="7"/>
  <c r="O100" i="7"/>
  <c r="W104" i="7"/>
  <c r="AA109" i="7"/>
  <c r="O115" i="7"/>
  <c r="W120" i="7"/>
  <c r="AA127" i="7"/>
  <c r="M161" i="24"/>
  <c r="E166" i="24"/>
  <c r="J167" i="24"/>
  <c r="X96" i="7"/>
  <c r="W100" i="7"/>
  <c r="AA104" i="7"/>
  <c r="O110" i="7"/>
  <c r="W115" i="7"/>
  <c r="AA120" i="7"/>
  <c r="O128" i="7"/>
  <c r="F162" i="24"/>
  <c r="AA96" i="7"/>
  <c r="X100" i="7"/>
  <c r="O105" i="7"/>
  <c r="W110" i="7"/>
  <c r="AA115" i="7"/>
  <c r="O121" i="7"/>
  <c r="AA128" i="7"/>
  <c r="H162" i="24"/>
  <c r="L124" i="24"/>
  <c r="K93" i="41"/>
  <c r="G95" i="41"/>
  <c r="T96" i="41"/>
  <c r="P98" i="41"/>
  <c r="L100" i="41"/>
  <c r="H102" i="41"/>
  <c r="H104" i="41"/>
  <c r="H106" i="41"/>
  <c r="L108" i="41"/>
  <c r="L111" i="41"/>
  <c r="O114" i="41"/>
  <c r="G118" i="41"/>
  <c r="H121" i="41"/>
  <c r="K124" i="41"/>
  <c r="L127" i="41"/>
  <c r="G131" i="41"/>
  <c r="M113" i="24"/>
  <c r="J141" i="24"/>
  <c r="O93" i="41"/>
  <c r="K95" i="41"/>
  <c r="G97" i="41"/>
  <c r="T98" i="41"/>
  <c r="P100" i="41"/>
  <c r="L102" i="41"/>
  <c r="L104" i="41"/>
  <c r="L106" i="41"/>
  <c r="S108" i="41"/>
  <c r="G112" i="41"/>
  <c r="H115" i="41"/>
  <c r="K118" i="41"/>
  <c r="L121" i="41"/>
  <c r="O124" i="41"/>
  <c r="G128" i="41"/>
  <c r="K131" i="41"/>
  <c r="H114" i="24"/>
  <c r="H127" i="24"/>
  <c r="F143" i="24"/>
  <c r="P93" i="41"/>
  <c r="L95" i="41"/>
  <c r="H97" i="41"/>
  <c r="W98" i="41"/>
  <c r="S100" i="41"/>
  <c r="O102" i="41"/>
  <c r="O104" i="41"/>
  <c r="O106" i="41"/>
  <c r="G109" i="41"/>
  <c r="H112" i="41"/>
  <c r="K115" i="41"/>
  <c r="L118" i="41"/>
  <c r="O121" i="41"/>
  <c r="G125" i="41"/>
  <c r="H128" i="41"/>
  <c r="L131" i="41"/>
  <c r="I114" i="24"/>
  <c r="I127" i="24"/>
  <c r="M145" i="24"/>
  <c r="S93" i="41"/>
  <c r="O95" i="41"/>
  <c r="K97" i="41"/>
  <c r="G99" i="41"/>
  <c r="T100" i="41"/>
  <c r="P102" i="41"/>
  <c r="P104" i="41"/>
  <c r="P106" i="41"/>
  <c r="H109" i="41"/>
  <c r="K112" i="41"/>
  <c r="L115" i="41"/>
  <c r="O118" i="41"/>
  <c r="G122" i="41"/>
  <c r="H125" i="41"/>
  <c r="K128" i="41"/>
  <c r="G132" i="41"/>
  <c r="M115" i="24"/>
  <c r="I129" i="24"/>
  <c r="I147" i="24"/>
  <c r="T93" i="41"/>
  <c r="P95" i="41"/>
  <c r="L97" i="41"/>
  <c r="H99" i="41"/>
  <c r="W100" i="41"/>
  <c r="S102" i="41"/>
  <c r="S104" i="41"/>
  <c r="S106" i="41"/>
  <c r="K109" i="41"/>
  <c r="L112" i="41"/>
  <c r="O115" i="41"/>
  <c r="G119" i="41"/>
  <c r="H122" i="41"/>
  <c r="K125" i="41"/>
  <c r="L128" i="41"/>
  <c r="H132" i="41"/>
  <c r="N115" i="24"/>
  <c r="J129" i="24"/>
  <c r="W93" i="41"/>
  <c r="S95" i="41"/>
  <c r="O97" i="41"/>
  <c r="K99" i="41"/>
  <c r="G101" i="41"/>
  <c r="T102" i="41"/>
  <c r="T104" i="41"/>
  <c r="G107" i="41"/>
  <c r="L109" i="41"/>
  <c r="O112" i="41"/>
  <c r="G116" i="41"/>
  <c r="H119" i="41"/>
  <c r="K122" i="41"/>
  <c r="L125" i="41"/>
  <c r="O128" i="41"/>
  <c r="K132" i="41"/>
  <c r="H116" i="24"/>
  <c r="H130" i="24"/>
  <c r="G94" i="41"/>
  <c r="T95" i="41"/>
  <c r="P97" i="41"/>
  <c r="L99" i="41"/>
  <c r="H101" i="41"/>
  <c r="G103" i="41"/>
  <c r="G105" i="41"/>
  <c r="H107" i="41"/>
  <c r="O109" i="41"/>
  <c r="G113" i="41"/>
  <c r="H116" i="41"/>
  <c r="K119" i="41"/>
  <c r="L122" i="41"/>
  <c r="O125" i="41"/>
  <c r="G129" i="41"/>
  <c r="L132" i="41"/>
  <c r="I116" i="24"/>
  <c r="J130" i="24"/>
  <c r="H94" i="41"/>
  <c r="W95" i="41"/>
  <c r="S97" i="41"/>
  <c r="O99" i="41"/>
  <c r="K101" i="41"/>
  <c r="H103" i="41"/>
  <c r="H105" i="41"/>
  <c r="K107" i="41"/>
  <c r="G110" i="41"/>
  <c r="H113" i="41"/>
  <c r="K116" i="41"/>
  <c r="L119" i="41"/>
  <c r="O122" i="41"/>
  <c r="G126" i="41"/>
  <c r="H129" i="41"/>
  <c r="G133" i="41"/>
  <c r="E118" i="24"/>
  <c r="E133" i="24"/>
  <c r="K94" i="41"/>
  <c r="G96" i="41"/>
  <c r="T97" i="41"/>
  <c r="P99" i="41"/>
  <c r="L101" i="41"/>
  <c r="K103" i="41"/>
  <c r="K105" i="41"/>
  <c r="L107" i="41"/>
  <c r="H110" i="41"/>
  <c r="K113" i="41"/>
  <c r="L116" i="41"/>
  <c r="O119" i="41"/>
  <c r="G123" i="41"/>
  <c r="H126" i="41"/>
  <c r="K129" i="41"/>
  <c r="H133" i="41"/>
  <c r="H118" i="24"/>
  <c r="F133" i="24"/>
  <c r="L94" i="41"/>
  <c r="H96" i="41"/>
  <c r="W97" i="41"/>
  <c r="S99" i="41"/>
  <c r="O101" i="41"/>
  <c r="L103" i="41"/>
  <c r="L105" i="41"/>
  <c r="O107" i="41"/>
  <c r="K110" i="41"/>
  <c r="L113" i="41"/>
  <c r="O116" i="41"/>
  <c r="G120" i="41"/>
  <c r="H123" i="41"/>
  <c r="K126" i="41"/>
  <c r="L129" i="41"/>
  <c r="K133" i="41"/>
  <c r="M118" i="24"/>
  <c r="J133" i="24"/>
  <c r="O94" i="41"/>
  <c r="K96" i="41"/>
  <c r="G98" i="41"/>
  <c r="T99" i="41"/>
  <c r="P101" i="41"/>
  <c r="O103" i="41"/>
  <c r="O105" i="41"/>
  <c r="P107" i="41"/>
  <c r="L110" i="41"/>
  <c r="O113" i="41"/>
  <c r="G117" i="41"/>
  <c r="H120" i="41"/>
  <c r="K123" i="41"/>
  <c r="L126" i="41"/>
  <c r="O129" i="41"/>
  <c r="L133" i="41"/>
  <c r="E119" i="24"/>
  <c r="L133" i="24"/>
  <c r="P94" i="41"/>
  <c r="L96" i="41"/>
  <c r="H98" i="41"/>
  <c r="W99" i="41"/>
  <c r="S101" i="41"/>
  <c r="P103" i="41"/>
  <c r="P105" i="41"/>
  <c r="S107" i="41"/>
  <c r="O110" i="41"/>
  <c r="G114" i="41"/>
  <c r="H117" i="41"/>
  <c r="K120" i="41"/>
  <c r="L123" i="41"/>
  <c r="O126" i="41"/>
  <c r="G130" i="41"/>
  <c r="G134" i="41"/>
  <c r="M120" i="24"/>
  <c r="H137" i="24"/>
  <c r="S94" i="41"/>
  <c r="O96" i="41"/>
  <c r="K98" i="41"/>
  <c r="G100" i="41"/>
  <c r="T101" i="41"/>
  <c r="S103" i="41"/>
  <c r="S105" i="41"/>
  <c r="G108" i="41"/>
  <c r="G111" i="41"/>
  <c r="H114" i="41"/>
  <c r="K117" i="41"/>
  <c r="L120" i="41"/>
  <c r="O123" i="41"/>
  <c r="G127" i="41"/>
  <c r="H130" i="41"/>
  <c r="H134" i="41"/>
  <c r="I121" i="24"/>
  <c r="I137" i="24"/>
  <c r="G93" i="41"/>
  <c r="T94" i="41"/>
  <c r="P96" i="41"/>
  <c r="L98" i="41"/>
  <c r="H100" i="41"/>
  <c r="W101" i="41"/>
  <c r="T103" i="41"/>
  <c r="T105" i="41"/>
  <c r="H108" i="41"/>
  <c r="H111" i="41"/>
  <c r="K114" i="41"/>
  <c r="L117" i="41"/>
  <c r="O120" i="41"/>
  <c r="G124" i="41"/>
  <c r="K130" i="41"/>
  <c r="J123" i="24"/>
  <c r="M137" i="24"/>
  <c r="M92" i="24"/>
  <c r="J21" i="24"/>
  <c r="N93" i="24"/>
  <c r="L21" i="24"/>
  <c r="M94" i="24"/>
  <c r="L46" i="24"/>
  <c r="N99" i="24"/>
  <c r="F40" i="24"/>
  <c r="M100" i="24"/>
  <c r="I40" i="24"/>
  <c r="N101" i="24"/>
  <c r="M47" i="24"/>
  <c r="M107" i="24"/>
  <c r="N107" i="24"/>
  <c r="M109" i="24"/>
  <c r="H53" i="24"/>
  <c r="N109" i="24"/>
  <c r="H77" i="24"/>
  <c r="M78" i="24"/>
  <c r="M76" i="24"/>
  <c r="M79" i="24"/>
  <c r="M84" i="24"/>
  <c r="L39" i="24"/>
  <c r="N91" i="24"/>
  <c r="J80" i="23"/>
  <c r="K96" i="33"/>
  <c r="H8" i="33" s="1"/>
  <c r="K99" i="33"/>
  <c r="H11" i="33" s="1"/>
  <c r="K103" i="33"/>
  <c r="K107" i="33"/>
  <c r="K111" i="33"/>
  <c r="K121" i="33"/>
  <c r="L79" i="23"/>
  <c r="X93" i="33"/>
  <c r="T96" i="33"/>
  <c r="T99" i="33"/>
  <c r="T103" i="33"/>
  <c r="T107" i="33"/>
  <c r="T111" i="33"/>
  <c r="S116" i="33"/>
  <c r="K124" i="33"/>
  <c r="K97" i="33"/>
  <c r="H9" i="33" s="1"/>
  <c r="K127" i="33"/>
  <c r="L97" i="33"/>
  <c r="K128" i="33"/>
  <c r="K101" i="33"/>
  <c r="H13" i="33" s="1"/>
  <c r="K105" i="33"/>
  <c r="K109" i="33"/>
  <c r="K113" i="33"/>
  <c r="K118" i="33"/>
  <c r="K129" i="33"/>
  <c r="L101" i="33"/>
  <c r="L105" i="33"/>
  <c r="L109" i="33"/>
  <c r="L113" i="33"/>
  <c r="K130" i="33"/>
  <c r="T118" i="33"/>
  <c r="K131" i="33"/>
  <c r="K95" i="33"/>
  <c r="H12" i="33" s="1"/>
  <c r="S101" i="33"/>
  <c r="S105" i="33"/>
  <c r="S109" i="33"/>
  <c r="L95" i="33"/>
  <c r="K98" i="33"/>
  <c r="H10" i="33" s="1"/>
  <c r="T101" i="33"/>
  <c r="T105" i="33"/>
  <c r="T109" i="33"/>
  <c r="T113" i="33"/>
  <c r="K119" i="33"/>
  <c r="K132" i="33"/>
  <c r="T95" i="33"/>
  <c r="S98" i="33"/>
  <c r="L102" i="33"/>
  <c r="L106" i="33"/>
  <c r="L110" i="33"/>
  <c r="S114" i="33"/>
  <c r="T119" i="33"/>
  <c r="K134" i="33"/>
  <c r="K93" i="33"/>
  <c r="H6" i="33" s="1"/>
  <c r="T98" i="33"/>
  <c r="S102" i="33"/>
  <c r="S106" i="33"/>
  <c r="S110" i="33"/>
  <c r="T114" i="33"/>
  <c r="K120" i="33"/>
  <c r="O94" i="9"/>
  <c r="P102" i="9"/>
  <c r="S107" i="9"/>
  <c r="O113" i="9"/>
  <c r="P118" i="9"/>
  <c r="O131" i="9"/>
  <c r="W94" i="9"/>
  <c r="W98" i="9"/>
  <c r="P103" i="9"/>
  <c r="S108" i="9"/>
  <c r="O114" i="9"/>
  <c r="P119" i="9"/>
  <c r="O95" i="9"/>
  <c r="O99" i="9"/>
  <c r="S103" i="9"/>
  <c r="O109" i="9"/>
  <c r="P114" i="9"/>
  <c r="O120" i="9"/>
  <c r="P115" i="9"/>
  <c r="O100" i="9"/>
  <c r="S115" i="9"/>
  <c r="P96" i="9"/>
  <c r="P100" i="9"/>
  <c r="P105" i="9"/>
  <c r="S110" i="9"/>
  <c r="O116" i="9"/>
  <c r="O124" i="9"/>
  <c r="S96" i="9"/>
  <c r="S100" i="9"/>
  <c r="S105" i="9"/>
  <c r="O111" i="9"/>
  <c r="P116" i="9"/>
  <c r="O125" i="9"/>
  <c r="P110" i="9"/>
  <c r="W96" i="9"/>
  <c r="W100" i="9"/>
  <c r="O106" i="9"/>
  <c r="P111" i="9"/>
  <c r="S116" i="9"/>
  <c r="O126" i="9"/>
  <c r="O110" i="9"/>
  <c r="O122" i="9"/>
  <c r="O93" i="9"/>
  <c r="I6" i="9" s="1"/>
  <c r="O97" i="9"/>
  <c r="O101" i="9"/>
  <c r="P106" i="9"/>
  <c r="S111" i="9"/>
  <c r="O117" i="9"/>
  <c r="O127" i="9"/>
  <c r="P93" i="9"/>
  <c r="I17" i="23" s="1"/>
  <c r="P97" i="9"/>
  <c r="P101" i="9"/>
  <c r="S106" i="9"/>
  <c r="O112" i="9"/>
  <c r="P117" i="9"/>
  <c r="O128" i="9"/>
  <c r="I55" i="23"/>
  <c r="O96" i="9"/>
  <c r="O123" i="9"/>
  <c r="I7" i="9" s="1"/>
  <c r="S93" i="9"/>
  <c r="S97" i="9"/>
  <c r="S101" i="9"/>
  <c r="O107" i="9"/>
  <c r="P112" i="9"/>
  <c r="S117" i="9"/>
  <c r="O129" i="9"/>
  <c r="J58" i="23"/>
  <c r="W93" i="9"/>
  <c r="W97" i="9"/>
  <c r="O102" i="9"/>
  <c r="P107" i="9"/>
  <c r="S112" i="9"/>
  <c r="O118" i="9"/>
  <c r="O130" i="9"/>
  <c r="J60" i="23"/>
  <c r="I65" i="23"/>
  <c r="O98" i="9"/>
  <c r="P94" i="9"/>
  <c r="P98" i="9"/>
  <c r="S102" i="9"/>
  <c r="O108" i="9"/>
  <c r="P113" i="9"/>
  <c r="S118" i="9"/>
  <c r="O132" i="9"/>
  <c r="I67" i="23"/>
  <c r="O105" i="9"/>
  <c r="S94" i="9"/>
  <c r="S98" i="9"/>
  <c r="O103" i="9"/>
  <c r="P108" i="9"/>
  <c r="S113" i="9"/>
  <c r="O119" i="9"/>
  <c r="O133" i="9"/>
  <c r="I71" i="23"/>
  <c r="AE108" i="5"/>
  <c r="AE116" i="5"/>
  <c r="AE124" i="5"/>
  <c r="AE132" i="5"/>
  <c r="K93" i="5"/>
  <c r="H6" i="5" s="1"/>
  <c r="W95" i="5"/>
  <c r="O98" i="5"/>
  <c r="K101" i="5"/>
  <c r="W103" i="5"/>
  <c r="O106" i="5"/>
  <c r="K109" i="5"/>
  <c r="W111" i="5"/>
  <c r="O114" i="5"/>
  <c r="K117" i="5"/>
  <c r="W119" i="5"/>
  <c r="O122" i="5"/>
  <c r="K125" i="5"/>
  <c r="W127" i="5"/>
  <c r="O130" i="5"/>
  <c r="K133" i="5"/>
  <c r="AE127" i="5"/>
  <c r="O93" i="5"/>
  <c r="I7" i="5" s="1"/>
  <c r="K96" i="5"/>
  <c r="H7" i="5" s="1"/>
  <c r="W98" i="5"/>
  <c r="O101" i="5"/>
  <c r="K104" i="5"/>
  <c r="W106" i="5"/>
  <c r="O109" i="5"/>
  <c r="K112" i="5"/>
  <c r="W114" i="5"/>
  <c r="O117" i="5"/>
  <c r="K120" i="5"/>
  <c r="W122" i="5"/>
  <c r="O125" i="5"/>
  <c r="K128" i="5"/>
  <c r="W130" i="5"/>
  <c r="O133" i="5"/>
  <c r="AE95" i="5"/>
  <c r="AE103" i="5"/>
  <c r="AE111" i="5"/>
  <c r="AE119" i="5"/>
  <c r="AE98" i="5"/>
  <c r="AE106" i="5"/>
  <c r="AE114" i="5"/>
  <c r="AE122" i="5"/>
  <c r="AE130" i="5"/>
  <c r="AE93" i="5"/>
  <c r="P96" i="5"/>
  <c r="I24" i="23" s="1"/>
  <c r="L99" i="5"/>
  <c r="H14" i="23" s="1"/>
  <c r="AE101" i="5"/>
  <c r="P104" i="5"/>
  <c r="L107" i="5"/>
  <c r="AE109" i="5"/>
  <c r="P112" i="5"/>
  <c r="L115" i="5"/>
  <c r="AE117" i="5"/>
  <c r="P120" i="5"/>
  <c r="L123" i="5"/>
  <c r="AE125" i="5"/>
  <c r="P128" i="5"/>
  <c r="L131" i="5"/>
  <c r="AE133" i="5"/>
  <c r="M19" i="23"/>
  <c r="J39" i="23"/>
  <c r="L94" i="5"/>
  <c r="H13" i="23" s="1"/>
  <c r="AE96" i="5"/>
  <c r="P99" i="5"/>
  <c r="L102" i="5"/>
  <c r="AE104" i="5"/>
  <c r="P107" i="5"/>
  <c r="L110" i="5"/>
  <c r="AE112" i="5"/>
  <c r="P115" i="5"/>
  <c r="L118" i="5"/>
  <c r="AE120" i="5"/>
  <c r="P123" i="5"/>
  <c r="L126" i="5"/>
  <c r="AE128" i="5"/>
  <c r="P131" i="5"/>
  <c r="L134" i="5"/>
  <c r="I40" i="23"/>
  <c r="O94" i="5"/>
  <c r="K97" i="5"/>
  <c r="W99" i="5"/>
  <c r="O102" i="5"/>
  <c r="K105" i="5"/>
  <c r="W107" i="5"/>
  <c r="O110" i="5"/>
  <c r="K113" i="5"/>
  <c r="W115" i="5"/>
  <c r="O118" i="5"/>
  <c r="K121" i="5"/>
  <c r="W123" i="5"/>
  <c r="O126" i="5"/>
  <c r="K129" i="5"/>
  <c r="W131" i="5"/>
  <c r="O134" i="5"/>
  <c r="I42" i="23"/>
  <c r="AE99" i="5"/>
  <c r="L105" i="5"/>
  <c r="AE107" i="5"/>
  <c r="P110" i="5"/>
  <c r="L113" i="5"/>
  <c r="AE115" i="5"/>
  <c r="P118" i="5"/>
  <c r="L121" i="5"/>
  <c r="AE123" i="5"/>
  <c r="P126" i="5"/>
  <c r="L129" i="5"/>
  <c r="AE131" i="5"/>
  <c r="P134" i="5"/>
  <c r="L42" i="23"/>
  <c r="W94" i="5"/>
  <c r="O97" i="5"/>
  <c r="I10" i="5" s="1"/>
  <c r="K100" i="5"/>
  <c r="W102" i="5"/>
  <c r="O105" i="5"/>
  <c r="K108" i="5"/>
  <c r="W110" i="5"/>
  <c r="O113" i="5"/>
  <c r="K116" i="5"/>
  <c r="W118" i="5"/>
  <c r="O121" i="5"/>
  <c r="K124" i="5"/>
  <c r="W126" i="5"/>
  <c r="O129" i="5"/>
  <c r="K132" i="5"/>
  <c r="W134" i="5"/>
  <c r="AE100" i="5"/>
  <c r="AE94" i="5"/>
  <c r="P97" i="5"/>
  <c r="L100" i="5"/>
  <c r="AE102" i="5"/>
  <c r="P105" i="5"/>
  <c r="L108" i="5"/>
  <c r="AE110" i="5"/>
  <c r="P113" i="5"/>
  <c r="L116" i="5"/>
  <c r="AE118" i="5"/>
  <c r="P121" i="5"/>
  <c r="L124" i="5"/>
  <c r="AE126" i="5"/>
  <c r="P129" i="5"/>
  <c r="L132" i="5"/>
  <c r="AA134" i="5"/>
  <c r="K95" i="5"/>
  <c r="H11" i="5" s="1"/>
  <c r="W97" i="5"/>
  <c r="O100" i="5"/>
  <c r="K103" i="5"/>
  <c r="W105" i="5"/>
  <c r="O108" i="5"/>
  <c r="K111" i="5"/>
  <c r="W113" i="5"/>
  <c r="O116" i="5"/>
  <c r="K119" i="5"/>
  <c r="W121" i="5"/>
  <c r="O124" i="5"/>
  <c r="K127" i="5"/>
  <c r="W129" i="5"/>
  <c r="O132" i="5"/>
  <c r="L95" i="5"/>
  <c r="H30" i="23" s="1"/>
  <c r="AE97" i="5"/>
  <c r="P100" i="5"/>
  <c r="L103" i="5"/>
  <c r="AE105" i="5"/>
  <c r="P108" i="5"/>
  <c r="L111" i="5"/>
  <c r="AE113" i="5"/>
  <c r="P116" i="5"/>
  <c r="L119" i="5"/>
  <c r="AE121" i="5"/>
  <c r="P124" i="5"/>
  <c r="AE129" i="5"/>
  <c r="K93" i="42"/>
  <c r="H6" i="42" s="1"/>
  <c r="O95" i="42"/>
  <c r="I10" i="42" s="1"/>
  <c r="S97" i="42"/>
  <c r="AB99" i="42"/>
  <c r="L102" i="42"/>
  <c r="P104" i="42"/>
  <c r="T106" i="42"/>
  <c r="K109" i="42"/>
  <c r="O111" i="42"/>
  <c r="I12" i="42" s="1"/>
  <c r="S113" i="42"/>
  <c r="T116" i="42"/>
  <c r="L120" i="42"/>
  <c r="O123" i="42"/>
  <c r="P126" i="42"/>
  <c r="S129" i="42"/>
  <c r="T132" i="42"/>
  <c r="L93" i="42"/>
  <c r="P95" i="42"/>
  <c r="I14" i="31" s="1"/>
  <c r="T97" i="42"/>
  <c r="K100" i="42"/>
  <c r="O102" i="42"/>
  <c r="S104" i="42"/>
  <c r="AB106" i="42"/>
  <c r="L109" i="42"/>
  <c r="H31" i="31" s="1"/>
  <c r="P111" i="42"/>
  <c r="T113" i="42"/>
  <c r="L117" i="42"/>
  <c r="O120" i="42"/>
  <c r="P123" i="42"/>
  <c r="S126" i="42"/>
  <c r="T129" i="42"/>
  <c r="L133" i="42"/>
  <c r="AB93" i="42"/>
  <c r="L96" i="42"/>
  <c r="P98" i="42"/>
  <c r="T100" i="42"/>
  <c r="K103" i="42"/>
  <c r="H12" i="42" s="1"/>
  <c r="O105" i="42"/>
  <c r="S107" i="42"/>
  <c r="AB109" i="42"/>
  <c r="L112" i="42"/>
  <c r="T114" i="42"/>
  <c r="L118" i="42"/>
  <c r="O121" i="42"/>
  <c r="P124" i="42"/>
  <c r="S127" i="42"/>
  <c r="T130" i="42"/>
  <c r="L134" i="42"/>
  <c r="L94" i="42"/>
  <c r="P96" i="42"/>
  <c r="I10" i="31" s="1"/>
  <c r="T98" i="42"/>
  <c r="K101" i="42"/>
  <c r="H13" i="42" s="1"/>
  <c r="O103" i="42"/>
  <c r="S105" i="42"/>
  <c r="AB107" i="42"/>
  <c r="L110" i="42"/>
  <c r="P112" i="42"/>
  <c r="O115" i="42"/>
  <c r="P118" i="42"/>
  <c r="S121" i="42"/>
  <c r="T124" i="42"/>
  <c r="L128" i="42"/>
  <c r="O131" i="42"/>
  <c r="P134" i="42"/>
  <c r="O94" i="42"/>
  <c r="S96" i="42"/>
  <c r="AB98" i="42"/>
  <c r="L101" i="42"/>
  <c r="P103" i="42"/>
  <c r="T105" i="42"/>
  <c r="K108" i="42"/>
  <c r="O110" i="42"/>
  <c r="S112" i="42"/>
  <c r="P115" i="42"/>
  <c r="S118" i="42"/>
  <c r="T121" i="42"/>
  <c r="L125" i="42"/>
  <c r="O128" i="42"/>
  <c r="P131" i="42"/>
  <c r="S134" i="42"/>
  <c r="P94" i="42"/>
  <c r="T96" i="42"/>
  <c r="K99" i="42"/>
  <c r="O101" i="42"/>
  <c r="I8" i="42" s="1"/>
  <c r="S103" i="42"/>
  <c r="AB105" i="42"/>
  <c r="L108" i="42"/>
  <c r="P110" i="42"/>
  <c r="T112" i="42"/>
  <c r="S115" i="42"/>
  <c r="T118" i="42"/>
  <c r="L122" i="42"/>
  <c r="O125" i="42"/>
  <c r="P128" i="42"/>
  <c r="S131" i="42"/>
  <c r="T134" i="42"/>
  <c r="S94" i="42"/>
  <c r="AB96" i="42"/>
  <c r="L99" i="42"/>
  <c r="P101" i="42"/>
  <c r="I6" i="31" s="1"/>
  <c r="T103" i="42"/>
  <c r="K106" i="42"/>
  <c r="O108" i="42"/>
  <c r="I14" i="42" s="1"/>
  <c r="S110" i="42"/>
  <c r="AB112" i="42"/>
  <c r="T115" i="42"/>
  <c r="L119" i="42"/>
  <c r="O122" i="42"/>
  <c r="P125" i="42"/>
  <c r="S128" i="42"/>
  <c r="T131" i="42"/>
  <c r="T94" i="42"/>
  <c r="K97" i="42"/>
  <c r="H11" i="42" s="1"/>
  <c r="O99" i="42"/>
  <c r="I9" i="42" s="1"/>
  <c r="S101" i="42"/>
  <c r="AB103" i="42"/>
  <c r="L106" i="42"/>
  <c r="P108" i="42"/>
  <c r="T110" i="42"/>
  <c r="K113" i="42"/>
  <c r="L116" i="42"/>
  <c r="O119" i="42"/>
  <c r="P122" i="42"/>
  <c r="S125" i="42"/>
  <c r="T128" i="42"/>
  <c r="L132" i="42"/>
  <c r="AB94" i="42"/>
  <c r="L97" i="42"/>
  <c r="H20" i="31" s="1"/>
  <c r="P99" i="42"/>
  <c r="I15" i="31" s="1"/>
  <c r="T101" i="42"/>
  <c r="K104" i="42"/>
  <c r="O106" i="42"/>
  <c r="I15" i="42" s="1"/>
  <c r="S108" i="42"/>
  <c r="AB110" i="42"/>
  <c r="L113" i="42"/>
  <c r="O116" i="42"/>
  <c r="P119" i="42"/>
  <c r="S122" i="42"/>
  <c r="T125" i="42"/>
  <c r="L129" i="42"/>
  <c r="H12" i="31" s="1"/>
  <c r="O132" i="42"/>
  <c r="K95" i="42"/>
  <c r="H7" i="42" s="1"/>
  <c r="O97" i="42"/>
  <c r="I11" i="42" s="1"/>
  <c r="S99" i="42"/>
  <c r="AB101" i="42"/>
  <c r="L104" i="42"/>
  <c r="P106" i="42"/>
  <c r="I27" i="31" s="1"/>
  <c r="T108" i="42"/>
  <c r="K111" i="42"/>
  <c r="O113" i="42"/>
  <c r="I19" i="42" s="1"/>
  <c r="P116" i="42"/>
  <c r="S119" i="42"/>
  <c r="T122" i="42"/>
  <c r="L126" i="42"/>
  <c r="O129" i="42"/>
  <c r="I24" i="42" s="1"/>
  <c r="P132" i="42"/>
  <c r="L95" i="42"/>
  <c r="P97" i="42"/>
  <c r="T99" i="42"/>
  <c r="K102" i="42"/>
  <c r="H14" i="42" s="1"/>
  <c r="O104" i="42"/>
  <c r="I13" i="42" s="1"/>
  <c r="S106" i="42"/>
  <c r="AB108" i="42"/>
  <c r="L111" i="42"/>
  <c r="P113" i="42"/>
  <c r="I25" i="31" s="1"/>
  <c r="S116" i="42"/>
  <c r="T119" i="42"/>
  <c r="L123" i="42"/>
  <c r="O126" i="42"/>
  <c r="P121" i="3"/>
  <c r="X123" i="3"/>
  <c r="T94" i="3"/>
  <c r="AB96" i="3"/>
  <c r="T110" i="3"/>
  <c r="AB112" i="3"/>
  <c r="D108" i="3"/>
  <c r="T126" i="3"/>
  <c r="AB128" i="3"/>
  <c r="D125" i="3"/>
  <c r="T127" i="3"/>
  <c r="AB129" i="3"/>
  <c r="L98" i="3"/>
  <c r="H35" i="31" s="1"/>
  <c r="W127" i="3"/>
  <c r="AF102" i="3"/>
  <c r="L99" i="3"/>
  <c r="H11" i="31" s="1"/>
  <c r="W126" i="3"/>
  <c r="AF103" i="3"/>
  <c r="L114" i="3"/>
  <c r="W111" i="3"/>
  <c r="AF118" i="3"/>
  <c r="L115" i="3"/>
  <c r="W110" i="3"/>
  <c r="AF119" i="3"/>
  <c r="L130" i="3"/>
  <c r="W95" i="3"/>
  <c r="AF134" i="3"/>
  <c r="L131" i="3"/>
  <c r="W94" i="3"/>
  <c r="P104" i="3"/>
  <c r="X106" i="3"/>
  <c r="P105" i="3"/>
  <c r="X107" i="3"/>
  <c r="J121" i="24"/>
  <c r="N160" i="24"/>
  <c r="M160" i="24"/>
  <c r="L160" i="24"/>
  <c r="J160" i="24"/>
  <c r="I160" i="24"/>
  <c r="I181" i="24"/>
  <c r="H181" i="24"/>
  <c r="F181" i="24"/>
  <c r="E181" i="24"/>
  <c r="N206" i="24"/>
  <c r="M206" i="24"/>
  <c r="L206" i="24"/>
  <c r="J206" i="24"/>
  <c r="I206" i="24"/>
  <c r="N252" i="24"/>
  <c r="M252" i="24"/>
  <c r="L252" i="24"/>
  <c r="J252" i="24"/>
  <c r="I252" i="24"/>
  <c r="N300" i="24"/>
  <c r="M300" i="24"/>
  <c r="L300" i="24"/>
  <c r="J300" i="24"/>
  <c r="I300" i="24"/>
  <c r="N284" i="24"/>
  <c r="M284" i="24"/>
  <c r="L284" i="24"/>
  <c r="J284" i="24"/>
  <c r="I284" i="24"/>
  <c r="N268" i="24"/>
  <c r="M268" i="24"/>
  <c r="L268" i="24"/>
  <c r="J268" i="24"/>
  <c r="I268" i="24"/>
  <c r="J39" i="24"/>
  <c r="J46" i="24"/>
  <c r="N16" i="24"/>
  <c r="N23" i="24"/>
  <c r="N75" i="24"/>
  <c r="N83" i="24"/>
  <c r="M91" i="24"/>
  <c r="M99" i="24"/>
  <c r="H107" i="24"/>
  <c r="L113" i="24"/>
  <c r="L115" i="24"/>
  <c r="M117" i="24"/>
  <c r="I123" i="24"/>
  <c r="J126" i="24"/>
  <c r="H129" i="24"/>
  <c r="F137" i="24"/>
  <c r="I141" i="24"/>
  <c r="L145" i="24"/>
  <c r="J161" i="24"/>
  <c r="E170" i="24"/>
  <c r="L175" i="24"/>
  <c r="J189" i="24"/>
  <c r="E196" i="24"/>
  <c r="J219" i="24"/>
  <c r="E246" i="24"/>
  <c r="J269" i="24"/>
  <c r="E278" i="24"/>
  <c r="J301" i="24"/>
  <c r="I9" i="24"/>
  <c r="H9" i="24"/>
  <c r="F9" i="24"/>
  <c r="E9" i="24"/>
  <c r="I283" i="24"/>
  <c r="H283" i="24"/>
  <c r="F283" i="24"/>
  <c r="E283" i="24"/>
  <c r="I267" i="24"/>
  <c r="H267" i="24"/>
  <c r="F267" i="24"/>
  <c r="E267" i="24"/>
  <c r="E180" i="24"/>
  <c r="N174" i="24"/>
  <c r="M174" i="24"/>
  <c r="L174" i="24"/>
  <c r="J174" i="24"/>
  <c r="I174" i="24"/>
  <c r="I179" i="24"/>
  <c r="H179" i="24"/>
  <c r="F179" i="24"/>
  <c r="E179" i="24"/>
  <c r="N61" i="24"/>
  <c r="M61" i="24"/>
  <c r="L61" i="24"/>
  <c r="J61" i="24"/>
  <c r="N250" i="24"/>
  <c r="M250" i="24"/>
  <c r="L250" i="24"/>
  <c r="J250" i="24"/>
  <c r="I250" i="24"/>
  <c r="L27" i="24"/>
  <c r="M53" i="24"/>
  <c r="F180" i="24"/>
  <c r="L283" i="24"/>
  <c r="N124" i="24"/>
  <c r="I124" i="24"/>
  <c r="F124" i="24"/>
  <c r="E124" i="24"/>
  <c r="N146" i="24"/>
  <c r="M146" i="24"/>
  <c r="L146" i="24"/>
  <c r="J146" i="24"/>
  <c r="I146" i="24"/>
  <c r="H146" i="24"/>
  <c r="F146" i="24"/>
  <c r="E146" i="24"/>
  <c r="I173" i="24"/>
  <c r="H173" i="24"/>
  <c r="F173" i="24"/>
  <c r="E173" i="24"/>
  <c r="N178" i="24"/>
  <c r="M178" i="24"/>
  <c r="L178" i="24"/>
  <c r="J178" i="24"/>
  <c r="I178" i="24"/>
  <c r="I193" i="24"/>
  <c r="H193" i="24"/>
  <c r="F193" i="24"/>
  <c r="E193" i="24"/>
  <c r="I209" i="24"/>
  <c r="H209" i="24"/>
  <c r="F209" i="24"/>
  <c r="E209" i="24"/>
  <c r="I249" i="24"/>
  <c r="H249" i="24"/>
  <c r="F249" i="24"/>
  <c r="E249" i="24"/>
  <c r="I297" i="24"/>
  <c r="H297" i="24"/>
  <c r="F297" i="24"/>
  <c r="E297" i="24"/>
  <c r="I281" i="24"/>
  <c r="H281" i="24"/>
  <c r="F281" i="24"/>
  <c r="E281" i="24"/>
  <c r="I265" i="24"/>
  <c r="H265" i="24"/>
  <c r="F265" i="24"/>
  <c r="E265" i="24"/>
  <c r="N39" i="24"/>
  <c r="N46" i="24"/>
  <c r="N27" i="24"/>
  <c r="N53" i="24"/>
  <c r="M77" i="24"/>
  <c r="M85" i="24"/>
  <c r="H93" i="24"/>
  <c r="H101" i="24"/>
  <c r="M108" i="24"/>
  <c r="E114" i="24"/>
  <c r="E116" i="24"/>
  <c r="J118" i="24"/>
  <c r="F121" i="24"/>
  <c r="M123" i="24"/>
  <c r="E127" i="24"/>
  <c r="L129" i="24"/>
  <c r="H133" i="24"/>
  <c r="J137" i="24"/>
  <c r="M141" i="24"/>
  <c r="F147" i="24"/>
  <c r="F166" i="24"/>
  <c r="J171" i="24"/>
  <c r="M68" i="24"/>
  <c r="E176" i="24"/>
  <c r="L185" i="24"/>
  <c r="F61" i="24"/>
  <c r="J197" i="24"/>
  <c r="M201" i="24"/>
  <c r="E206" i="24"/>
  <c r="L215" i="24"/>
  <c r="F242" i="24"/>
  <c r="J247" i="24"/>
  <c r="M251" i="24"/>
  <c r="E256" i="24"/>
  <c r="L265" i="24"/>
  <c r="F274" i="24"/>
  <c r="J279" i="24"/>
  <c r="M283" i="24"/>
  <c r="E288" i="24"/>
  <c r="L297" i="24"/>
  <c r="F306" i="24"/>
  <c r="I299" i="24"/>
  <c r="H299" i="24"/>
  <c r="F299" i="24"/>
  <c r="E299" i="24"/>
  <c r="N9" i="24"/>
  <c r="J251" i="24"/>
  <c r="J283" i="24"/>
  <c r="N208" i="24"/>
  <c r="M208" i="24"/>
  <c r="L208" i="24"/>
  <c r="J208" i="24"/>
  <c r="I208" i="24"/>
  <c r="N298" i="24"/>
  <c r="M298" i="24"/>
  <c r="L298" i="24"/>
  <c r="J298" i="24"/>
  <c r="I298" i="24"/>
  <c r="N282" i="24"/>
  <c r="M282" i="24"/>
  <c r="L282" i="24"/>
  <c r="J282" i="24"/>
  <c r="I282" i="24"/>
  <c r="N266" i="24"/>
  <c r="M266" i="24"/>
  <c r="L266" i="24"/>
  <c r="J266" i="24"/>
  <c r="I266" i="24"/>
  <c r="M46" i="24"/>
  <c r="H85" i="24"/>
  <c r="E121" i="24"/>
  <c r="M126" i="24"/>
  <c r="E147" i="24"/>
  <c r="E61" i="24"/>
  <c r="L251" i="24"/>
  <c r="N172" i="24"/>
  <c r="M172" i="24"/>
  <c r="L172" i="24"/>
  <c r="J172" i="24"/>
  <c r="I172" i="24"/>
  <c r="I177" i="24"/>
  <c r="H177" i="24"/>
  <c r="F177" i="24"/>
  <c r="E177" i="24"/>
  <c r="N194" i="24"/>
  <c r="M194" i="24"/>
  <c r="L194" i="24"/>
  <c r="J194" i="24"/>
  <c r="I194" i="24"/>
  <c r="N210" i="24"/>
  <c r="M210" i="24"/>
  <c r="L210" i="24"/>
  <c r="J210" i="24"/>
  <c r="I210" i="24"/>
  <c r="N248" i="24"/>
  <c r="M248" i="24"/>
  <c r="L248" i="24"/>
  <c r="J248" i="24"/>
  <c r="I248" i="24"/>
  <c r="N296" i="24"/>
  <c r="M296" i="24"/>
  <c r="L296" i="24"/>
  <c r="J296" i="24"/>
  <c r="I296" i="24"/>
  <c r="N280" i="24"/>
  <c r="M280" i="24"/>
  <c r="L280" i="24"/>
  <c r="J280" i="24"/>
  <c r="I280" i="24"/>
  <c r="N264" i="24"/>
  <c r="M264" i="24"/>
  <c r="L264" i="24"/>
  <c r="J264" i="24"/>
  <c r="I264" i="24"/>
  <c r="I21" i="24"/>
  <c r="E28" i="24"/>
  <c r="N77" i="24"/>
  <c r="N85" i="24"/>
  <c r="M93" i="24"/>
  <c r="M101" i="24"/>
  <c r="H109" i="24"/>
  <c r="F114" i="24"/>
  <c r="F116" i="24"/>
  <c r="H121" i="24"/>
  <c r="H124" i="24"/>
  <c r="F127" i="24"/>
  <c r="M129" i="24"/>
  <c r="I133" i="24"/>
  <c r="L137" i="24"/>
  <c r="E143" i="24"/>
  <c r="H147" i="24"/>
  <c r="L171" i="24"/>
  <c r="F176" i="24"/>
  <c r="J181" i="24"/>
  <c r="H61" i="24"/>
  <c r="F206" i="24"/>
  <c r="L247" i="24"/>
  <c r="M265" i="24"/>
  <c r="L279" i="24"/>
  <c r="N283" i="24"/>
  <c r="M297" i="24"/>
  <c r="N122" i="24"/>
  <c r="I122" i="24"/>
  <c r="F122" i="24"/>
  <c r="E122" i="24"/>
  <c r="I211" i="24"/>
  <c r="H211" i="24"/>
  <c r="F211" i="24"/>
  <c r="E211" i="24"/>
  <c r="L211" i="24"/>
  <c r="M211" i="24"/>
  <c r="N120" i="24"/>
  <c r="I120" i="24"/>
  <c r="F120" i="24"/>
  <c r="N142" i="24"/>
  <c r="M142" i="24"/>
  <c r="L142" i="24"/>
  <c r="J142" i="24"/>
  <c r="I142" i="24"/>
  <c r="H142" i="24"/>
  <c r="F142" i="24"/>
  <c r="E142" i="24"/>
  <c r="I169" i="24"/>
  <c r="H169" i="24"/>
  <c r="F169" i="24"/>
  <c r="E169" i="24"/>
  <c r="N190" i="24"/>
  <c r="M190" i="24"/>
  <c r="L190" i="24"/>
  <c r="J190" i="24"/>
  <c r="I190" i="24"/>
  <c r="N66" i="24"/>
  <c r="M66" i="24"/>
  <c r="L66" i="24"/>
  <c r="J66" i="24"/>
  <c r="I66" i="24"/>
  <c r="I197" i="24"/>
  <c r="H197" i="24"/>
  <c r="F197" i="24"/>
  <c r="E197" i="24"/>
  <c r="I213" i="24"/>
  <c r="H213" i="24"/>
  <c r="F213" i="24"/>
  <c r="E213" i="24"/>
  <c r="I245" i="24"/>
  <c r="H245" i="24"/>
  <c r="F245" i="24"/>
  <c r="E245" i="24"/>
  <c r="I293" i="24"/>
  <c r="H293" i="24"/>
  <c r="F293" i="24"/>
  <c r="E293" i="24"/>
  <c r="I277" i="24"/>
  <c r="H277" i="24"/>
  <c r="F277" i="24"/>
  <c r="E277" i="24"/>
  <c r="I261" i="24"/>
  <c r="H261" i="24"/>
  <c r="F261" i="24"/>
  <c r="E261" i="24"/>
  <c r="N21" i="24"/>
  <c r="N40" i="24"/>
  <c r="I56" i="24"/>
  <c r="N28" i="24"/>
  <c r="H81" i="24"/>
  <c r="M86" i="24"/>
  <c r="M95" i="24"/>
  <c r="H102" i="24"/>
  <c r="M110" i="24"/>
  <c r="J114" i="24"/>
  <c r="J116" i="24"/>
  <c r="F119" i="24"/>
  <c r="L121" i="24"/>
  <c r="M124" i="24"/>
  <c r="J127" i="24"/>
  <c r="L130" i="24"/>
  <c r="M133" i="24"/>
  <c r="F139" i="24"/>
  <c r="I143" i="24"/>
  <c r="L147" i="24"/>
  <c r="J163" i="24"/>
  <c r="M167" i="24"/>
  <c r="E172" i="24"/>
  <c r="L177" i="24"/>
  <c r="N181" i="24"/>
  <c r="F186" i="24"/>
  <c r="J191" i="24"/>
  <c r="M193" i="24"/>
  <c r="L207" i="24"/>
  <c r="N211" i="24"/>
  <c r="F216" i="24"/>
  <c r="J239" i="24"/>
  <c r="M243" i="24"/>
  <c r="E248" i="24"/>
  <c r="H252" i="24"/>
  <c r="L257" i="24"/>
  <c r="N261" i="24"/>
  <c r="F266" i="24"/>
  <c r="J271" i="24"/>
  <c r="M275" i="24"/>
  <c r="E280" i="24"/>
  <c r="H284" i="24"/>
  <c r="L289" i="24"/>
  <c r="N293" i="24"/>
  <c r="F298" i="24"/>
  <c r="J303" i="24"/>
  <c r="M307" i="24"/>
  <c r="N168" i="24"/>
  <c r="M168" i="24"/>
  <c r="L168" i="24"/>
  <c r="J168" i="24"/>
  <c r="I168" i="24"/>
  <c r="N152" i="24"/>
  <c r="M152" i="24"/>
  <c r="E152" i="24"/>
  <c r="I189" i="24"/>
  <c r="H189" i="24"/>
  <c r="F189" i="24"/>
  <c r="E189" i="24"/>
  <c r="I70" i="24"/>
  <c r="H70" i="24"/>
  <c r="F70" i="24"/>
  <c r="E70" i="24"/>
  <c r="N198" i="24"/>
  <c r="M198" i="24"/>
  <c r="L198" i="24"/>
  <c r="J198" i="24"/>
  <c r="I198" i="24"/>
  <c r="N214" i="24"/>
  <c r="M214" i="24"/>
  <c r="L214" i="24"/>
  <c r="J214" i="24"/>
  <c r="I214" i="24"/>
  <c r="N244" i="24"/>
  <c r="M244" i="24"/>
  <c r="L244" i="24"/>
  <c r="J244" i="24"/>
  <c r="I244" i="24"/>
  <c r="N308" i="24"/>
  <c r="M308" i="24"/>
  <c r="L308" i="24"/>
  <c r="J308" i="24"/>
  <c r="I308" i="24"/>
  <c r="N292" i="24"/>
  <c r="M292" i="24"/>
  <c r="L292" i="24"/>
  <c r="J292" i="24"/>
  <c r="I292" i="24"/>
  <c r="N276" i="24"/>
  <c r="M276" i="24"/>
  <c r="L276" i="24"/>
  <c r="J276" i="24"/>
  <c r="I276" i="24"/>
  <c r="N260" i="24"/>
  <c r="M260" i="24"/>
  <c r="L260" i="24"/>
  <c r="J260" i="24"/>
  <c r="I260" i="24"/>
  <c r="H34" i="24"/>
  <c r="J56" i="24"/>
  <c r="M71" i="24"/>
  <c r="M81" i="24"/>
  <c r="N86" i="24"/>
  <c r="H97" i="24"/>
  <c r="M102" i="24"/>
  <c r="I111" i="24"/>
  <c r="L114" i="24"/>
  <c r="L116" i="24"/>
  <c r="H119" i="24"/>
  <c r="M121" i="24"/>
  <c r="E125" i="24"/>
  <c r="L127" i="24"/>
  <c r="E135" i="24"/>
  <c r="H139" i="24"/>
  <c r="J143" i="24"/>
  <c r="M147" i="24"/>
  <c r="L163" i="24"/>
  <c r="F172" i="24"/>
  <c r="J70" i="24"/>
  <c r="M177" i="24"/>
  <c r="E182" i="24"/>
  <c r="L191" i="24"/>
  <c r="N193" i="24"/>
  <c r="F198" i="24"/>
  <c r="J203" i="24"/>
  <c r="M207" i="24"/>
  <c r="E212" i="24"/>
  <c r="L239" i="24"/>
  <c r="F248" i="24"/>
  <c r="J253" i="24"/>
  <c r="M257" i="24"/>
  <c r="E262" i="24"/>
  <c r="H266" i="24"/>
  <c r="L271" i="24"/>
  <c r="F280" i="24"/>
  <c r="J285" i="24"/>
  <c r="M289" i="24"/>
  <c r="E294" i="24"/>
  <c r="H298" i="24"/>
  <c r="L303" i="24"/>
  <c r="N118" i="24"/>
  <c r="I118" i="24"/>
  <c r="F118" i="24"/>
  <c r="N140" i="24"/>
  <c r="M140" i="24"/>
  <c r="L140" i="24"/>
  <c r="J140" i="24"/>
  <c r="I140" i="24"/>
  <c r="H140" i="24"/>
  <c r="F140" i="24"/>
  <c r="E140" i="24"/>
  <c r="I167" i="24"/>
  <c r="H167" i="24"/>
  <c r="F167" i="24"/>
  <c r="E167" i="24"/>
  <c r="N188" i="24"/>
  <c r="M188" i="24"/>
  <c r="L188" i="24"/>
  <c r="J188" i="24"/>
  <c r="I188" i="24"/>
  <c r="N69" i="24"/>
  <c r="M69" i="24"/>
  <c r="L69" i="24"/>
  <c r="J69" i="24"/>
  <c r="I69" i="24"/>
  <c r="I199" i="24"/>
  <c r="H199" i="24"/>
  <c r="F199" i="24"/>
  <c r="E199" i="24"/>
  <c r="I215" i="24"/>
  <c r="H215" i="24"/>
  <c r="F215" i="24"/>
  <c r="E215" i="24"/>
  <c r="I243" i="24"/>
  <c r="H243" i="24"/>
  <c r="F243" i="24"/>
  <c r="E243" i="24"/>
  <c r="I307" i="24"/>
  <c r="H307" i="24"/>
  <c r="F307" i="24"/>
  <c r="E307" i="24"/>
  <c r="I291" i="24"/>
  <c r="H291" i="24"/>
  <c r="F291" i="24"/>
  <c r="E291" i="24"/>
  <c r="I275" i="24"/>
  <c r="H275" i="24"/>
  <c r="F275" i="24"/>
  <c r="E275" i="24"/>
  <c r="I259" i="24"/>
  <c r="H259" i="24"/>
  <c r="F259" i="24"/>
  <c r="E259" i="24"/>
  <c r="H49" i="24"/>
  <c r="L56" i="24"/>
  <c r="N71" i="24"/>
  <c r="N81" i="24"/>
  <c r="M87" i="24"/>
  <c r="M97" i="24"/>
  <c r="N102" i="24"/>
  <c r="J111" i="24"/>
  <c r="M114" i="24"/>
  <c r="M116" i="24"/>
  <c r="I119" i="24"/>
  <c r="H122" i="24"/>
  <c r="F125" i="24"/>
  <c r="M127" i="24"/>
  <c r="E131" i="24"/>
  <c r="F135" i="24"/>
  <c r="I139" i="24"/>
  <c r="L143" i="24"/>
  <c r="E156" i="24"/>
  <c r="M163" i="24"/>
  <c r="E168" i="24"/>
  <c r="H172" i="24"/>
  <c r="L70" i="24"/>
  <c r="N177" i="24"/>
  <c r="F182" i="24"/>
  <c r="M191" i="24"/>
  <c r="E194" i="24"/>
  <c r="H198" i="24"/>
  <c r="L203" i="24"/>
  <c r="F212" i="24"/>
  <c r="J217" i="24"/>
  <c r="M239" i="24"/>
  <c r="E244" i="24"/>
  <c r="H248" i="24"/>
  <c r="L253" i="24"/>
  <c r="J267" i="24"/>
  <c r="M271" i="24"/>
  <c r="E276" i="24"/>
  <c r="H280" i="24"/>
  <c r="L285" i="24"/>
  <c r="F294" i="24"/>
  <c r="J299" i="24"/>
  <c r="M303" i="24"/>
  <c r="E308" i="24"/>
  <c r="I207" i="24"/>
  <c r="H207" i="24"/>
  <c r="F207" i="24"/>
  <c r="E207" i="24"/>
  <c r="I171" i="24"/>
  <c r="H171" i="24"/>
  <c r="F171" i="24"/>
  <c r="E171" i="24"/>
  <c r="H28" i="24"/>
  <c r="N262" i="24"/>
  <c r="M262" i="24"/>
  <c r="L262" i="24"/>
  <c r="J262" i="24"/>
  <c r="I262" i="24"/>
  <c r="N166" i="24"/>
  <c r="M166" i="24"/>
  <c r="L166" i="24"/>
  <c r="J166" i="24"/>
  <c r="I166" i="24"/>
  <c r="I187" i="24"/>
  <c r="H187" i="24"/>
  <c r="F187" i="24"/>
  <c r="E187" i="24"/>
  <c r="I68" i="24"/>
  <c r="H68" i="24"/>
  <c r="F68" i="24"/>
  <c r="E68" i="24"/>
  <c r="N200" i="24"/>
  <c r="M200" i="24"/>
  <c r="L200" i="24"/>
  <c r="J200" i="24"/>
  <c r="I200" i="24"/>
  <c r="N216" i="24"/>
  <c r="M216" i="24"/>
  <c r="L216" i="24"/>
  <c r="J216" i="24"/>
  <c r="I216" i="24"/>
  <c r="N242" i="24"/>
  <c r="M242" i="24"/>
  <c r="L242" i="24"/>
  <c r="J242" i="24"/>
  <c r="I242" i="24"/>
  <c r="N306" i="24"/>
  <c r="M306" i="24"/>
  <c r="L306" i="24"/>
  <c r="J306" i="24"/>
  <c r="I306" i="24"/>
  <c r="N290" i="24"/>
  <c r="M290" i="24"/>
  <c r="L290" i="24"/>
  <c r="J290" i="24"/>
  <c r="I290" i="24"/>
  <c r="N274" i="24"/>
  <c r="M274" i="24"/>
  <c r="L274" i="24"/>
  <c r="J274" i="24"/>
  <c r="I274" i="24"/>
  <c r="N258" i="24"/>
  <c r="M258" i="24"/>
  <c r="L258" i="24"/>
  <c r="J258" i="24"/>
  <c r="I258" i="24"/>
  <c r="I49" i="24"/>
  <c r="F16" i="24"/>
  <c r="M56" i="24"/>
  <c r="H73" i="24"/>
  <c r="E82" i="24"/>
  <c r="N87" i="24"/>
  <c r="N97" i="24"/>
  <c r="M103" i="24"/>
  <c r="N112" i="24"/>
  <c r="E117" i="24"/>
  <c r="J119" i="24"/>
  <c r="J122" i="24"/>
  <c r="H125" i="24"/>
  <c r="H128" i="24"/>
  <c r="F131" i="24"/>
  <c r="H135" i="24"/>
  <c r="J139" i="24"/>
  <c r="M143" i="24"/>
  <c r="M156" i="24"/>
  <c r="F168" i="24"/>
  <c r="J173" i="24"/>
  <c r="M70" i="24"/>
  <c r="E178" i="24"/>
  <c r="L187" i="24"/>
  <c r="F194" i="24"/>
  <c r="J199" i="24"/>
  <c r="M203" i="24"/>
  <c r="E208" i="24"/>
  <c r="F244" i="24"/>
  <c r="J249" i="24"/>
  <c r="M253" i="24"/>
  <c r="E258" i="24"/>
  <c r="H262" i="24"/>
  <c r="L267" i="24"/>
  <c r="F276" i="24"/>
  <c r="J281" i="24"/>
  <c r="M285" i="24"/>
  <c r="E290" i="24"/>
  <c r="L299" i="24"/>
  <c r="F308" i="24"/>
  <c r="N144" i="24"/>
  <c r="M144" i="24"/>
  <c r="L144" i="24"/>
  <c r="J144" i="24"/>
  <c r="I144" i="24"/>
  <c r="H144" i="24"/>
  <c r="F144" i="24"/>
  <c r="E144" i="24"/>
  <c r="N192" i="24"/>
  <c r="M192" i="24"/>
  <c r="L192" i="24"/>
  <c r="J192" i="24"/>
  <c r="I192" i="24"/>
  <c r="I195" i="24"/>
  <c r="H195" i="24"/>
  <c r="F195" i="24"/>
  <c r="E195" i="24"/>
  <c r="I295" i="24"/>
  <c r="H295" i="24"/>
  <c r="F295" i="24"/>
  <c r="E295" i="24"/>
  <c r="I191" i="24"/>
  <c r="H191" i="24"/>
  <c r="F191" i="24"/>
  <c r="E191" i="24"/>
  <c r="N196" i="24"/>
  <c r="M196" i="24"/>
  <c r="L196" i="24"/>
  <c r="J196" i="24"/>
  <c r="I196" i="24"/>
  <c r="N278" i="24"/>
  <c r="M278" i="24"/>
  <c r="L278" i="24"/>
  <c r="J278" i="24"/>
  <c r="I278" i="24"/>
  <c r="M28" i="24"/>
  <c r="N132" i="24"/>
  <c r="M132" i="24"/>
  <c r="L132" i="24"/>
  <c r="J132" i="24"/>
  <c r="I132" i="24"/>
  <c r="F132" i="24"/>
  <c r="E132" i="24"/>
  <c r="N138" i="24"/>
  <c r="M138" i="24"/>
  <c r="L138" i="24"/>
  <c r="J138" i="24"/>
  <c r="I138" i="24"/>
  <c r="H138" i="24"/>
  <c r="F138" i="24"/>
  <c r="E138" i="24"/>
  <c r="I165" i="24"/>
  <c r="H165" i="24"/>
  <c r="F165" i="24"/>
  <c r="E165" i="24"/>
  <c r="N186" i="24"/>
  <c r="M186" i="24"/>
  <c r="L186" i="24"/>
  <c r="J186" i="24"/>
  <c r="I186" i="24"/>
  <c r="I201" i="24"/>
  <c r="H201" i="24"/>
  <c r="F201" i="24"/>
  <c r="E201" i="24"/>
  <c r="I217" i="24"/>
  <c r="H217" i="24"/>
  <c r="F217" i="24"/>
  <c r="E217" i="24"/>
  <c r="I241" i="24"/>
  <c r="H241" i="24"/>
  <c r="F241" i="24"/>
  <c r="E241" i="24"/>
  <c r="I305" i="24"/>
  <c r="H305" i="24"/>
  <c r="F305" i="24"/>
  <c r="E305" i="24"/>
  <c r="I289" i="24"/>
  <c r="H289" i="24"/>
  <c r="F289" i="24"/>
  <c r="E289" i="24"/>
  <c r="I273" i="24"/>
  <c r="H273" i="24"/>
  <c r="F273" i="24"/>
  <c r="E273" i="24"/>
  <c r="I257" i="24"/>
  <c r="H257" i="24"/>
  <c r="F257" i="24"/>
  <c r="E257" i="24"/>
  <c r="I20" i="24"/>
  <c r="J49" i="24"/>
  <c r="M73" i="24"/>
  <c r="H82" i="24"/>
  <c r="H89" i="24"/>
  <c r="E98" i="24"/>
  <c r="N103" i="24"/>
  <c r="E113" i="24"/>
  <c r="E115" i="24"/>
  <c r="F117" i="24"/>
  <c r="L119" i="24"/>
  <c r="L122" i="24"/>
  <c r="I125" i="24"/>
  <c r="J128" i="24"/>
  <c r="H131" i="24"/>
  <c r="I135" i="24"/>
  <c r="L139" i="24"/>
  <c r="E145" i="24"/>
  <c r="E158" i="24"/>
  <c r="H168" i="24"/>
  <c r="L173" i="24"/>
  <c r="N70" i="24"/>
  <c r="F178" i="24"/>
  <c r="J183" i="24"/>
  <c r="M187" i="24"/>
  <c r="E192" i="24"/>
  <c r="H194" i="24"/>
  <c r="L199" i="24"/>
  <c r="F208" i="24"/>
  <c r="J213" i="24"/>
  <c r="M217" i="24"/>
  <c r="H244" i="24"/>
  <c r="L249" i="24"/>
  <c r="F258" i="24"/>
  <c r="M267" i="24"/>
  <c r="H276" i="24"/>
  <c r="L281" i="24"/>
  <c r="F290" i="24"/>
  <c r="J295" i="24"/>
  <c r="M299" i="24"/>
  <c r="H308" i="24"/>
  <c r="N180" i="24"/>
  <c r="M180" i="24"/>
  <c r="L180" i="24"/>
  <c r="J180" i="24"/>
  <c r="I180" i="24"/>
  <c r="I263" i="24"/>
  <c r="H263" i="24"/>
  <c r="F263" i="24"/>
  <c r="E263" i="24"/>
  <c r="H86" i="24"/>
  <c r="N164" i="24"/>
  <c r="M164" i="24"/>
  <c r="L164" i="24"/>
  <c r="J164" i="24"/>
  <c r="I164" i="24"/>
  <c r="N148" i="24"/>
  <c r="M148" i="24"/>
  <c r="E148" i="24"/>
  <c r="I185" i="24"/>
  <c r="H185" i="24"/>
  <c r="F185" i="24"/>
  <c r="E185" i="24"/>
  <c r="N202" i="24"/>
  <c r="M202" i="24"/>
  <c r="L202" i="24"/>
  <c r="J202" i="24"/>
  <c r="I202" i="24"/>
  <c r="N218" i="24"/>
  <c r="M218" i="24"/>
  <c r="L218" i="24"/>
  <c r="J218" i="24"/>
  <c r="I218" i="24"/>
  <c r="N240" i="24"/>
  <c r="M240" i="24"/>
  <c r="L240" i="24"/>
  <c r="J240" i="24"/>
  <c r="I240" i="24"/>
  <c r="N304" i="24"/>
  <c r="M304" i="24"/>
  <c r="L304" i="24"/>
  <c r="J304" i="24"/>
  <c r="I304" i="24"/>
  <c r="N288" i="24"/>
  <c r="M288" i="24"/>
  <c r="L288" i="24"/>
  <c r="J288" i="24"/>
  <c r="I288" i="24"/>
  <c r="N272" i="24"/>
  <c r="M272" i="24"/>
  <c r="L272" i="24"/>
  <c r="J272" i="24"/>
  <c r="I272" i="24"/>
  <c r="N256" i="24"/>
  <c r="M256" i="24"/>
  <c r="L256" i="24"/>
  <c r="J256" i="24"/>
  <c r="I256" i="24"/>
  <c r="I16" i="24"/>
  <c r="N73" i="24"/>
  <c r="M82" i="24"/>
  <c r="M89" i="24"/>
  <c r="H98" i="24"/>
  <c r="H105" i="24"/>
  <c r="F113" i="24"/>
  <c r="F115" i="24"/>
  <c r="H117" i="24"/>
  <c r="M119" i="24"/>
  <c r="M122" i="24"/>
  <c r="J125" i="24"/>
  <c r="L128" i="24"/>
  <c r="I131" i="24"/>
  <c r="J135" i="24"/>
  <c r="M139" i="24"/>
  <c r="F145" i="24"/>
  <c r="M158" i="24"/>
  <c r="F164" i="24"/>
  <c r="J169" i="24"/>
  <c r="M173" i="24"/>
  <c r="E66" i="24"/>
  <c r="H178" i="24"/>
  <c r="L183" i="24"/>
  <c r="N187" i="24"/>
  <c r="F192" i="24"/>
  <c r="J195" i="24"/>
  <c r="M199" i="24"/>
  <c r="E204" i="24"/>
  <c r="H208" i="24"/>
  <c r="L213" i="24"/>
  <c r="N217" i="24"/>
  <c r="F240" i="24"/>
  <c r="J245" i="24"/>
  <c r="M249" i="24"/>
  <c r="E254" i="24"/>
  <c r="H258" i="24"/>
  <c r="L263" i="24"/>
  <c r="N267" i="24"/>
  <c r="F272" i="24"/>
  <c r="J277" i="24"/>
  <c r="M281" i="24"/>
  <c r="E286" i="24"/>
  <c r="H290" i="24"/>
  <c r="L295" i="24"/>
  <c r="N299" i="24"/>
  <c r="F304" i="24"/>
  <c r="I251" i="24"/>
  <c r="H251" i="24"/>
  <c r="F251" i="24"/>
  <c r="E251" i="24"/>
  <c r="E86" i="24"/>
  <c r="N154" i="24"/>
  <c r="M154" i="24"/>
  <c r="E154" i="24"/>
  <c r="E102" i="24"/>
  <c r="H143" i="24"/>
  <c r="E266" i="24"/>
  <c r="E298" i="24"/>
  <c r="N130" i="24"/>
  <c r="I130" i="24"/>
  <c r="F130" i="24"/>
  <c r="E130" i="24"/>
  <c r="N136" i="24"/>
  <c r="M136" i="24"/>
  <c r="L136" i="24"/>
  <c r="J136" i="24"/>
  <c r="I136" i="24"/>
  <c r="H136" i="24"/>
  <c r="F136" i="24"/>
  <c r="E136" i="24"/>
  <c r="I163" i="24"/>
  <c r="H163" i="24"/>
  <c r="F163" i="24"/>
  <c r="E163" i="24"/>
  <c r="N184" i="24"/>
  <c r="M184" i="24"/>
  <c r="L184" i="24"/>
  <c r="J184" i="24"/>
  <c r="I184" i="24"/>
  <c r="I203" i="24"/>
  <c r="H203" i="24"/>
  <c r="F203" i="24"/>
  <c r="E203" i="24"/>
  <c r="I219" i="24"/>
  <c r="H219" i="24"/>
  <c r="F219" i="24"/>
  <c r="E219" i="24"/>
  <c r="I239" i="24"/>
  <c r="H239" i="24"/>
  <c r="F239" i="24"/>
  <c r="E239" i="24"/>
  <c r="I303" i="24"/>
  <c r="H303" i="24"/>
  <c r="F303" i="24"/>
  <c r="E303" i="24"/>
  <c r="I287" i="24"/>
  <c r="H287" i="24"/>
  <c r="F287" i="24"/>
  <c r="E287" i="24"/>
  <c r="I271" i="24"/>
  <c r="H271" i="24"/>
  <c r="F271" i="24"/>
  <c r="E271" i="24"/>
  <c r="I255" i="24"/>
  <c r="H255" i="24"/>
  <c r="F255" i="24"/>
  <c r="E255" i="24"/>
  <c r="F39" i="24"/>
  <c r="F46" i="24"/>
  <c r="J16" i="24"/>
  <c r="L50" i="24"/>
  <c r="M74" i="24"/>
  <c r="N82" i="24"/>
  <c r="N89" i="24"/>
  <c r="M98" i="24"/>
  <c r="M105" i="24"/>
  <c r="H113" i="24"/>
  <c r="H115" i="24"/>
  <c r="I117" i="24"/>
  <c r="E120" i="24"/>
  <c r="E123" i="24"/>
  <c r="L125" i="24"/>
  <c r="J131" i="24"/>
  <c r="L135" i="24"/>
  <c r="E141" i="24"/>
  <c r="H145" i="24"/>
  <c r="E160" i="24"/>
  <c r="H164" i="24"/>
  <c r="L169" i="24"/>
  <c r="N173" i="24"/>
  <c r="F66" i="24"/>
  <c r="J179" i="24"/>
  <c r="E188" i="24"/>
  <c r="H192" i="24"/>
  <c r="L195" i="24"/>
  <c r="N199" i="24"/>
  <c r="J209" i="24"/>
  <c r="M213" i="24"/>
  <c r="E218" i="24"/>
  <c r="H240" i="24"/>
  <c r="L245" i="24"/>
  <c r="N249" i="24"/>
  <c r="J259" i="24"/>
  <c r="M263" i="24"/>
  <c r="E268" i="24"/>
  <c r="H272" i="24"/>
  <c r="L277" i="24"/>
  <c r="N281" i="24"/>
  <c r="J291" i="24"/>
  <c r="M295" i="24"/>
  <c r="E300" i="24"/>
  <c r="H304" i="24"/>
  <c r="N246" i="24"/>
  <c r="M246" i="24"/>
  <c r="L246" i="24"/>
  <c r="J246" i="24"/>
  <c r="I246" i="24"/>
  <c r="J147" i="24"/>
  <c r="N162" i="24"/>
  <c r="M162" i="24"/>
  <c r="L162" i="24"/>
  <c r="J162" i="24"/>
  <c r="I162" i="24"/>
  <c r="N64" i="24"/>
  <c r="M64" i="24"/>
  <c r="E64" i="24"/>
  <c r="I183" i="24"/>
  <c r="H183" i="24"/>
  <c r="F183" i="24"/>
  <c r="E183" i="24"/>
  <c r="N204" i="24"/>
  <c r="M204" i="24"/>
  <c r="L204" i="24"/>
  <c r="J204" i="24"/>
  <c r="I204" i="24"/>
  <c r="N220" i="24"/>
  <c r="M220" i="24"/>
  <c r="L220" i="24"/>
  <c r="J220" i="24"/>
  <c r="I220" i="24"/>
  <c r="N302" i="24"/>
  <c r="M302" i="24"/>
  <c r="L302" i="24"/>
  <c r="J302" i="24"/>
  <c r="I302" i="24"/>
  <c r="N286" i="24"/>
  <c r="M286" i="24"/>
  <c r="L286" i="24"/>
  <c r="J286" i="24"/>
  <c r="I286" i="24"/>
  <c r="N270" i="24"/>
  <c r="M270" i="24"/>
  <c r="L270" i="24"/>
  <c r="J270" i="24"/>
  <c r="I270" i="24"/>
  <c r="N254" i="24"/>
  <c r="M254" i="24"/>
  <c r="L254" i="24"/>
  <c r="J254" i="24"/>
  <c r="I254" i="24"/>
  <c r="H39" i="24"/>
  <c r="H46" i="24"/>
  <c r="L16" i="24"/>
  <c r="M62" i="24"/>
  <c r="H75" i="24"/>
  <c r="H83" i="24"/>
  <c r="M90" i="24"/>
  <c r="N98" i="24"/>
  <c r="N105" i="24"/>
  <c r="I113" i="24"/>
  <c r="I115" i="24"/>
  <c r="J117" i="24"/>
  <c r="H120" i="24"/>
  <c r="F123" i="24"/>
  <c r="M125" i="24"/>
  <c r="E129" i="24"/>
  <c r="L131" i="24"/>
  <c r="M135" i="24"/>
  <c r="F141" i="24"/>
  <c r="I145" i="24"/>
  <c r="F160" i="24"/>
  <c r="J165" i="24"/>
  <c r="M169" i="24"/>
  <c r="E174" i="24"/>
  <c r="H66" i="24"/>
  <c r="L179" i="24"/>
  <c r="N183" i="24"/>
  <c r="F188" i="24"/>
  <c r="J9" i="24"/>
  <c r="M195" i="24"/>
  <c r="E200" i="24"/>
  <c r="H204" i="24"/>
  <c r="L209" i="24"/>
  <c r="N213" i="24"/>
  <c r="F218" i="24"/>
  <c r="J241" i="24"/>
  <c r="M245" i="24"/>
  <c r="E250" i="24"/>
  <c r="H254" i="24"/>
  <c r="L259" i="24"/>
  <c r="N263" i="24"/>
  <c r="F268" i="24"/>
  <c r="J273" i="24"/>
  <c r="M277" i="24"/>
  <c r="E282" i="24"/>
  <c r="H286" i="24"/>
  <c r="L291" i="24"/>
  <c r="N295" i="24"/>
  <c r="F300" i="24"/>
  <c r="J305" i="24"/>
  <c r="N126" i="24"/>
  <c r="I126" i="24"/>
  <c r="F126" i="24"/>
  <c r="E126" i="24"/>
  <c r="N176" i="24"/>
  <c r="M176" i="24"/>
  <c r="L176" i="24"/>
  <c r="J176" i="24"/>
  <c r="I176" i="24"/>
  <c r="I247" i="24"/>
  <c r="H247" i="24"/>
  <c r="F247" i="24"/>
  <c r="E247" i="24"/>
  <c r="I279" i="24"/>
  <c r="H279" i="24"/>
  <c r="F279" i="24"/>
  <c r="E279" i="24"/>
  <c r="M171" i="24"/>
  <c r="M247" i="24"/>
  <c r="M279" i="24"/>
  <c r="N170" i="24"/>
  <c r="M170" i="24"/>
  <c r="L170" i="24"/>
  <c r="J170" i="24"/>
  <c r="I170" i="24"/>
  <c r="I175" i="24"/>
  <c r="H175" i="24"/>
  <c r="F175" i="24"/>
  <c r="E175" i="24"/>
  <c r="N212" i="24"/>
  <c r="M212" i="24"/>
  <c r="L212" i="24"/>
  <c r="J212" i="24"/>
  <c r="I212" i="24"/>
  <c r="N294" i="24"/>
  <c r="M294" i="24"/>
  <c r="L294" i="24"/>
  <c r="J294" i="24"/>
  <c r="I294" i="24"/>
  <c r="J207" i="24"/>
  <c r="N128" i="24"/>
  <c r="I128" i="24"/>
  <c r="F128" i="24"/>
  <c r="E128" i="24"/>
  <c r="N134" i="24"/>
  <c r="M134" i="24"/>
  <c r="L134" i="24"/>
  <c r="J134" i="24"/>
  <c r="I134" i="24"/>
  <c r="H134" i="24"/>
  <c r="F134" i="24"/>
  <c r="E134" i="24"/>
  <c r="I161" i="24"/>
  <c r="H161" i="24"/>
  <c r="F161" i="24"/>
  <c r="E161" i="24"/>
  <c r="N182" i="24"/>
  <c r="M182" i="24"/>
  <c r="L182" i="24"/>
  <c r="J182" i="24"/>
  <c r="I182" i="24"/>
  <c r="I205" i="24"/>
  <c r="H205" i="24"/>
  <c r="F205" i="24"/>
  <c r="E205" i="24"/>
  <c r="I301" i="24"/>
  <c r="H301" i="24"/>
  <c r="F301" i="24"/>
  <c r="E301" i="24"/>
  <c r="I285" i="24"/>
  <c r="H285" i="24"/>
  <c r="F285" i="24"/>
  <c r="E285" i="24"/>
  <c r="I269" i="24"/>
  <c r="H269" i="24"/>
  <c r="F269" i="24"/>
  <c r="E269" i="24"/>
  <c r="I253" i="24"/>
  <c r="H253" i="24"/>
  <c r="F253" i="24"/>
  <c r="E253" i="24"/>
  <c r="J15" i="24"/>
  <c r="M75" i="24"/>
  <c r="M83" i="24"/>
  <c r="H91" i="24"/>
  <c r="H99" i="24"/>
  <c r="M106" i="24"/>
  <c r="L117" i="24"/>
  <c r="J120" i="24"/>
  <c r="H123" i="24"/>
  <c r="H126" i="24"/>
  <c r="F129" i="24"/>
  <c r="M131" i="24"/>
  <c r="E137" i="24"/>
  <c r="H141" i="24"/>
  <c r="J145" i="24"/>
  <c r="H160" i="24"/>
  <c r="L165" i="24"/>
  <c r="N169" i="24"/>
  <c r="F174" i="24"/>
  <c r="J175" i="24"/>
  <c r="M179" i="24"/>
  <c r="E184" i="24"/>
  <c r="H188" i="24"/>
  <c r="L9" i="24"/>
  <c r="N195" i="24"/>
  <c r="F200" i="24"/>
  <c r="J205" i="24"/>
  <c r="M209" i="24"/>
  <c r="E214" i="24"/>
  <c r="H218" i="24"/>
  <c r="L241" i="24"/>
  <c r="N245" i="24"/>
  <c r="F250" i="24"/>
  <c r="J255" i="24"/>
  <c r="M259" i="24"/>
  <c r="E264" i="24"/>
  <c r="H268" i="24"/>
  <c r="L273" i="24"/>
  <c r="N277" i="24"/>
  <c r="F282" i="24"/>
  <c r="J287" i="24"/>
  <c r="M291" i="24"/>
  <c r="E296" i="24"/>
  <c r="D296" i="24" s="1"/>
  <c r="H300" i="24"/>
  <c r="L305" i="24"/>
  <c r="L15" i="24"/>
  <c r="M30" i="24"/>
  <c r="J10" i="24"/>
  <c r="L10" i="24"/>
  <c r="I11" i="24"/>
  <c r="M24" i="24"/>
  <c r="I24" i="24"/>
  <c r="M55" i="24"/>
  <c r="J24" i="24"/>
  <c r="L30" i="24"/>
  <c r="N55" i="24"/>
  <c r="N24" i="24"/>
  <c r="H59" i="24"/>
  <c r="L13" i="24"/>
  <c r="I59" i="24"/>
  <c r="I15" i="24"/>
  <c r="N59" i="24"/>
  <c r="M11" i="24"/>
  <c r="M15" i="24"/>
  <c r="M10" i="24"/>
  <c r="N11" i="24"/>
  <c r="J42" i="24"/>
  <c r="N10" i="24"/>
  <c r="L42" i="24"/>
  <c r="J58" i="24"/>
  <c r="F67" i="24"/>
  <c r="N32" i="24"/>
  <c r="N42" i="24"/>
  <c r="L58" i="24"/>
  <c r="H67" i="24"/>
  <c r="H23" i="24"/>
  <c r="M58" i="24"/>
  <c r="I19" i="24"/>
  <c r="I23" i="24"/>
  <c r="N58" i="24"/>
  <c r="J23" i="24"/>
  <c r="J55" i="24"/>
  <c r="H24" i="24"/>
  <c r="L23" i="24"/>
  <c r="L55" i="24"/>
  <c r="J44" i="24"/>
  <c r="J43" i="24"/>
  <c r="J25" i="24"/>
  <c r="J221" i="24"/>
  <c r="J223" i="24"/>
  <c r="J225" i="24"/>
  <c r="J227" i="24"/>
  <c r="J229" i="24"/>
  <c r="J231" i="24"/>
  <c r="J233" i="24"/>
  <c r="J235" i="24"/>
  <c r="J237" i="24"/>
  <c r="L44" i="24"/>
  <c r="L43" i="24"/>
  <c r="L25" i="24"/>
  <c r="L221" i="24"/>
  <c r="L223" i="24"/>
  <c r="L225" i="24"/>
  <c r="L227" i="24"/>
  <c r="L229" i="24"/>
  <c r="L231" i="24"/>
  <c r="L233" i="24"/>
  <c r="L235" i="24"/>
  <c r="L237" i="24"/>
  <c r="M44" i="24"/>
  <c r="M43" i="24"/>
  <c r="M25" i="24"/>
  <c r="M221" i="24"/>
  <c r="M223" i="24"/>
  <c r="M225" i="24"/>
  <c r="M227" i="24"/>
  <c r="M229" i="24"/>
  <c r="M231" i="24"/>
  <c r="M233" i="24"/>
  <c r="M235" i="24"/>
  <c r="M237" i="24"/>
  <c r="N44" i="24"/>
  <c r="N43" i="24"/>
  <c r="N25" i="24"/>
  <c r="N221" i="24"/>
  <c r="N223" i="24"/>
  <c r="N225" i="24"/>
  <c r="N227" i="24"/>
  <c r="N229" i="24"/>
  <c r="N231" i="24"/>
  <c r="N233" i="24"/>
  <c r="N235" i="24"/>
  <c r="N237" i="24"/>
  <c r="E54" i="24"/>
  <c r="E17" i="24"/>
  <c r="E33" i="24"/>
  <c r="E222" i="24"/>
  <c r="E224" i="24"/>
  <c r="E226" i="24"/>
  <c r="E228" i="24"/>
  <c r="E230" i="24"/>
  <c r="E232" i="24"/>
  <c r="E234" i="24"/>
  <c r="E236" i="24"/>
  <c r="E238" i="24"/>
  <c r="F54" i="24"/>
  <c r="F17" i="24"/>
  <c r="F33" i="24"/>
  <c r="F222" i="24"/>
  <c r="F224" i="24"/>
  <c r="F226" i="24"/>
  <c r="F228" i="24"/>
  <c r="F230" i="24"/>
  <c r="F232" i="24"/>
  <c r="F234" i="24"/>
  <c r="F236" i="24"/>
  <c r="F238" i="24"/>
  <c r="H54" i="24"/>
  <c r="H17" i="24"/>
  <c r="H33" i="24"/>
  <c r="H222" i="24"/>
  <c r="H224" i="24"/>
  <c r="H226" i="24"/>
  <c r="H228" i="24"/>
  <c r="H230" i="24"/>
  <c r="H232" i="24"/>
  <c r="H234" i="24"/>
  <c r="H236" i="24"/>
  <c r="H238" i="24"/>
  <c r="I54" i="24"/>
  <c r="I17" i="24"/>
  <c r="I33" i="24"/>
  <c r="I222" i="24"/>
  <c r="I224" i="24"/>
  <c r="I226" i="24"/>
  <c r="I228" i="24"/>
  <c r="I230" i="24"/>
  <c r="I232" i="24"/>
  <c r="I234" i="24"/>
  <c r="I236" i="24"/>
  <c r="I238" i="24"/>
  <c r="J54" i="24"/>
  <c r="J17" i="24"/>
  <c r="J33" i="24"/>
  <c r="J222" i="24"/>
  <c r="J224" i="24"/>
  <c r="J226" i="24"/>
  <c r="J228" i="24"/>
  <c r="J230" i="24"/>
  <c r="J232" i="24"/>
  <c r="J234" i="24"/>
  <c r="J236" i="24"/>
  <c r="J238" i="24"/>
  <c r="E38" i="24"/>
  <c r="L54" i="24"/>
  <c r="L17" i="24"/>
  <c r="L33" i="24"/>
  <c r="L222" i="24"/>
  <c r="L224" i="24"/>
  <c r="L226" i="24"/>
  <c r="L228" i="24"/>
  <c r="L230" i="24"/>
  <c r="L232" i="24"/>
  <c r="L234" i="24"/>
  <c r="L236" i="24"/>
  <c r="L238" i="24"/>
  <c r="M54" i="24"/>
  <c r="M17" i="24"/>
  <c r="M33" i="24"/>
  <c r="M222" i="24"/>
  <c r="M224" i="24"/>
  <c r="M226" i="24"/>
  <c r="M228" i="24"/>
  <c r="M230" i="24"/>
  <c r="M232" i="24"/>
  <c r="M234" i="24"/>
  <c r="M236" i="24"/>
  <c r="M238" i="24"/>
  <c r="I38" i="24"/>
  <c r="J65" i="24"/>
  <c r="J38" i="24"/>
  <c r="E44" i="24"/>
  <c r="E43" i="24"/>
  <c r="E25" i="24"/>
  <c r="E221" i="24"/>
  <c r="E223" i="24"/>
  <c r="E225" i="24"/>
  <c r="E227" i="24"/>
  <c r="E229" i="24"/>
  <c r="E231" i="24"/>
  <c r="E233" i="24"/>
  <c r="E235" i="24"/>
  <c r="E237" i="24"/>
  <c r="L38" i="24"/>
  <c r="F44" i="24"/>
  <c r="F43" i="24"/>
  <c r="F25" i="24"/>
  <c r="F221" i="24"/>
  <c r="F223" i="24"/>
  <c r="F225" i="24"/>
  <c r="F227" i="24"/>
  <c r="F229" i="24"/>
  <c r="F231" i="24"/>
  <c r="F233" i="24"/>
  <c r="F235" i="24"/>
  <c r="F237" i="24"/>
  <c r="M38" i="24"/>
  <c r="H44" i="24"/>
  <c r="H43" i="24"/>
  <c r="H25" i="24"/>
  <c r="H221" i="24"/>
  <c r="H223" i="24"/>
  <c r="H225" i="24"/>
  <c r="H227" i="24"/>
  <c r="H229" i="24"/>
  <c r="H231" i="24"/>
  <c r="H233" i="24"/>
  <c r="H235" i="24"/>
  <c r="H237" i="24"/>
  <c r="N47" i="24"/>
  <c r="N72" i="24"/>
  <c r="N78" i="24"/>
  <c r="N94" i="24"/>
  <c r="N106" i="24"/>
  <c r="N110" i="24"/>
  <c r="E53" i="24"/>
  <c r="E71" i="24"/>
  <c r="E73" i="24"/>
  <c r="E75" i="24"/>
  <c r="E77" i="24"/>
  <c r="E79" i="24"/>
  <c r="E81" i="24"/>
  <c r="E83" i="24"/>
  <c r="E85" i="24"/>
  <c r="E87" i="24"/>
  <c r="E89" i="24"/>
  <c r="E91" i="24"/>
  <c r="E93" i="24"/>
  <c r="E95" i="24"/>
  <c r="E97" i="24"/>
  <c r="E99" i="24"/>
  <c r="E101" i="24"/>
  <c r="E103" i="24"/>
  <c r="E105" i="24"/>
  <c r="E107" i="24"/>
  <c r="E109" i="24"/>
  <c r="M72" i="24"/>
  <c r="M104" i="24"/>
  <c r="N74" i="24"/>
  <c r="N76" i="24"/>
  <c r="N80" i="24"/>
  <c r="N84" i="24"/>
  <c r="N88" i="24"/>
  <c r="N90" i="24"/>
  <c r="N92" i="24"/>
  <c r="N96" i="24"/>
  <c r="N100" i="24"/>
  <c r="N104" i="24"/>
  <c r="N108" i="24"/>
  <c r="F53" i="24"/>
  <c r="F71" i="24"/>
  <c r="F73" i="24"/>
  <c r="F75" i="24"/>
  <c r="F77" i="24"/>
  <c r="F79" i="24"/>
  <c r="F81" i="24"/>
  <c r="F83" i="24"/>
  <c r="F85" i="24"/>
  <c r="F87" i="24"/>
  <c r="F89" i="24"/>
  <c r="F91" i="24"/>
  <c r="F93" i="24"/>
  <c r="F95" i="24"/>
  <c r="F97" i="24"/>
  <c r="F99" i="24"/>
  <c r="F101" i="24"/>
  <c r="F103" i="24"/>
  <c r="F105" i="24"/>
  <c r="F107" i="24"/>
  <c r="F109" i="24"/>
  <c r="M96" i="24"/>
  <c r="H95" i="24"/>
  <c r="I53" i="24"/>
  <c r="I71" i="24"/>
  <c r="I73" i="24"/>
  <c r="I75" i="24"/>
  <c r="I77" i="24"/>
  <c r="I79" i="24"/>
  <c r="I81" i="24"/>
  <c r="I83" i="24"/>
  <c r="I85" i="24"/>
  <c r="I87" i="24"/>
  <c r="I89" i="24"/>
  <c r="I91" i="24"/>
  <c r="I93" i="24"/>
  <c r="I95" i="24"/>
  <c r="I97" i="24"/>
  <c r="I99" i="24"/>
  <c r="I101" i="24"/>
  <c r="I103" i="24"/>
  <c r="I105" i="24"/>
  <c r="I107" i="24"/>
  <c r="I109" i="24"/>
  <c r="M80" i="24"/>
  <c r="M88" i="24"/>
  <c r="H71" i="24"/>
  <c r="H79" i="24"/>
  <c r="H87" i="24"/>
  <c r="H103" i="24"/>
  <c r="F20" i="24"/>
  <c r="F21" i="24"/>
  <c r="J53" i="24"/>
  <c r="J71" i="24"/>
  <c r="J73" i="24"/>
  <c r="J75" i="24"/>
  <c r="J77" i="24"/>
  <c r="J79" i="24"/>
  <c r="J81" i="24"/>
  <c r="J83" i="24"/>
  <c r="J85" i="24"/>
  <c r="J87" i="24"/>
  <c r="J89" i="24"/>
  <c r="J91" i="24"/>
  <c r="J93" i="24"/>
  <c r="J95" i="24"/>
  <c r="J97" i="24"/>
  <c r="J99" i="24"/>
  <c r="J101" i="24"/>
  <c r="J103" i="24"/>
  <c r="J105" i="24"/>
  <c r="J107" i="24"/>
  <c r="J109" i="24"/>
  <c r="H20" i="24"/>
  <c r="H21" i="24"/>
  <c r="L79" i="24"/>
  <c r="L95" i="24"/>
  <c r="L20" i="24"/>
  <c r="E72" i="24"/>
  <c r="E74" i="24"/>
  <c r="E76" i="24"/>
  <c r="E78" i="24"/>
  <c r="E80" i="24"/>
  <c r="E84" i="24"/>
  <c r="E88" i="24"/>
  <c r="E90" i="24"/>
  <c r="E92" i="24"/>
  <c r="E94" i="24"/>
  <c r="E96" i="24"/>
  <c r="E100" i="24"/>
  <c r="E104" i="24"/>
  <c r="E106" i="24"/>
  <c r="E108" i="24"/>
  <c r="E110" i="24"/>
  <c r="M20" i="24"/>
  <c r="F47" i="24"/>
  <c r="F28" i="24"/>
  <c r="F72" i="24"/>
  <c r="F74" i="24"/>
  <c r="F76" i="24"/>
  <c r="F78" i="24"/>
  <c r="F80" i="24"/>
  <c r="F82" i="24"/>
  <c r="F84" i="24"/>
  <c r="F86" i="24"/>
  <c r="F88" i="24"/>
  <c r="F90" i="24"/>
  <c r="F92" i="24"/>
  <c r="F94" i="24"/>
  <c r="F96" i="24"/>
  <c r="F98" i="24"/>
  <c r="F100" i="24"/>
  <c r="F102" i="24"/>
  <c r="F104" i="24"/>
  <c r="F106" i="24"/>
  <c r="F108" i="24"/>
  <c r="F110" i="24"/>
  <c r="J20" i="24"/>
  <c r="H72" i="24"/>
  <c r="H74" i="24"/>
  <c r="H76" i="24"/>
  <c r="H78" i="24"/>
  <c r="H80" i="24"/>
  <c r="H84" i="24"/>
  <c r="H88" i="24"/>
  <c r="H90" i="24"/>
  <c r="H92" i="24"/>
  <c r="H94" i="24"/>
  <c r="H96" i="24"/>
  <c r="H100" i="24"/>
  <c r="H104" i="24"/>
  <c r="H106" i="24"/>
  <c r="H108" i="24"/>
  <c r="H110" i="24"/>
  <c r="J40" i="24"/>
  <c r="I47" i="24"/>
  <c r="I28" i="24"/>
  <c r="I72" i="24"/>
  <c r="I74" i="24"/>
  <c r="I76" i="24"/>
  <c r="I78" i="24"/>
  <c r="I80" i="24"/>
  <c r="I82" i="24"/>
  <c r="I84" i="24"/>
  <c r="I86" i="24"/>
  <c r="I88" i="24"/>
  <c r="I90" i="24"/>
  <c r="I92" i="24"/>
  <c r="I94" i="24"/>
  <c r="I96" i="24"/>
  <c r="I98" i="24"/>
  <c r="I100" i="24"/>
  <c r="I102" i="24"/>
  <c r="I104" i="24"/>
  <c r="I106" i="24"/>
  <c r="I108" i="24"/>
  <c r="I110" i="24"/>
  <c r="L40" i="24"/>
  <c r="J47" i="24"/>
  <c r="J28" i="24"/>
  <c r="J72" i="24"/>
  <c r="J74" i="24"/>
  <c r="J76" i="24"/>
  <c r="J78" i="24"/>
  <c r="J80" i="24"/>
  <c r="J82" i="24"/>
  <c r="J84" i="24"/>
  <c r="J86" i="24"/>
  <c r="J88" i="24"/>
  <c r="J90" i="24"/>
  <c r="J92" i="24"/>
  <c r="J94" i="24"/>
  <c r="J96" i="24"/>
  <c r="J98" i="24"/>
  <c r="J100" i="24"/>
  <c r="J102" i="24"/>
  <c r="J104" i="24"/>
  <c r="J106" i="24"/>
  <c r="J108" i="24"/>
  <c r="J110" i="24"/>
  <c r="M27" i="24"/>
  <c r="E111" i="24"/>
  <c r="F111" i="24"/>
  <c r="F49" i="24"/>
  <c r="H111" i="24"/>
  <c r="L49" i="24"/>
  <c r="M111" i="24"/>
  <c r="M49" i="24"/>
  <c r="N111" i="24"/>
  <c r="E112" i="24"/>
  <c r="F112" i="24"/>
  <c r="H112" i="24"/>
  <c r="F27" i="24"/>
  <c r="I112" i="24"/>
  <c r="H27" i="24"/>
  <c r="J112" i="24"/>
  <c r="I27" i="24"/>
  <c r="L112" i="24"/>
  <c r="J62" i="24"/>
  <c r="M60" i="24"/>
  <c r="M63" i="24"/>
  <c r="M149" i="24"/>
  <c r="M151" i="24"/>
  <c r="M153" i="24"/>
  <c r="M155" i="24"/>
  <c r="M157" i="24"/>
  <c r="M159" i="24"/>
  <c r="F34" i="24"/>
  <c r="L62" i="24"/>
  <c r="N60" i="24"/>
  <c r="N63" i="24"/>
  <c r="N149" i="24"/>
  <c r="N151" i="24"/>
  <c r="N153" i="24"/>
  <c r="N155" i="24"/>
  <c r="N157" i="24"/>
  <c r="N159" i="24"/>
  <c r="I34" i="24"/>
  <c r="N62" i="24"/>
  <c r="F64" i="24"/>
  <c r="F148" i="24"/>
  <c r="F150" i="24"/>
  <c r="F152" i="24"/>
  <c r="F154" i="24"/>
  <c r="F156" i="24"/>
  <c r="F158" i="24"/>
  <c r="E150" i="24"/>
  <c r="J34" i="24"/>
  <c r="H64" i="24"/>
  <c r="H148" i="24"/>
  <c r="H150" i="24"/>
  <c r="H152" i="24"/>
  <c r="H154" i="24"/>
  <c r="H156" i="24"/>
  <c r="H158" i="24"/>
  <c r="L34" i="24"/>
  <c r="H50" i="24"/>
  <c r="I64" i="24"/>
  <c r="I148" i="24"/>
  <c r="I150" i="24"/>
  <c r="I152" i="24"/>
  <c r="I154" i="24"/>
  <c r="I156" i="24"/>
  <c r="I158" i="24"/>
  <c r="M34" i="24"/>
  <c r="I50" i="24"/>
  <c r="J64" i="24"/>
  <c r="J148" i="24"/>
  <c r="J150" i="24"/>
  <c r="J152" i="24"/>
  <c r="J154" i="24"/>
  <c r="J156" i="24"/>
  <c r="J158" i="24"/>
  <c r="J50" i="24"/>
  <c r="L64" i="24"/>
  <c r="L148" i="24"/>
  <c r="L150" i="24"/>
  <c r="L152" i="24"/>
  <c r="L154" i="24"/>
  <c r="L156" i="24"/>
  <c r="L158" i="24"/>
  <c r="M150" i="24"/>
  <c r="F36" i="24"/>
  <c r="M50" i="24"/>
  <c r="H36" i="24"/>
  <c r="E60" i="24"/>
  <c r="E63" i="24"/>
  <c r="E149" i="24"/>
  <c r="E151" i="24"/>
  <c r="E153" i="24"/>
  <c r="E155" i="24"/>
  <c r="E157" i="24"/>
  <c r="E159" i="24"/>
  <c r="I36" i="24"/>
  <c r="F60" i="24"/>
  <c r="F63" i="24"/>
  <c r="F149" i="24"/>
  <c r="F151" i="24"/>
  <c r="F153" i="24"/>
  <c r="F155" i="24"/>
  <c r="F157" i="24"/>
  <c r="F159" i="24"/>
  <c r="J36" i="24"/>
  <c r="H60" i="24"/>
  <c r="H63" i="24"/>
  <c r="H149" i="24"/>
  <c r="H151" i="24"/>
  <c r="H153" i="24"/>
  <c r="H155" i="24"/>
  <c r="H157" i="24"/>
  <c r="H159" i="24"/>
  <c r="L36" i="24"/>
  <c r="F62" i="24"/>
  <c r="I60" i="24"/>
  <c r="I63" i="24"/>
  <c r="I149" i="24"/>
  <c r="I151" i="24"/>
  <c r="I153" i="24"/>
  <c r="I155" i="24"/>
  <c r="I157" i="24"/>
  <c r="I159" i="24"/>
  <c r="M36" i="24"/>
  <c r="H62" i="24"/>
  <c r="J60" i="24"/>
  <c r="J63" i="24"/>
  <c r="J149" i="24"/>
  <c r="J151" i="24"/>
  <c r="J153" i="24"/>
  <c r="J155" i="24"/>
  <c r="J157" i="24"/>
  <c r="J159" i="24"/>
  <c r="L6" i="24"/>
  <c r="H18" i="24"/>
  <c r="I45" i="24"/>
  <c r="I37" i="24"/>
  <c r="H48" i="24"/>
  <c r="J45" i="24"/>
  <c r="J37" i="24"/>
  <c r="I67" i="24"/>
  <c r="H13" i="24"/>
  <c r="J18" i="24"/>
  <c r="L45" i="24"/>
  <c r="L37" i="24"/>
  <c r="J48" i="24"/>
  <c r="J59" i="24"/>
  <c r="J67" i="24"/>
  <c r="E19" i="24"/>
  <c r="I13" i="24"/>
  <c r="L18" i="24"/>
  <c r="M45" i="24"/>
  <c r="M37" i="24"/>
  <c r="L48" i="24"/>
  <c r="L59" i="24"/>
  <c r="L67" i="24"/>
  <c r="H19" i="24"/>
  <c r="J13" i="24"/>
  <c r="M18" i="24"/>
  <c r="M23" i="24"/>
  <c r="N45" i="24"/>
  <c r="N37" i="24"/>
  <c r="M48" i="24"/>
  <c r="M59" i="24"/>
  <c r="M67" i="24"/>
  <c r="H32" i="24"/>
  <c r="N18" i="24"/>
  <c r="N48" i="24"/>
  <c r="N67" i="24"/>
  <c r="H11" i="24"/>
  <c r="J19" i="24"/>
  <c r="M13" i="24"/>
  <c r="E10" i="24"/>
  <c r="H6" i="24"/>
  <c r="J32" i="24"/>
  <c r="L19" i="24"/>
  <c r="H51" i="24"/>
  <c r="F58" i="24"/>
  <c r="F55" i="24"/>
  <c r="F10" i="24"/>
  <c r="I6" i="24"/>
  <c r="J11" i="24"/>
  <c r="L32" i="24"/>
  <c r="M19" i="24"/>
  <c r="I30" i="24"/>
  <c r="I51" i="24"/>
  <c r="H58" i="24"/>
  <c r="H55" i="24"/>
  <c r="H10" i="24"/>
  <c r="J6" i="24"/>
  <c r="H15" i="24"/>
  <c r="I42" i="24"/>
  <c r="J30" i="24"/>
  <c r="J51" i="24"/>
  <c r="M6" i="24"/>
  <c r="M51" i="24"/>
  <c r="N51" i="24"/>
  <c r="F37" i="24"/>
  <c r="M38" i="42"/>
  <c r="M54" i="42"/>
  <c r="N38" i="42"/>
  <c r="N54" i="42"/>
  <c r="B72" i="31"/>
  <c r="M72" i="31" s="1"/>
  <c r="E38" i="42"/>
  <c r="D38" i="42" s="1"/>
  <c r="E54" i="42"/>
  <c r="F38" i="42"/>
  <c r="F54" i="42"/>
  <c r="H38" i="42"/>
  <c r="H54" i="42"/>
  <c r="I38" i="42"/>
  <c r="I54" i="42"/>
  <c r="E39" i="42"/>
  <c r="E41" i="42"/>
  <c r="D41" i="42" s="1"/>
  <c r="F39" i="42"/>
  <c r="F41" i="42"/>
  <c r="H39" i="42"/>
  <c r="H41" i="42"/>
  <c r="I39" i="42"/>
  <c r="I41" i="42"/>
  <c r="B75" i="31"/>
  <c r="L75" i="31" s="1"/>
  <c r="J39" i="42"/>
  <c r="J41" i="42"/>
  <c r="L39" i="42"/>
  <c r="L41" i="42"/>
  <c r="B73" i="31"/>
  <c r="N73" i="31" s="1"/>
  <c r="M39" i="42"/>
  <c r="M41" i="42"/>
  <c r="F24" i="42"/>
  <c r="J24" i="42"/>
  <c r="L24" i="42"/>
  <c r="M24" i="42"/>
  <c r="I52" i="24"/>
  <c r="J52" i="24"/>
  <c r="L52" i="24"/>
  <c r="M52" i="24"/>
  <c r="M41" i="24"/>
  <c r="N41" i="24"/>
  <c r="E41" i="24"/>
  <c r="H41" i="24"/>
  <c r="I41" i="24"/>
  <c r="J41" i="24"/>
  <c r="F31" i="24"/>
  <c r="H31" i="24"/>
  <c r="I31" i="24"/>
  <c r="J31" i="24"/>
  <c r="L31" i="24"/>
  <c r="M31" i="24"/>
  <c r="H125" i="28"/>
  <c r="H126" i="28"/>
  <c r="H105" i="28"/>
  <c r="H109" i="28"/>
  <c r="G99" i="28"/>
  <c r="H102" i="28"/>
  <c r="F32" i="24" s="1"/>
  <c r="H113" i="28"/>
  <c r="H117" i="28"/>
  <c r="H110" i="28"/>
  <c r="H121" i="28"/>
  <c r="H100" i="28"/>
  <c r="H118" i="28"/>
  <c r="H129" i="28"/>
  <c r="H107" i="28"/>
  <c r="H115" i="28"/>
  <c r="H123" i="28"/>
  <c r="H131" i="28"/>
  <c r="G102" i="28"/>
  <c r="F6" i="28" s="1"/>
  <c r="G110" i="28"/>
  <c r="G118" i="28"/>
  <c r="G126" i="28"/>
  <c r="G100" i="28"/>
  <c r="G105" i="28"/>
  <c r="F11" i="28" s="1"/>
  <c r="G113" i="28"/>
  <c r="G121" i="28"/>
  <c r="G129" i="28"/>
  <c r="G94" i="28"/>
  <c r="F9" i="28" s="1"/>
  <c r="G96" i="28"/>
  <c r="F14" i="28" s="1"/>
  <c r="G98" i="28"/>
  <c r="F12" i="28" s="1"/>
  <c r="G108" i="28"/>
  <c r="F13" i="28" s="1"/>
  <c r="G116" i="28"/>
  <c r="G124" i="28"/>
  <c r="F31" i="28" s="1"/>
  <c r="D31" i="28" s="1"/>
  <c r="G132" i="28"/>
  <c r="H94" i="28"/>
  <c r="F6" i="24" s="1"/>
  <c r="H96" i="28"/>
  <c r="F24" i="24" s="1"/>
  <c r="H98" i="28"/>
  <c r="H108" i="28"/>
  <c r="H116" i="28"/>
  <c r="H124" i="28"/>
  <c r="F52" i="24" s="1"/>
  <c r="H132" i="28"/>
  <c r="G103" i="28"/>
  <c r="F8" i="28" s="1"/>
  <c r="G111" i="28"/>
  <c r="G119" i="28"/>
  <c r="G127" i="28"/>
  <c r="H103" i="28"/>
  <c r="F42" i="24" s="1"/>
  <c r="H111" i="28"/>
  <c r="H119" i="28"/>
  <c r="H127" i="28"/>
  <c r="G106" i="28"/>
  <c r="G114" i="28"/>
  <c r="G122" i="28"/>
  <c r="G130" i="28"/>
  <c r="G133" i="28"/>
  <c r="G101" i="28"/>
  <c r="F7" i="28" s="1"/>
  <c r="H106" i="28"/>
  <c r="H114" i="28"/>
  <c r="H122" i="28"/>
  <c r="H130" i="28"/>
  <c r="H133" i="28"/>
  <c r="H101" i="28"/>
  <c r="G109" i="28"/>
  <c r="F27" i="28" s="1"/>
  <c r="D27" i="28" s="1"/>
  <c r="G117" i="28"/>
  <c r="G125" i="28"/>
  <c r="G93" i="28"/>
  <c r="F10" i="28" s="1"/>
  <c r="G95" i="28"/>
  <c r="F22" i="28" s="1"/>
  <c r="D22" i="28" s="1"/>
  <c r="G97" i="28"/>
  <c r="F16" i="28" s="1"/>
  <c r="D16" i="28" s="1"/>
  <c r="H99" i="28"/>
  <c r="G104" i="28"/>
  <c r="F15" i="28" s="1"/>
  <c r="G112" i="28"/>
  <c r="G120" i="28"/>
  <c r="G128" i="28"/>
  <c r="G134" i="28"/>
  <c r="H93" i="28"/>
  <c r="H95" i="28"/>
  <c r="H97" i="28"/>
  <c r="H104" i="28"/>
  <c r="H112" i="28"/>
  <c r="H120" i="28"/>
  <c r="H128" i="28"/>
  <c r="H134" i="28"/>
  <c r="G107" i="28"/>
  <c r="G115" i="28"/>
  <c r="G123" i="28"/>
  <c r="L65" i="24"/>
  <c r="M65" i="24"/>
  <c r="N65" i="24"/>
  <c r="H65" i="24"/>
  <c r="H95" i="35"/>
  <c r="H105" i="35"/>
  <c r="G112" i="35"/>
  <c r="H93" i="35"/>
  <c r="H102" i="35"/>
  <c r="H98" i="35"/>
  <c r="G109" i="35"/>
  <c r="H99" i="35"/>
  <c r="G105" i="35"/>
  <c r="H112" i="35"/>
  <c r="G93" i="35"/>
  <c r="F7" i="35" s="1"/>
  <c r="G99" i="35"/>
  <c r="G102" i="35"/>
  <c r="H109" i="35"/>
  <c r="H96" i="35"/>
  <c r="G106" i="35"/>
  <c r="H106" i="35"/>
  <c r="G113" i="35"/>
  <c r="G103" i="35"/>
  <c r="H113" i="35"/>
  <c r="G94" i="35"/>
  <c r="F8" i="35" s="1"/>
  <c r="H103" i="35"/>
  <c r="G110" i="35"/>
  <c r="H94" i="35"/>
  <c r="F65" i="24" s="1"/>
  <c r="G100" i="35"/>
  <c r="G107" i="35"/>
  <c r="H110" i="35"/>
  <c r="H100" i="35"/>
  <c r="H107" i="35"/>
  <c r="G114" i="35"/>
  <c r="G97" i="35"/>
  <c r="G104" i="35"/>
  <c r="H114" i="35"/>
  <c r="H97" i="35"/>
  <c r="H104" i="35"/>
  <c r="G111" i="35"/>
  <c r="G101" i="35"/>
  <c r="H111" i="35"/>
  <c r="H101" i="35"/>
  <c r="G108" i="35"/>
  <c r="H115" i="35"/>
  <c r="G95" i="35"/>
  <c r="G98" i="35"/>
  <c r="H108" i="35"/>
  <c r="L57" i="24"/>
  <c r="M57" i="24"/>
  <c r="N57" i="24"/>
  <c r="E57" i="24"/>
  <c r="H57" i="24"/>
  <c r="I57" i="24"/>
  <c r="G116" i="7"/>
  <c r="H112" i="7"/>
  <c r="H103" i="7"/>
  <c r="G109" i="7"/>
  <c r="H114" i="7"/>
  <c r="H133" i="7"/>
  <c r="G104" i="7"/>
  <c r="G113" i="7"/>
  <c r="H129" i="7"/>
  <c r="H101" i="7"/>
  <c r="H118" i="7"/>
  <c r="H124" i="7"/>
  <c r="H95" i="7"/>
  <c r="F57" i="24" s="1"/>
  <c r="G111" i="7"/>
  <c r="G115" i="7"/>
  <c r="H125" i="7"/>
  <c r="G99" i="7"/>
  <c r="H132" i="7"/>
  <c r="H107" i="7"/>
  <c r="H93" i="7"/>
  <c r="G100" i="7"/>
  <c r="G97" i="7"/>
  <c r="G122" i="7"/>
  <c r="H128" i="7"/>
  <c r="H97" i="7"/>
  <c r="G112" i="7"/>
  <c r="H115" i="7"/>
  <c r="G134" i="7"/>
  <c r="H100" i="7"/>
  <c r="G106" i="7"/>
  <c r="H109" i="7"/>
  <c r="H122" i="7"/>
  <c r="G126" i="7"/>
  <c r="G130" i="7"/>
  <c r="G95" i="7"/>
  <c r="F12" i="7" s="1"/>
  <c r="D12" i="7" s="1"/>
  <c r="G103" i="7"/>
  <c r="H106" i="7"/>
  <c r="G119" i="7"/>
  <c r="H126" i="7"/>
  <c r="H130" i="7"/>
  <c r="H134" i="7"/>
  <c r="H119" i="7"/>
  <c r="H116" i="7"/>
  <c r="H98" i="7"/>
  <c r="G110" i="7"/>
  <c r="H113" i="7"/>
  <c r="G123" i="7"/>
  <c r="G127" i="7"/>
  <c r="G131" i="7"/>
  <c r="G93" i="7"/>
  <c r="G101" i="7"/>
  <c r="G107" i="7"/>
  <c r="H110" i="7"/>
  <c r="H123" i="7"/>
  <c r="H127" i="7"/>
  <c r="H131" i="7"/>
  <c r="G96" i="7"/>
  <c r="H104" i="7"/>
  <c r="G117" i="7"/>
  <c r="H120" i="7"/>
  <c r="G120" i="7"/>
  <c r="H96" i="7"/>
  <c r="G114" i="7"/>
  <c r="H117" i="7"/>
  <c r="G124" i="7"/>
  <c r="G128" i="7"/>
  <c r="G132" i="7"/>
  <c r="H99" i="7"/>
  <c r="G108" i="7"/>
  <c r="H111" i="7"/>
  <c r="G94" i="7"/>
  <c r="F6" i="7" s="1"/>
  <c r="G102" i="7"/>
  <c r="G105" i="7"/>
  <c r="H108" i="7"/>
  <c r="G121" i="7"/>
  <c r="H94" i="7"/>
  <c r="F50" i="24" s="1"/>
  <c r="H102" i="7"/>
  <c r="H105" i="7"/>
  <c r="G118" i="7"/>
  <c r="H121" i="7"/>
  <c r="G125" i="7"/>
  <c r="G129" i="7"/>
  <c r="I46" i="23"/>
  <c r="I83" i="23"/>
  <c r="L46" i="23"/>
  <c r="L65" i="23"/>
  <c r="L83" i="23"/>
  <c r="M21" i="23"/>
  <c r="J47" i="23"/>
  <c r="J66" i="23"/>
  <c r="J84" i="23"/>
  <c r="I48" i="23"/>
  <c r="L67" i="23"/>
  <c r="L48" i="23"/>
  <c r="I38" i="23"/>
  <c r="J49" i="23"/>
  <c r="J68" i="23"/>
  <c r="L32" i="23"/>
  <c r="L38" i="23"/>
  <c r="L51" i="23"/>
  <c r="I69" i="23"/>
  <c r="L69" i="23"/>
  <c r="L40" i="23"/>
  <c r="I59" i="23"/>
  <c r="L71" i="23"/>
  <c r="J41" i="23"/>
  <c r="L59" i="23"/>
  <c r="L75" i="23"/>
  <c r="I44" i="23"/>
  <c r="L61" i="23"/>
  <c r="I81" i="23"/>
  <c r="L44" i="23"/>
  <c r="J62" i="23"/>
  <c r="L81" i="23"/>
  <c r="I61" i="23"/>
  <c r="J45" i="23"/>
  <c r="J64" i="23"/>
  <c r="J82" i="23"/>
  <c r="J33" i="23"/>
  <c r="J13" i="23"/>
  <c r="J35" i="23"/>
  <c r="J18" i="23"/>
  <c r="J37" i="23"/>
  <c r="I14" i="23"/>
  <c r="H22" i="23"/>
  <c r="J22" i="23"/>
  <c r="I20" i="23"/>
  <c r="J28" i="23"/>
  <c r="I30" i="23"/>
  <c r="L30" i="23"/>
  <c r="J31" i="23"/>
  <c r="I32" i="23"/>
  <c r="L25" i="23"/>
  <c r="J50" i="23"/>
  <c r="I51" i="23"/>
  <c r="J52" i="23"/>
  <c r="I53" i="23"/>
  <c r="L53" i="23"/>
  <c r="L55" i="23"/>
  <c r="I57" i="23"/>
  <c r="L57" i="23"/>
  <c r="I25" i="23"/>
  <c r="J72" i="23"/>
  <c r="I26" i="23"/>
  <c r="I73" i="23"/>
  <c r="N6" i="23"/>
  <c r="H27" i="23"/>
  <c r="L73" i="23"/>
  <c r="H10" i="23"/>
  <c r="J27" i="23"/>
  <c r="J74" i="23"/>
  <c r="I75" i="23"/>
  <c r="I77" i="23"/>
  <c r="J12" i="23"/>
  <c r="L77" i="23"/>
  <c r="M12" i="23"/>
  <c r="I79" i="23"/>
  <c r="N11" i="23"/>
  <c r="N15" i="23"/>
  <c r="J54" i="23"/>
  <c r="J56" i="23"/>
  <c r="J78" i="23"/>
  <c r="L18" i="23"/>
  <c r="N21" i="23"/>
  <c r="H9" i="23"/>
  <c r="J16" i="23"/>
  <c r="J26" i="23"/>
  <c r="J14" i="23"/>
  <c r="J20" i="23"/>
  <c r="L28" i="23"/>
  <c r="L31" i="23"/>
  <c r="L33" i="23"/>
  <c r="L35" i="23"/>
  <c r="L37" i="23"/>
  <c r="L39" i="23"/>
  <c r="L41" i="23"/>
  <c r="L43" i="23"/>
  <c r="L45" i="23"/>
  <c r="L47" i="23"/>
  <c r="L49" i="23"/>
  <c r="L50" i="23"/>
  <c r="L52" i="23"/>
  <c r="L54" i="23"/>
  <c r="L56" i="23"/>
  <c r="L58" i="23"/>
  <c r="L60" i="23"/>
  <c r="L62" i="23"/>
  <c r="L64" i="23"/>
  <c r="L66" i="23"/>
  <c r="L68" i="23"/>
  <c r="L70" i="23"/>
  <c r="L72" i="23"/>
  <c r="L74" i="23"/>
  <c r="L76" i="23"/>
  <c r="L78" i="23"/>
  <c r="L80" i="23"/>
  <c r="L82" i="23"/>
  <c r="L84" i="23"/>
  <c r="J70" i="23"/>
  <c r="H6" i="23"/>
  <c r="J10" i="23"/>
  <c r="M18" i="23"/>
  <c r="H15" i="23"/>
  <c r="I9" i="23"/>
  <c r="L16" i="23"/>
  <c r="L26" i="23"/>
  <c r="L14" i="23"/>
  <c r="L20" i="23"/>
  <c r="M28" i="23"/>
  <c r="M31" i="23"/>
  <c r="M33" i="23"/>
  <c r="M35" i="23"/>
  <c r="M37" i="23"/>
  <c r="M39" i="23"/>
  <c r="M41" i="23"/>
  <c r="M43" i="23"/>
  <c r="M45" i="23"/>
  <c r="M47" i="23"/>
  <c r="M49" i="23"/>
  <c r="M50" i="23"/>
  <c r="M52" i="23"/>
  <c r="M54" i="23"/>
  <c r="M56" i="23"/>
  <c r="M58" i="23"/>
  <c r="M60" i="23"/>
  <c r="M62" i="23"/>
  <c r="M64" i="23"/>
  <c r="M66" i="23"/>
  <c r="M68" i="23"/>
  <c r="M70" i="23"/>
  <c r="M72" i="23"/>
  <c r="M74" i="23"/>
  <c r="M76" i="23"/>
  <c r="M78" i="23"/>
  <c r="M80" i="23"/>
  <c r="M82" i="23"/>
  <c r="M84" i="23"/>
  <c r="I6" i="23"/>
  <c r="L10" i="23"/>
  <c r="N18" i="23"/>
  <c r="I15" i="23"/>
  <c r="J9" i="23"/>
  <c r="M16" i="23"/>
  <c r="M26" i="23"/>
  <c r="M14" i="23"/>
  <c r="M20" i="23"/>
  <c r="N28" i="23"/>
  <c r="N31" i="23"/>
  <c r="N33" i="23"/>
  <c r="N35" i="23"/>
  <c r="N37" i="23"/>
  <c r="N39" i="23"/>
  <c r="N41" i="23"/>
  <c r="N43" i="23"/>
  <c r="N45" i="23"/>
  <c r="N47" i="23"/>
  <c r="N49" i="23"/>
  <c r="N50" i="23"/>
  <c r="N52" i="23"/>
  <c r="N54" i="23"/>
  <c r="N56" i="23"/>
  <c r="N58" i="23"/>
  <c r="N60" i="23"/>
  <c r="N62" i="23"/>
  <c r="N64" i="23"/>
  <c r="N66" i="23"/>
  <c r="N68" i="23"/>
  <c r="N70" i="23"/>
  <c r="N72" i="23"/>
  <c r="N74" i="23"/>
  <c r="N76" i="23"/>
  <c r="N78" i="23"/>
  <c r="N80" i="23"/>
  <c r="N82" i="23"/>
  <c r="N84" i="23"/>
  <c r="J43" i="23"/>
  <c r="J76" i="23"/>
  <c r="J6" i="23"/>
  <c r="M10" i="23"/>
  <c r="J15" i="23"/>
  <c r="L9" i="23"/>
  <c r="N16" i="23"/>
  <c r="N26" i="23"/>
  <c r="N14" i="23"/>
  <c r="N20" i="23"/>
  <c r="E30" i="23"/>
  <c r="E32" i="23"/>
  <c r="E34" i="23"/>
  <c r="E36" i="23"/>
  <c r="E38" i="23"/>
  <c r="E40" i="23"/>
  <c r="E42" i="23"/>
  <c r="E44" i="23"/>
  <c r="E46" i="23"/>
  <c r="E48" i="23"/>
  <c r="E25" i="23"/>
  <c r="E51" i="23"/>
  <c r="E53" i="23"/>
  <c r="E55" i="23"/>
  <c r="E57" i="23"/>
  <c r="E59" i="23"/>
  <c r="E61" i="23"/>
  <c r="E63" i="23"/>
  <c r="E65" i="23"/>
  <c r="E67" i="23"/>
  <c r="E69" i="23"/>
  <c r="E71" i="23"/>
  <c r="E73" i="23"/>
  <c r="E75" i="23"/>
  <c r="E77" i="23"/>
  <c r="E79" i="23"/>
  <c r="E81" i="23"/>
  <c r="E83" i="23"/>
  <c r="L6" i="23"/>
  <c r="N10" i="23"/>
  <c r="H12" i="23"/>
  <c r="J19" i="23"/>
  <c r="L15" i="23"/>
  <c r="M9" i="23"/>
  <c r="F32" i="23"/>
  <c r="F34" i="23"/>
  <c r="F36" i="23"/>
  <c r="F38" i="23"/>
  <c r="F40" i="23"/>
  <c r="F42" i="23"/>
  <c r="F44" i="23"/>
  <c r="F46" i="23"/>
  <c r="F48" i="23"/>
  <c r="F25" i="23"/>
  <c r="F51" i="23"/>
  <c r="F53" i="23"/>
  <c r="F55" i="23"/>
  <c r="F57" i="23"/>
  <c r="F59" i="23"/>
  <c r="F61" i="23"/>
  <c r="F63" i="23"/>
  <c r="F65" i="23"/>
  <c r="F67" i="23"/>
  <c r="F69" i="23"/>
  <c r="F71" i="23"/>
  <c r="F73" i="23"/>
  <c r="F75" i="23"/>
  <c r="F77" i="23"/>
  <c r="F79" i="23"/>
  <c r="F81" i="23"/>
  <c r="F83" i="23"/>
  <c r="L19" i="23"/>
  <c r="N9" i="23"/>
  <c r="F23" i="23"/>
  <c r="H24" i="23"/>
  <c r="H32" i="23"/>
  <c r="H34" i="23"/>
  <c r="H36" i="23"/>
  <c r="H38" i="23"/>
  <c r="H40" i="23"/>
  <c r="H42" i="23"/>
  <c r="H44" i="23"/>
  <c r="H46" i="23"/>
  <c r="H48" i="23"/>
  <c r="H25" i="23"/>
  <c r="H51" i="23"/>
  <c r="H53" i="23"/>
  <c r="H55" i="23"/>
  <c r="H57" i="23"/>
  <c r="H59" i="23"/>
  <c r="H61" i="23"/>
  <c r="H63" i="23"/>
  <c r="H65" i="23"/>
  <c r="H67" i="23"/>
  <c r="H69" i="23"/>
  <c r="H71" i="23"/>
  <c r="H73" i="23"/>
  <c r="H75" i="23"/>
  <c r="H77" i="23"/>
  <c r="H79" i="23"/>
  <c r="H81" i="23"/>
  <c r="H83" i="23"/>
  <c r="H23" i="23"/>
  <c r="I34" i="23"/>
  <c r="I36" i="23"/>
  <c r="I63" i="23"/>
  <c r="L12" i="23"/>
  <c r="I27" i="23"/>
  <c r="I22" i="23"/>
  <c r="J24" i="23"/>
  <c r="J30" i="23"/>
  <c r="J32" i="23"/>
  <c r="J34" i="23"/>
  <c r="J36" i="23"/>
  <c r="J38" i="23"/>
  <c r="J40" i="23"/>
  <c r="J42" i="23"/>
  <c r="J44" i="23"/>
  <c r="J46" i="23"/>
  <c r="J48" i="23"/>
  <c r="J25" i="23"/>
  <c r="J51" i="23"/>
  <c r="J53" i="23"/>
  <c r="J55" i="23"/>
  <c r="J57" i="23"/>
  <c r="J59" i="23"/>
  <c r="J61" i="23"/>
  <c r="J63" i="23"/>
  <c r="J65" i="23"/>
  <c r="J67" i="23"/>
  <c r="J69" i="23"/>
  <c r="J71" i="23"/>
  <c r="J73" i="23"/>
  <c r="J75" i="23"/>
  <c r="J77" i="23"/>
  <c r="J79" i="23"/>
  <c r="J81" i="23"/>
  <c r="J83" i="23"/>
  <c r="L13" i="23"/>
  <c r="I8" i="23"/>
  <c r="J17" i="23"/>
  <c r="L23" i="23"/>
  <c r="L27" i="23"/>
  <c r="L22" i="23"/>
  <c r="M24" i="23"/>
  <c r="M30" i="23"/>
  <c r="M32" i="23"/>
  <c r="M34" i="23"/>
  <c r="M36" i="23"/>
  <c r="M38" i="23"/>
  <c r="M40" i="23"/>
  <c r="M42" i="23"/>
  <c r="M44" i="23"/>
  <c r="M46" i="23"/>
  <c r="M48" i="23"/>
  <c r="M25" i="23"/>
  <c r="M51" i="23"/>
  <c r="M53" i="23"/>
  <c r="M55" i="23"/>
  <c r="M57" i="23"/>
  <c r="M59" i="23"/>
  <c r="M61" i="23"/>
  <c r="M63" i="23"/>
  <c r="M65" i="23"/>
  <c r="M67" i="23"/>
  <c r="M69" i="23"/>
  <c r="M71" i="23"/>
  <c r="M73" i="23"/>
  <c r="M75" i="23"/>
  <c r="M77" i="23"/>
  <c r="M79" i="23"/>
  <c r="M81" i="23"/>
  <c r="M83" i="23"/>
  <c r="L24" i="23"/>
  <c r="L34" i="23"/>
  <c r="L63" i="23"/>
  <c r="J7" i="23"/>
  <c r="M13" i="23"/>
  <c r="H11" i="23"/>
  <c r="J8" i="23"/>
  <c r="L17" i="23"/>
  <c r="M23" i="23"/>
  <c r="M27" i="23"/>
  <c r="M22" i="23"/>
  <c r="N36" i="23"/>
  <c r="H7" i="23"/>
  <c r="L7" i="23"/>
  <c r="H21" i="23"/>
  <c r="I11" i="23"/>
  <c r="L8" i="23"/>
  <c r="M17" i="23"/>
  <c r="N23" i="23"/>
  <c r="E31" i="23"/>
  <c r="E33" i="23"/>
  <c r="E35" i="23"/>
  <c r="E37" i="23"/>
  <c r="E39" i="23"/>
  <c r="E41" i="23"/>
  <c r="E43" i="23"/>
  <c r="E45" i="23"/>
  <c r="E47" i="23"/>
  <c r="E49" i="23"/>
  <c r="E50" i="23"/>
  <c r="E52" i="23"/>
  <c r="E54" i="23"/>
  <c r="E56" i="23"/>
  <c r="E58" i="23"/>
  <c r="E60" i="23"/>
  <c r="E62" i="23"/>
  <c r="E64" i="23"/>
  <c r="E66" i="23"/>
  <c r="E68" i="23"/>
  <c r="E70" i="23"/>
  <c r="E72" i="23"/>
  <c r="E74" i="23"/>
  <c r="E76" i="23"/>
  <c r="E78" i="23"/>
  <c r="E80" i="23"/>
  <c r="E82" i="23"/>
  <c r="E84" i="23"/>
  <c r="M7" i="23"/>
  <c r="J11" i="23"/>
  <c r="M8" i="23"/>
  <c r="F28" i="23"/>
  <c r="F31" i="23"/>
  <c r="F33" i="23"/>
  <c r="F35" i="23"/>
  <c r="F37" i="23"/>
  <c r="F39" i="23"/>
  <c r="F41" i="23"/>
  <c r="F43" i="23"/>
  <c r="F45" i="23"/>
  <c r="F47" i="23"/>
  <c r="F49" i="23"/>
  <c r="F50" i="23"/>
  <c r="F52" i="23"/>
  <c r="F54" i="23"/>
  <c r="F56" i="23"/>
  <c r="F58" i="23"/>
  <c r="F60" i="23"/>
  <c r="F62" i="23"/>
  <c r="F64" i="23"/>
  <c r="F66" i="23"/>
  <c r="F68" i="23"/>
  <c r="F70" i="23"/>
  <c r="F72" i="23"/>
  <c r="F74" i="23"/>
  <c r="F76" i="23"/>
  <c r="F78" i="23"/>
  <c r="F80" i="23"/>
  <c r="F82" i="23"/>
  <c r="F84" i="23"/>
  <c r="H18" i="23"/>
  <c r="J21" i="23"/>
  <c r="L11" i="23"/>
  <c r="F20" i="23"/>
  <c r="H28" i="23"/>
  <c r="H31" i="23"/>
  <c r="H33" i="23"/>
  <c r="H35" i="23"/>
  <c r="H37" i="23"/>
  <c r="H39" i="23"/>
  <c r="H41" i="23"/>
  <c r="H43" i="23"/>
  <c r="H45" i="23"/>
  <c r="H47" i="23"/>
  <c r="H49" i="23"/>
  <c r="H50" i="23"/>
  <c r="H52" i="23"/>
  <c r="H54" i="23"/>
  <c r="H56" i="23"/>
  <c r="H58" i="23"/>
  <c r="H60" i="23"/>
  <c r="H62" i="23"/>
  <c r="H64" i="23"/>
  <c r="H66" i="23"/>
  <c r="H68" i="23"/>
  <c r="H70" i="23"/>
  <c r="H72" i="23"/>
  <c r="H74" i="23"/>
  <c r="H76" i="23"/>
  <c r="H78" i="23"/>
  <c r="H80" i="23"/>
  <c r="H82" i="23"/>
  <c r="H84" i="23"/>
  <c r="F29" i="23"/>
  <c r="H29" i="23"/>
  <c r="I29" i="23"/>
  <c r="J29" i="23"/>
  <c r="L29" i="23"/>
  <c r="M29" i="23"/>
  <c r="G100" i="9"/>
  <c r="G97" i="9"/>
  <c r="H100" i="9"/>
  <c r="H118" i="9"/>
  <c r="G98" i="5"/>
  <c r="G130" i="5"/>
  <c r="J8" i="31"/>
  <c r="N45" i="31"/>
  <c r="J68" i="31"/>
  <c r="N78" i="31"/>
  <c r="N24" i="31"/>
  <c r="L13" i="31"/>
  <c r="N29" i="31"/>
  <c r="H37" i="31"/>
  <c r="H53" i="31"/>
  <c r="L56" i="31"/>
  <c r="J59" i="31"/>
  <c r="L63" i="31"/>
  <c r="H64" i="31"/>
  <c r="J74" i="31"/>
  <c r="N7" i="31"/>
  <c r="N74" i="31"/>
  <c r="L18" i="31"/>
  <c r="J80" i="31"/>
  <c r="J24" i="31"/>
  <c r="N84" i="31"/>
  <c r="H29" i="31"/>
  <c r="H45" i="31"/>
  <c r="J55" i="31"/>
  <c r="J7" i="31"/>
  <c r="J29" i="31"/>
  <c r="J45" i="31"/>
  <c r="N55" i="31"/>
  <c r="L23" i="31"/>
  <c r="L35" i="31"/>
  <c r="L46" i="31"/>
  <c r="L58" i="31"/>
  <c r="L34" i="31"/>
  <c r="L48" i="31"/>
  <c r="H59" i="31"/>
  <c r="N8" i="31"/>
  <c r="J37" i="31"/>
  <c r="J49" i="31"/>
  <c r="N59" i="31"/>
  <c r="L11" i="31"/>
  <c r="N37" i="31"/>
  <c r="N49" i="31"/>
  <c r="L38" i="31"/>
  <c r="H51" i="31"/>
  <c r="L40" i="31"/>
  <c r="J51" i="31"/>
  <c r="H49" i="31"/>
  <c r="H41" i="31"/>
  <c r="N51" i="31"/>
  <c r="L21" i="31"/>
  <c r="N41" i="31"/>
  <c r="J53" i="31"/>
  <c r="H43" i="31"/>
  <c r="N53" i="31"/>
  <c r="J17" i="31"/>
  <c r="J43" i="31"/>
  <c r="L54" i="31"/>
  <c r="J41" i="31"/>
  <c r="N17" i="31"/>
  <c r="N43" i="31"/>
  <c r="H55" i="31"/>
  <c r="N6" i="31"/>
  <c r="N62" i="31"/>
  <c r="H74" i="31"/>
  <c r="J84" i="31"/>
  <c r="L33" i="31"/>
  <c r="J64" i="31"/>
  <c r="H76" i="31"/>
  <c r="N64" i="31"/>
  <c r="J76" i="31"/>
  <c r="L15" i="31"/>
  <c r="J27" i="31"/>
  <c r="L65" i="31"/>
  <c r="N76" i="31"/>
  <c r="N27" i="31"/>
  <c r="J31" i="31"/>
  <c r="L67" i="31"/>
  <c r="H78" i="31"/>
  <c r="L12" i="31"/>
  <c r="L30" i="31"/>
  <c r="N31" i="31"/>
  <c r="H68" i="31"/>
  <c r="J78" i="31"/>
  <c r="H25" i="31"/>
  <c r="J25" i="31"/>
  <c r="N68" i="31"/>
  <c r="L79" i="31"/>
  <c r="J19" i="31"/>
  <c r="N25" i="31"/>
  <c r="L69" i="31"/>
  <c r="H80" i="31"/>
  <c r="L22" i="31"/>
  <c r="J60" i="31"/>
  <c r="J70" i="31"/>
  <c r="N80" i="31"/>
  <c r="H60" i="31"/>
  <c r="L9" i="31"/>
  <c r="N60" i="31"/>
  <c r="N70" i="31"/>
  <c r="L81" i="31"/>
  <c r="N19" i="31"/>
  <c r="H70" i="31"/>
  <c r="H6" i="31"/>
  <c r="J20" i="31"/>
  <c r="H62" i="31"/>
  <c r="L71" i="31"/>
  <c r="L83" i="31"/>
  <c r="J6" i="31"/>
  <c r="N20" i="31"/>
  <c r="L28" i="31"/>
  <c r="J62" i="31"/>
  <c r="H84" i="31"/>
  <c r="N10" i="31"/>
  <c r="N72" i="31"/>
  <c r="E9" i="31"/>
  <c r="E21" i="31"/>
  <c r="E34" i="31"/>
  <c r="E38" i="31"/>
  <c r="E40" i="31"/>
  <c r="E42" i="31"/>
  <c r="E44" i="31"/>
  <c r="E46" i="31"/>
  <c r="E48" i="31"/>
  <c r="E50" i="31"/>
  <c r="E52" i="31"/>
  <c r="E54" i="31"/>
  <c r="E56" i="31"/>
  <c r="E58" i="31"/>
  <c r="E36" i="31"/>
  <c r="E61" i="31"/>
  <c r="E63" i="31"/>
  <c r="E65" i="31"/>
  <c r="E67" i="31"/>
  <c r="E69" i="31"/>
  <c r="E71" i="31"/>
  <c r="E77" i="31"/>
  <c r="E79" i="31"/>
  <c r="E81" i="31"/>
  <c r="E83" i="31"/>
  <c r="N16" i="31"/>
  <c r="N47" i="31"/>
  <c r="N57" i="31"/>
  <c r="N66" i="31"/>
  <c r="N82" i="31"/>
  <c r="F23" i="31"/>
  <c r="F15" i="31"/>
  <c r="F12" i="31"/>
  <c r="F18" i="31"/>
  <c r="F30" i="31"/>
  <c r="F35" i="31"/>
  <c r="F34" i="31"/>
  <c r="F38" i="31"/>
  <c r="F40" i="31"/>
  <c r="F42" i="31"/>
  <c r="F44" i="31"/>
  <c r="F46" i="31"/>
  <c r="F48" i="31"/>
  <c r="F50" i="31"/>
  <c r="F52" i="31"/>
  <c r="F54" i="31"/>
  <c r="F56" i="31"/>
  <c r="F58" i="31"/>
  <c r="F36" i="31"/>
  <c r="F61" i="31"/>
  <c r="F63" i="31"/>
  <c r="F65" i="31"/>
  <c r="F67" i="31"/>
  <c r="F69" i="31"/>
  <c r="F71" i="31"/>
  <c r="F77" i="31"/>
  <c r="F79" i="31"/>
  <c r="F81" i="31"/>
  <c r="F83" i="31"/>
  <c r="N32" i="31"/>
  <c r="H30" i="31"/>
  <c r="H28" i="31"/>
  <c r="H33" i="31"/>
  <c r="H34" i="31"/>
  <c r="H38" i="31"/>
  <c r="H40" i="31"/>
  <c r="H42" i="31"/>
  <c r="H44" i="31"/>
  <c r="H46" i="31"/>
  <c r="H48" i="31"/>
  <c r="H50" i="31"/>
  <c r="H52" i="31"/>
  <c r="H54" i="31"/>
  <c r="H56" i="31"/>
  <c r="H58" i="31"/>
  <c r="H61" i="31"/>
  <c r="H63" i="31"/>
  <c r="H65" i="31"/>
  <c r="H67" i="31"/>
  <c r="H69" i="31"/>
  <c r="H71" i="31"/>
  <c r="H77" i="31"/>
  <c r="H79" i="31"/>
  <c r="H81" i="31"/>
  <c r="H83" i="31"/>
  <c r="I9" i="31"/>
  <c r="I12" i="31"/>
  <c r="I18" i="31"/>
  <c r="I22" i="31"/>
  <c r="I26" i="31"/>
  <c r="I30" i="31"/>
  <c r="I21" i="31"/>
  <c r="I28" i="31"/>
  <c r="I33" i="31"/>
  <c r="I35" i="31"/>
  <c r="I34" i="31"/>
  <c r="I38" i="31"/>
  <c r="I40" i="31"/>
  <c r="I42" i="31"/>
  <c r="I44" i="31"/>
  <c r="I46" i="31"/>
  <c r="I48" i="31"/>
  <c r="I50" i="31"/>
  <c r="I52" i="31"/>
  <c r="I54" i="31"/>
  <c r="I56" i="31"/>
  <c r="I58" i="31"/>
  <c r="I36" i="31"/>
  <c r="I61" i="31"/>
  <c r="I63" i="31"/>
  <c r="I65" i="31"/>
  <c r="I67" i="31"/>
  <c r="I69" i="31"/>
  <c r="I71" i="31"/>
  <c r="I77" i="31"/>
  <c r="I79" i="31"/>
  <c r="I81" i="31"/>
  <c r="I83" i="31"/>
  <c r="N14" i="31"/>
  <c r="N39" i="31"/>
  <c r="J9" i="31"/>
  <c r="J23" i="31"/>
  <c r="J15" i="31"/>
  <c r="J11" i="31"/>
  <c r="J12" i="31"/>
  <c r="J18" i="31"/>
  <c r="J22" i="31"/>
  <c r="J26" i="31"/>
  <c r="J13" i="31"/>
  <c r="J30" i="31"/>
  <c r="J21" i="31"/>
  <c r="J28" i="31"/>
  <c r="J33" i="31"/>
  <c r="J35" i="31"/>
  <c r="J34" i="31"/>
  <c r="J38" i="31"/>
  <c r="J40" i="31"/>
  <c r="J42" i="31"/>
  <c r="J44" i="31"/>
  <c r="J46" i="31"/>
  <c r="J48" i="31"/>
  <c r="J50" i="31"/>
  <c r="J52" i="31"/>
  <c r="J54" i="31"/>
  <c r="J56" i="31"/>
  <c r="J58" i="31"/>
  <c r="J36" i="31"/>
  <c r="J61" i="31"/>
  <c r="J63" i="31"/>
  <c r="J65" i="31"/>
  <c r="J67" i="31"/>
  <c r="J69" i="31"/>
  <c r="J71" i="31"/>
  <c r="J75" i="31"/>
  <c r="J77" i="31"/>
  <c r="J79" i="31"/>
  <c r="J81" i="31"/>
  <c r="J83" i="31"/>
  <c r="L52" i="31"/>
  <c r="M9" i="31"/>
  <c r="M23" i="31"/>
  <c r="M15" i="31"/>
  <c r="M11" i="31"/>
  <c r="M12" i="31"/>
  <c r="M18" i="31"/>
  <c r="M22" i="31"/>
  <c r="M26" i="31"/>
  <c r="M13" i="31"/>
  <c r="M30" i="31"/>
  <c r="M21" i="31"/>
  <c r="M28" i="31"/>
  <c r="M33" i="31"/>
  <c r="M35" i="31"/>
  <c r="M34" i="31"/>
  <c r="M38" i="31"/>
  <c r="M40" i="31"/>
  <c r="M42" i="31"/>
  <c r="M44" i="31"/>
  <c r="M46" i="31"/>
  <c r="M48" i="31"/>
  <c r="M50" i="31"/>
  <c r="M52" i="31"/>
  <c r="M54" i="31"/>
  <c r="M56" i="31"/>
  <c r="M58" i="31"/>
  <c r="M36" i="31"/>
  <c r="M61" i="31"/>
  <c r="M63" i="31"/>
  <c r="M65" i="31"/>
  <c r="M67" i="31"/>
  <c r="M69" i="31"/>
  <c r="M71" i="31"/>
  <c r="M75" i="31"/>
  <c r="M77" i="31"/>
  <c r="M79" i="31"/>
  <c r="M81" i="31"/>
  <c r="M83" i="31"/>
  <c r="N26" i="31"/>
  <c r="N42" i="31"/>
  <c r="N44" i="31"/>
  <c r="N50" i="31"/>
  <c r="N36" i="31"/>
  <c r="N61" i="31"/>
  <c r="N77" i="31"/>
  <c r="E32" i="31"/>
  <c r="E31" i="31"/>
  <c r="E37" i="31"/>
  <c r="E39" i="31"/>
  <c r="E41" i="31"/>
  <c r="E43" i="31"/>
  <c r="E45" i="31"/>
  <c r="E47" i="31"/>
  <c r="E49" i="31"/>
  <c r="E51" i="31"/>
  <c r="E53" i="31"/>
  <c r="E55" i="31"/>
  <c r="E57" i="31"/>
  <c r="E59" i="31"/>
  <c r="E60" i="31"/>
  <c r="E62" i="31"/>
  <c r="E64" i="31"/>
  <c r="E66" i="31"/>
  <c r="E68" i="31"/>
  <c r="E70" i="31"/>
  <c r="E72" i="31"/>
  <c r="E74" i="31"/>
  <c r="E76" i="31"/>
  <c r="E78" i="31"/>
  <c r="E80" i="31"/>
  <c r="E82" i="31"/>
  <c r="E84" i="31"/>
  <c r="F8" i="31"/>
  <c r="F29" i="31"/>
  <c r="F37" i="31"/>
  <c r="F39" i="31"/>
  <c r="F41" i="31"/>
  <c r="F43" i="31"/>
  <c r="F45" i="31"/>
  <c r="F47" i="31"/>
  <c r="F49" i="31"/>
  <c r="F51" i="31"/>
  <c r="F53" i="31"/>
  <c r="F55" i="31"/>
  <c r="F57" i="31"/>
  <c r="F59" i="31"/>
  <c r="F60" i="31"/>
  <c r="F62" i="31"/>
  <c r="F64" i="31"/>
  <c r="F66" i="31"/>
  <c r="F68" i="31"/>
  <c r="F70" i="31"/>
  <c r="F72" i="31"/>
  <c r="F74" i="31"/>
  <c r="F76" i="31"/>
  <c r="F78" i="31"/>
  <c r="F80" i="31"/>
  <c r="F82" i="31"/>
  <c r="F84" i="31"/>
  <c r="H14" i="31"/>
  <c r="H39" i="31"/>
  <c r="H47" i="31"/>
  <c r="H57" i="31"/>
  <c r="H66" i="31"/>
  <c r="H72" i="31"/>
  <c r="H82" i="31"/>
  <c r="I7" i="31"/>
  <c r="I8" i="31"/>
  <c r="I19" i="31"/>
  <c r="I20" i="31"/>
  <c r="I24" i="31"/>
  <c r="I31" i="31"/>
  <c r="I37" i="31"/>
  <c r="I39" i="31"/>
  <c r="I41" i="31"/>
  <c r="I43" i="31"/>
  <c r="I45" i="31"/>
  <c r="I47" i="31"/>
  <c r="I49" i="31"/>
  <c r="I51" i="31"/>
  <c r="I53" i="31"/>
  <c r="I55" i="31"/>
  <c r="I57" i="31"/>
  <c r="I59" i="31"/>
  <c r="I60" i="31"/>
  <c r="I62" i="31"/>
  <c r="I64" i="31"/>
  <c r="I66" i="31"/>
  <c r="I68" i="31"/>
  <c r="I70" i="31"/>
  <c r="I72" i="31"/>
  <c r="I74" i="31"/>
  <c r="I76" i="31"/>
  <c r="I78" i="31"/>
  <c r="I80" i="31"/>
  <c r="I82" i="31"/>
  <c r="I84" i="31"/>
  <c r="J10" i="31"/>
  <c r="J14" i="31"/>
  <c r="J32" i="31"/>
  <c r="J39" i="31"/>
  <c r="J47" i="31"/>
  <c r="J66" i="31"/>
  <c r="J57" i="31"/>
  <c r="J72" i="31"/>
  <c r="J82" i="31"/>
  <c r="L7" i="31"/>
  <c r="L6" i="31"/>
  <c r="L8" i="31"/>
  <c r="L10" i="31"/>
  <c r="L16" i="31"/>
  <c r="L14" i="31"/>
  <c r="L19" i="31"/>
  <c r="L20" i="31"/>
  <c r="L24" i="31"/>
  <c r="L27" i="31"/>
  <c r="L25" i="31"/>
  <c r="L17" i="31"/>
  <c r="L29" i="31"/>
  <c r="L32" i="31"/>
  <c r="L31" i="31"/>
  <c r="L37" i="31"/>
  <c r="L39" i="31"/>
  <c r="L41" i="31"/>
  <c r="L43" i="31"/>
  <c r="L45" i="31"/>
  <c r="L47" i="31"/>
  <c r="L49" i="31"/>
  <c r="L51" i="31"/>
  <c r="L53" i="31"/>
  <c r="L55" i="31"/>
  <c r="L57" i="31"/>
  <c r="L59" i="31"/>
  <c r="L60" i="31"/>
  <c r="L62" i="31"/>
  <c r="L64" i="31"/>
  <c r="L66" i="31"/>
  <c r="L68" i="31"/>
  <c r="L70" i="31"/>
  <c r="L72" i="31"/>
  <c r="L74" i="31"/>
  <c r="L76" i="31"/>
  <c r="L78" i="31"/>
  <c r="L80" i="31"/>
  <c r="L82" i="31"/>
  <c r="L84" i="31"/>
  <c r="J16" i="31"/>
  <c r="D109" i="3"/>
  <c r="D124" i="3"/>
  <c r="D130" i="42"/>
  <c r="D110" i="42"/>
  <c r="D122" i="42"/>
  <c r="D125" i="42"/>
  <c r="E27" i="31" s="1"/>
  <c r="D126" i="29"/>
  <c r="C119" i="29"/>
  <c r="C97" i="29"/>
  <c r="E9" i="29" s="1"/>
  <c r="C105" i="29"/>
  <c r="D110" i="29"/>
  <c r="D97" i="29"/>
  <c r="E56" i="24" s="1"/>
  <c r="D105" i="29"/>
  <c r="C112" i="29"/>
  <c r="D119" i="29"/>
  <c r="C128" i="29"/>
  <c r="C94" i="29"/>
  <c r="E7" i="29" s="1"/>
  <c r="C102" i="29"/>
  <c r="D112" i="29"/>
  <c r="C121" i="29"/>
  <c r="D128" i="29"/>
  <c r="D94" i="29"/>
  <c r="E46" i="24" s="1"/>
  <c r="D102" i="29"/>
  <c r="C114" i="29"/>
  <c r="D121" i="29"/>
  <c r="C130" i="29"/>
  <c r="C99" i="29"/>
  <c r="C107" i="29"/>
  <c r="D114" i="29"/>
  <c r="C123" i="29"/>
  <c r="D130" i="29"/>
  <c r="D99" i="29"/>
  <c r="D107" i="29"/>
  <c r="C116" i="29"/>
  <c r="D123" i="29"/>
  <c r="C132" i="29"/>
  <c r="C96" i="29"/>
  <c r="C104" i="29"/>
  <c r="C109" i="29"/>
  <c r="D116" i="29"/>
  <c r="C125" i="29"/>
  <c r="D132" i="29"/>
  <c r="D96" i="29"/>
  <c r="D104" i="29"/>
  <c r="C134" i="29"/>
  <c r="C93" i="29"/>
  <c r="E6" i="29" s="1"/>
  <c r="C101" i="29"/>
  <c r="C111" i="29"/>
  <c r="D118" i="29"/>
  <c r="C127" i="29"/>
  <c r="D134" i="29"/>
  <c r="D109" i="29"/>
  <c r="C118" i="29"/>
  <c r="D93" i="29"/>
  <c r="E39" i="24" s="1"/>
  <c r="D101" i="29"/>
  <c r="D111" i="29"/>
  <c r="C120" i="29"/>
  <c r="D127" i="29"/>
  <c r="C98" i="29"/>
  <c r="C106" i="29"/>
  <c r="C113" i="29"/>
  <c r="D120" i="29"/>
  <c r="C129" i="29"/>
  <c r="D98" i="29"/>
  <c r="D106" i="29"/>
  <c r="D113" i="29"/>
  <c r="C122" i="29"/>
  <c r="D129" i="29"/>
  <c r="C95" i="29"/>
  <c r="E8" i="29" s="1"/>
  <c r="C103" i="29"/>
  <c r="C115" i="29"/>
  <c r="D122" i="29"/>
  <c r="C131" i="29"/>
  <c r="D125" i="29"/>
  <c r="D95" i="29"/>
  <c r="E16" i="24" s="1"/>
  <c r="D16" i="24" s="1"/>
  <c r="D103" i="29"/>
  <c r="C108" i="29"/>
  <c r="D115" i="29"/>
  <c r="C124" i="29"/>
  <c r="D131" i="29"/>
  <c r="C117" i="29"/>
  <c r="D124" i="29"/>
  <c r="C133" i="29"/>
  <c r="C100" i="29"/>
  <c r="D108" i="29"/>
  <c r="D100" i="29"/>
  <c r="C110" i="29"/>
  <c r="D117" i="29"/>
  <c r="C126" i="29"/>
  <c r="S93" i="29"/>
  <c r="S94" i="29"/>
  <c r="S95" i="29"/>
  <c r="S96" i="29"/>
  <c r="S97" i="29"/>
  <c r="S98" i="29"/>
  <c r="S99" i="29"/>
  <c r="S100" i="29"/>
  <c r="S101" i="29"/>
  <c r="S102" i="29"/>
  <c r="S103" i="29"/>
  <c r="S104" i="29"/>
  <c r="S105" i="29"/>
  <c r="S106" i="29"/>
  <c r="S107" i="29"/>
  <c r="S108" i="29"/>
  <c r="S109" i="29"/>
  <c r="S110" i="29"/>
  <c r="S111" i="29"/>
  <c r="S112" i="29"/>
  <c r="S113" i="29"/>
  <c r="S114" i="29"/>
  <c r="S115" i="29"/>
  <c r="S116" i="29"/>
  <c r="S117" i="29"/>
  <c r="S118" i="29"/>
  <c r="S119" i="29"/>
  <c r="S120" i="29"/>
  <c r="S121" i="29"/>
  <c r="S122" i="29"/>
  <c r="S123" i="29"/>
  <c r="S124" i="29"/>
  <c r="S125" i="29"/>
  <c r="S126" i="29"/>
  <c r="S127" i="29"/>
  <c r="S128" i="29"/>
  <c r="S129" i="29"/>
  <c r="S130" i="29"/>
  <c r="S131" i="29"/>
  <c r="S132" i="29"/>
  <c r="S133" i="29"/>
  <c r="S134" i="29"/>
  <c r="T93" i="29"/>
  <c r="T94" i="29"/>
  <c r="T95" i="29"/>
  <c r="T96" i="29"/>
  <c r="T97" i="29"/>
  <c r="T98" i="29"/>
  <c r="T99" i="29"/>
  <c r="T100" i="29"/>
  <c r="T101" i="29"/>
  <c r="T102" i="29"/>
  <c r="T103" i="29"/>
  <c r="T104" i="29"/>
  <c r="T105" i="29"/>
  <c r="T106" i="29"/>
  <c r="T107" i="29"/>
  <c r="T108" i="29"/>
  <c r="T109" i="29"/>
  <c r="T110" i="29"/>
  <c r="T111" i="29"/>
  <c r="T112" i="29"/>
  <c r="T113" i="29"/>
  <c r="T114" i="29"/>
  <c r="T115" i="29"/>
  <c r="T116" i="29"/>
  <c r="T117" i="29"/>
  <c r="T118" i="29"/>
  <c r="T119" i="29"/>
  <c r="T120" i="29"/>
  <c r="T121" i="29"/>
  <c r="T122" i="29"/>
  <c r="T123" i="29"/>
  <c r="T124" i="29"/>
  <c r="T125" i="29"/>
  <c r="T126" i="29"/>
  <c r="T127" i="29"/>
  <c r="T128" i="29"/>
  <c r="T129" i="29"/>
  <c r="T130" i="29"/>
  <c r="T131" i="29"/>
  <c r="T132" i="29"/>
  <c r="T133" i="29"/>
  <c r="W93" i="29"/>
  <c r="W94" i="29"/>
  <c r="W95" i="29"/>
  <c r="W96" i="29"/>
  <c r="W97" i="29"/>
  <c r="W98" i="29"/>
  <c r="W99" i="29"/>
  <c r="W100" i="29"/>
  <c r="W101" i="29"/>
  <c r="W102" i="29"/>
  <c r="W103" i="29"/>
  <c r="W104" i="29"/>
  <c r="W105" i="29"/>
  <c r="W106" i="29"/>
  <c r="W107" i="29"/>
  <c r="W108" i="29"/>
  <c r="W109" i="29"/>
  <c r="W110" i="29"/>
  <c r="W111" i="29"/>
  <c r="W112" i="29"/>
  <c r="W113" i="29"/>
  <c r="W114" i="29"/>
  <c r="W115" i="29"/>
  <c r="W116" i="29"/>
  <c r="W117" i="29"/>
  <c r="W118" i="29"/>
  <c r="W119" i="29"/>
  <c r="W120" i="29"/>
  <c r="W121" i="29"/>
  <c r="W122" i="29"/>
  <c r="W123" i="29"/>
  <c r="W124" i="29"/>
  <c r="W125" i="29"/>
  <c r="W126" i="29"/>
  <c r="W127" i="29"/>
  <c r="W128" i="29"/>
  <c r="W129" i="29"/>
  <c r="W130" i="29"/>
  <c r="W131" i="29"/>
  <c r="W132" i="29"/>
  <c r="W133" i="29"/>
  <c r="W134" i="29"/>
  <c r="X93" i="29"/>
  <c r="X94" i="29"/>
  <c r="X95" i="29"/>
  <c r="X96" i="29"/>
  <c r="X97" i="29"/>
  <c r="X98" i="29"/>
  <c r="X99" i="29"/>
  <c r="X100" i="29"/>
  <c r="X101" i="29"/>
  <c r="X102" i="29"/>
  <c r="X103" i="29"/>
  <c r="X104" i="29"/>
  <c r="X105" i="29"/>
  <c r="X106" i="29"/>
  <c r="X107" i="29"/>
  <c r="X108" i="29"/>
  <c r="X109" i="29"/>
  <c r="X110" i="29"/>
  <c r="X111" i="29"/>
  <c r="X112" i="29"/>
  <c r="X113" i="29"/>
  <c r="X114" i="29"/>
  <c r="X115" i="29"/>
  <c r="X116" i="29"/>
  <c r="X117" i="29"/>
  <c r="X118" i="29"/>
  <c r="X119" i="29"/>
  <c r="X120" i="29"/>
  <c r="X121" i="29"/>
  <c r="X122" i="29"/>
  <c r="X123" i="29"/>
  <c r="X124" i="29"/>
  <c r="X125" i="29"/>
  <c r="X126" i="29"/>
  <c r="X127" i="29"/>
  <c r="X128" i="29"/>
  <c r="X129" i="29"/>
  <c r="X130" i="29"/>
  <c r="X131" i="29"/>
  <c r="X132" i="29"/>
  <c r="X133" i="29"/>
  <c r="AB107" i="29"/>
  <c r="AB108" i="29"/>
  <c r="AB109" i="29"/>
  <c r="AB110" i="29"/>
  <c r="AB111" i="29"/>
  <c r="AB112" i="29"/>
  <c r="AB113" i="29"/>
  <c r="AB114" i="29"/>
  <c r="AB115" i="29"/>
  <c r="AB116" i="29"/>
  <c r="AB117" i="29"/>
  <c r="AB118" i="29"/>
  <c r="AB119" i="29"/>
  <c r="AB120" i="29"/>
  <c r="AB121" i="29"/>
  <c r="AB122" i="29"/>
  <c r="AB123" i="29"/>
  <c r="AB124" i="29"/>
  <c r="AB125" i="29"/>
  <c r="AB126" i="29"/>
  <c r="AB127" i="29"/>
  <c r="AB128" i="29"/>
  <c r="AB129" i="29"/>
  <c r="AB130" i="29"/>
  <c r="AB131" i="29"/>
  <c r="AB132" i="29"/>
  <c r="AB133" i="29"/>
  <c r="AE93" i="29"/>
  <c r="AE94" i="29"/>
  <c r="AE95" i="29"/>
  <c r="AE96" i="29"/>
  <c r="AE97" i="29"/>
  <c r="AE98" i="29"/>
  <c r="AE99" i="29"/>
  <c r="AE100" i="29"/>
  <c r="AE101" i="29"/>
  <c r="AE102" i="29"/>
  <c r="AE103" i="29"/>
  <c r="AE104" i="29"/>
  <c r="AE105" i="29"/>
  <c r="AE106" i="29"/>
  <c r="AE107" i="29"/>
  <c r="AE108" i="29"/>
  <c r="AE109" i="29"/>
  <c r="AE110" i="29"/>
  <c r="AE111" i="29"/>
  <c r="AE112" i="29"/>
  <c r="AE113" i="29"/>
  <c r="AE114" i="29"/>
  <c r="AE115" i="29"/>
  <c r="AE116" i="29"/>
  <c r="AE117" i="29"/>
  <c r="AE118" i="29"/>
  <c r="AE119" i="29"/>
  <c r="AE120" i="29"/>
  <c r="AE121" i="29"/>
  <c r="AE122" i="29"/>
  <c r="AE123" i="29"/>
  <c r="AE124" i="29"/>
  <c r="AE125" i="29"/>
  <c r="AE126" i="29"/>
  <c r="AE127" i="29"/>
  <c r="AE128" i="29"/>
  <c r="AE129" i="29"/>
  <c r="AE130" i="29"/>
  <c r="AE131" i="29"/>
  <c r="AE132" i="29"/>
  <c r="AE133" i="29"/>
  <c r="AE134" i="29"/>
  <c r="AF93" i="29"/>
  <c r="AF94" i="29"/>
  <c r="AF95" i="29"/>
  <c r="AF96" i="29"/>
  <c r="AF97" i="29"/>
  <c r="AF98" i="29"/>
  <c r="AF99" i="29"/>
  <c r="AF100" i="29"/>
  <c r="AF101" i="29"/>
  <c r="AF102" i="29"/>
  <c r="AF103" i="29"/>
  <c r="AF104" i="29"/>
  <c r="AF105" i="29"/>
  <c r="AF106" i="29"/>
  <c r="AF107" i="29"/>
  <c r="AF108" i="29"/>
  <c r="AF109" i="29"/>
  <c r="AF110" i="29"/>
  <c r="AF111" i="29"/>
  <c r="AF112" i="29"/>
  <c r="AF113" i="29"/>
  <c r="AF114" i="29"/>
  <c r="AF115" i="29"/>
  <c r="AF116" i="29"/>
  <c r="AF117" i="29"/>
  <c r="AF118" i="29"/>
  <c r="AF119" i="29"/>
  <c r="AF120" i="29"/>
  <c r="AF121" i="29"/>
  <c r="AF122" i="29"/>
  <c r="AF123" i="29"/>
  <c r="AF124" i="29"/>
  <c r="AF125" i="29"/>
  <c r="AF126" i="29"/>
  <c r="AF127" i="29"/>
  <c r="AF128" i="29"/>
  <c r="AF129" i="29"/>
  <c r="AF130" i="29"/>
  <c r="AF131" i="29"/>
  <c r="AF132" i="29"/>
  <c r="AF133" i="29"/>
  <c r="D130" i="35"/>
  <c r="D108" i="35"/>
  <c r="C126" i="35"/>
  <c r="D131" i="35"/>
  <c r="C93" i="35"/>
  <c r="E8" i="35" s="1"/>
  <c r="D8" i="35" s="1"/>
  <c r="C103" i="35"/>
  <c r="C111" i="35"/>
  <c r="C121" i="35"/>
  <c r="D126" i="35"/>
  <c r="D93" i="35"/>
  <c r="E65" i="24" s="1"/>
  <c r="D103" i="35"/>
  <c r="D111" i="35"/>
  <c r="C117" i="35"/>
  <c r="D121" i="35"/>
  <c r="C132" i="35"/>
  <c r="C98" i="35"/>
  <c r="C106" i="35"/>
  <c r="C114" i="35"/>
  <c r="D117" i="35"/>
  <c r="C127" i="35"/>
  <c r="D132" i="35"/>
  <c r="D98" i="35"/>
  <c r="D106" i="35"/>
  <c r="D114" i="35"/>
  <c r="C122" i="35"/>
  <c r="D127" i="35"/>
  <c r="C101" i="35"/>
  <c r="C109" i="35"/>
  <c r="D122" i="35"/>
  <c r="C133" i="35"/>
  <c r="C96" i="35"/>
  <c r="D101" i="35"/>
  <c r="D109" i="35"/>
  <c r="C118" i="35"/>
  <c r="C128" i="35"/>
  <c r="D133" i="35"/>
  <c r="D96" i="35"/>
  <c r="C104" i="35"/>
  <c r="C112" i="35"/>
  <c r="D118" i="35"/>
  <c r="C123" i="35"/>
  <c r="D128" i="35"/>
  <c r="C94" i="35"/>
  <c r="D104" i="35"/>
  <c r="D112" i="35"/>
  <c r="D123" i="35"/>
  <c r="C134" i="35"/>
  <c r="D94" i="35"/>
  <c r="C99" i="35"/>
  <c r="C107" i="35"/>
  <c r="C115" i="35"/>
  <c r="C129" i="35"/>
  <c r="D134" i="35"/>
  <c r="D99" i="35"/>
  <c r="D107" i="35"/>
  <c r="D115" i="35"/>
  <c r="C119" i="35"/>
  <c r="C124" i="35"/>
  <c r="G115" i="35"/>
  <c r="G116" i="35"/>
  <c r="G117" i="35"/>
  <c r="G118" i="35"/>
  <c r="G119" i="35"/>
  <c r="G120" i="35"/>
  <c r="G121" i="35"/>
  <c r="G122" i="35"/>
  <c r="G123" i="35"/>
  <c r="G124" i="35"/>
  <c r="G125" i="35"/>
  <c r="G126" i="35"/>
  <c r="G127" i="35"/>
  <c r="G128" i="35"/>
  <c r="G129" i="35"/>
  <c r="G130" i="35"/>
  <c r="G131" i="35"/>
  <c r="G132" i="35"/>
  <c r="G133" i="35"/>
  <c r="G134" i="35"/>
  <c r="H116" i="35"/>
  <c r="H117" i="35"/>
  <c r="H118" i="35"/>
  <c r="H119" i="35"/>
  <c r="H120" i="35"/>
  <c r="H121" i="35"/>
  <c r="H122" i="35"/>
  <c r="H123" i="35"/>
  <c r="H124" i="35"/>
  <c r="H125" i="35"/>
  <c r="H126" i="35"/>
  <c r="H127" i="35"/>
  <c r="H128" i="35"/>
  <c r="H129" i="35"/>
  <c r="H130" i="35"/>
  <c r="H131" i="35"/>
  <c r="H132" i="35"/>
  <c r="H133" i="35"/>
  <c r="K93" i="35"/>
  <c r="K94" i="35"/>
  <c r="K95" i="35"/>
  <c r="K96" i="35"/>
  <c r="K97" i="35"/>
  <c r="K98" i="35"/>
  <c r="K99" i="35"/>
  <c r="K100" i="35"/>
  <c r="H7" i="35" s="1"/>
  <c r="K101" i="35"/>
  <c r="K102" i="35"/>
  <c r="K103" i="35"/>
  <c r="K104" i="35"/>
  <c r="K105" i="35"/>
  <c r="K106" i="35"/>
  <c r="K107" i="35"/>
  <c r="K108" i="35"/>
  <c r="K109" i="35"/>
  <c r="K110" i="35"/>
  <c r="K111" i="35"/>
  <c r="K112" i="35"/>
  <c r="K113" i="35"/>
  <c r="K114" i="35"/>
  <c r="K115" i="35"/>
  <c r="K116" i="35"/>
  <c r="K117" i="35"/>
  <c r="K118" i="35"/>
  <c r="K119" i="35"/>
  <c r="K120" i="35"/>
  <c r="K121" i="35"/>
  <c r="K122" i="35"/>
  <c r="K123" i="35"/>
  <c r="K124" i="35"/>
  <c r="K125" i="35"/>
  <c r="K126" i="35"/>
  <c r="K127" i="35"/>
  <c r="K128" i="35"/>
  <c r="K129" i="35"/>
  <c r="K130" i="35"/>
  <c r="K131" i="35"/>
  <c r="K132" i="35"/>
  <c r="K133" i="35"/>
  <c r="K134" i="35"/>
  <c r="L93" i="35"/>
  <c r="L94" i="35"/>
  <c r="L95" i="35"/>
  <c r="L96" i="35"/>
  <c r="L97" i="35"/>
  <c r="L98" i="35"/>
  <c r="L99" i="35"/>
  <c r="L100" i="35"/>
  <c r="H38" i="24" s="1"/>
  <c r="L101" i="35"/>
  <c r="L102" i="35"/>
  <c r="L103" i="35"/>
  <c r="L104" i="35"/>
  <c r="L105" i="35"/>
  <c r="L106" i="35"/>
  <c r="L107" i="35"/>
  <c r="L108" i="35"/>
  <c r="L109" i="35"/>
  <c r="L110" i="35"/>
  <c r="L111" i="35"/>
  <c r="L112" i="35"/>
  <c r="L113" i="35"/>
  <c r="L114" i="35"/>
  <c r="L115" i="35"/>
  <c r="L116" i="35"/>
  <c r="L117" i="35"/>
  <c r="L118" i="35"/>
  <c r="L119" i="35"/>
  <c r="L120" i="35"/>
  <c r="L121" i="35"/>
  <c r="L122" i="35"/>
  <c r="L123" i="35"/>
  <c r="L124" i="35"/>
  <c r="L125" i="35"/>
  <c r="L126" i="35"/>
  <c r="L127" i="35"/>
  <c r="L128" i="35"/>
  <c r="L129" i="35"/>
  <c r="L130" i="35"/>
  <c r="L131" i="35"/>
  <c r="L132" i="35"/>
  <c r="L133" i="35"/>
  <c r="O93" i="35"/>
  <c r="O94" i="35"/>
  <c r="O95" i="35"/>
  <c r="O96" i="35"/>
  <c r="O97" i="35"/>
  <c r="O98" i="35"/>
  <c r="O99" i="35"/>
  <c r="O100" i="35"/>
  <c r="O101" i="35"/>
  <c r="O102" i="35"/>
  <c r="O103" i="35"/>
  <c r="O104" i="35"/>
  <c r="O105" i="35"/>
  <c r="O106" i="35"/>
  <c r="O107" i="35"/>
  <c r="O108" i="35"/>
  <c r="O109" i="35"/>
  <c r="O110" i="35"/>
  <c r="O111" i="35"/>
  <c r="O112" i="35"/>
  <c r="O113" i="35"/>
  <c r="O114" i="35"/>
  <c r="O115" i="35"/>
  <c r="O116" i="35"/>
  <c r="O117" i="35"/>
  <c r="O118" i="35"/>
  <c r="O119" i="35"/>
  <c r="O120" i="35"/>
  <c r="O121" i="35"/>
  <c r="O122" i="35"/>
  <c r="O123" i="35"/>
  <c r="O124" i="35"/>
  <c r="O125" i="35"/>
  <c r="O126" i="35"/>
  <c r="O127" i="35"/>
  <c r="O128" i="35"/>
  <c r="O129" i="35"/>
  <c r="O130" i="35"/>
  <c r="O131" i="35"/>
  <c r="O132" i="35"/>
  <c r="O133" i="35"/>
  <c r="S97" i="35"/>
  <c r="S98" i="35"/>
  <c r="S99" i="35"/>
  <c r="S100" i="35"/>
  <c r="S101" i="35"/>
  <c r="S102" i="35"/>
  <c r="S103" i="35"/>
  <c r="S104" i="35"/>
  <c r="S105" i="35"/>
  <c r="S106" i="35"/>
  <c r="S107" i="35"/>
  <c r="S108" i="35"/>
  <c r="S109" i="35"/>
  <c r="S110" i="35"/>
  <c r="S111" i="35"/>
  <c r="S112" i="35"/>
  <c r="S113" i="35"/>
  <c r="S114" i="35"/>
  <c r="S115" i="35"/>
  <c r="S116" i="35"/>
  <c r="S117" i="35"/>
  <c r="S118" i="35"/>
  <c r="S119" i="35"/>
  <c r="S120" i="35"/>
  <c r="S121" i="35"/>
  <c r="S122" i="35"/>
  <c r="S123" i="35"/>
  <c r="S124" i="35"/>
  <c r="S125" i="35"/>
  <c r="S126" i="35"/>
  <c r="S127" i="35"/>
  <c r="S128" i="35"/>
  <c r="S129" i="35"/>
  <c r="S130" i="35"/>
  <c r="S131" i="35"/>
  <c r="S132" i="35"/>
  <c r="S133" i="35"/>
  <c r="S134" i="35"/>
  <c r="T93" i="35"/>
  <c r="T94" i="35"/>
  <c r="T95" i="35"/>
  <c r="T96" i="35"/>
  <c r="T97" i="35"/>
  <c r="T98" i="35"/>
  <c r="T99" i="35"/>
  <c r="T100" i="35"/>
  <c r="T101" i="35"/>
  <c r="T102" i="35"/>
  <c r="T103" i="35"/>
  <c r="T104" i="35"/>
  <c r="T105" i="35"/>
  <c r="T106" i="35"/>
  <c r="T107" i="35"/>
  <c r="T108" i="35"/>
  <c r="T109" i="35"/>
  <c r="T110" i="35"/>
  <c r="T111" i="35"/>
  <c r="T112" i="35"/>
  <c r="T113" i="35"/>
  <c r="T114" i="35"/>
  <c r="T115" i="35"/>
  <c r="T116" i="35"/>
  <c r="T117" i="35"/>
  <c r="T118" i="35"/>
  <c r="T119" i="35"/>
  <c r="T120" i="35"/>
  <c r="T121" i="35"/>
  <c r="T122" i="35"/>
  <c r="T123" i="35"/>
  <c r="T124" i="35"/>
  <c r="T125" i="35"/>
  <c r="T126" i="35"/>
  <c r="T127" i="35"/>
  <c r="T128" i="35"/>
  <c r="T129" i="35"/>
  <c r="T130" i="35"/>
  <c r="T131" i="35"/>
  <c r="T132" i="35"/>
  <c r="T133" i="35"/>
  <c r="W93" i="35"/>
  <c r="W94" i="35"/>
  <c r="W95" i="35"/>
  <c r="W96" i="35"/>
  <c r="W97" i="35"/>
  <c r="W98" i="35"/>
  <c r="W99" i="35"/>
  <c r="W100" i="35"/>
  <c r="W101" i="35"/>
  <c r="W102" i="35"/>
  <c r="W103" i="35"/>
  <c r="W104" i="35"/>
  <c r="W105" i="35"/>
  <c r="W106" i="35"/>
  <c r="W107" i="35"/>
  <c r="W108" i="35"/>
  <c r="W109" i="35"/>
  <c r="W110" i="35"/>
  <c r="W111" i="35"/>
  <c r="W112" i="35"/>
  <c r="W113" i="35"/>
  <c r="W114" i="35"/>
  <c r="W115" i="35"/>
  <c r="W116" i="35"/>
  <c r="W117" i="35"/>
  <c r="W118" i="35"/>
  <c r="W119" i="35"/>
  <c r="W120" i="35"/>
  <c r="W121" i="35"/>
  <c r="W122" i="35"/>
  <c r="W123" i="35"/>
  <c r="W124" i="35"/>
  <c r="W125" i="35"/>
  <c r="W126" i="35"/>
  <c r="W127" i="35"/>
  <c r="W128" i="35"/>
  <c r="W129" i="35"/>
  <c r="W130" i="35"/>
  <c r="W131" i="35"/>
  <c r="W132" i="35"/>
  <c r="W133" i="35"/>
  <c r="W134" i="35"/>
  <c r="X93" i="35"/>
  <c r="X94" i="35"/>
  <c r="X95" i="35"/>
  <c r="X96" i="35"/>
  <c r="X97" i="35"/>
  <c r="X98" i="35"/>
  <c r="X99" i="35"/>
  <c r="X100" i="35"/>
  <c r="X101" i="35"/>
  <c r="X102" i="35"/>
  <c r="X103" i="35"/>
  <c r="X104" i="35"/>
  <c r="X105" i="35"/>
  <c r="X106" i="35"/>
  <c r="X107" i="35"/>
  <c r="X108" i="35"/>
  <c r="X109" i="35"/>
  <c r="X110" i="35"/>
  <c r="X111" i="35"/>
  <c r="X112" i="35"/>
  <c r="X113" i="35"/>
  <c r="X114" i="35"/>
  <c r="X115" i="35"/>
  <c r="X116" i="35"/>
  <c r="X117" i="35"/>
  <c r="X118" i="35"/>
  <c r="X119" i="35"/>
  <c r="X120" i="35"/>
  <c r="X121" i="35"/>
  <c r="X122" i="35"/>
  <c r="X123" i="35"/>
  <c r="X124" i="35"/>
  <c r="X125" i="35"/>
  <c r="X126" i="35"/>
  <c r="X127" i="35"/>
  <c r="X128" i="35"/>
  <c r="X129" i="35"/>
  <c r="X130" i="35"/>
  <c r="X131" i="35"/>
  <c r="X132" i="35"/>
  <c r="X133" i="35"/>
  <c r="AA93" i="35"/>
  <c r="AA94" i="35"/>
  <c r="AA95" i="35"/>
  <c r="AA96" i="35"/>
  <c r="AA97" i="35"/>
  <c r="AA98" i="35"/>
  <c r="AA99" i="35"/>
  <c r="AA100" i="35"/>
  <c r="AA101" i="35"/>
  <c r="AA102" i="35"/>
  <c r="AA103" i="35"/>
  <c r="AA104" i="35"/>
  <c r="AA105" i="35"/>
  <c r="AA106" i="35"/>
  <c r="AA107" i="35"/>
  <c r="AA108" i="35"/>
  <c r="AA109" i="35"/>
  <c r="AA110" i="35"/>
  <c r="AA111" i="35"/>
  <c r="AA112" i="35"/>
  <c r="AA113" i="35"/>
  <c r="AA114" i="35"/>
  <c r="AA115" i="35"/>
  <c r="AA116" i="35"/>
  <c r="AA117" i="35"/>
  <c r="AA118" i="35"/>
  <c r="AA119" i="35"/>
  <c r="AA120" i="35"/>
  <c r="AA121" i="35"/>
  <c r="AA122" i="35"/>
  <c r="AA123" i="35"/>
  <c r="AA124" i="35"/>
  <c r="AA125" i="35"/>
  <c r="AA126" i="35"/>
  <c r="AA127" i="35"/>
  <c r="AA128" i="35"/>
  <c r="AA129" i="35"/>
  <c r="AA130" i="35"/>
  <c r="AA131" i="35"/>
  <c r="AA132" i="35"/>
  <c r="AA133" i="35"/>
  <c r="AA134" i="35"/>
  <c r="AB93" i="35"/>
  <c r="AB94" i="35"/>
  <c r="AB95" i="35"/>
  <c r="AB96" i="35"/>
  <c r="AB97" i="35"/>
  <c r="AB98" i="35"/>
  <c r="AB99" i="35"/>
  <c r="AB100" i="35"/>
  <c r="AB101" i="35"/>
  <c r="AB102" i="35"/>
  <c r="AB103" i="35"/>
  <c r="AB104" i="35"/>
  <c r="AB105" i="35"/>
  <c r="AB106" i="35"/>
  <c r="AB107" i="35"/>
  <c r="AB108" i="35"/>
  <c r="AB109" i="35"/>
  <c r="AB110" i="35"/>
  <c r="AB111" i="35"/>
  <c r="AB112" i="35"/>
  <c r="AB113" i="35"/>
  <c r="AB114" i="35"/>
  <c r="AB115" i="35"/>
  <c r="AB116" i="35"/>
  <c r="AB117" i="35"/>
  <c r="AB118" i="35"/>
  <c r="AB119" i="35"/>
  <c r="AB120" i="35"/>
  <c r="AB121" i="35"/>
  <c r="AB122" i="35"/>
  <c r="AB123" i="35"/>
  <c r="AB124" i="35"/>
  <c r="AB125" i="35"/>
  <c r="AB126" i="35"/>
  <c r="AB127" i="35"/>
  <c r="AB128" i="35"/>
  <c r="AB129" i="35"/>
  <c r="AB130" i="35"/>
  <c r="AB131" i="35"/>
  <c r="AB132" i="35"/>
  <c r="AB133" i="35"/>
  <c r="AE120" i="35"/>
  <c r="AE121" i="35"/>
  <c r="AE122" i="35"/>
  <c r="AE123" i="35"/>
  <c r="AE124" i="35"/>
  <c r="AE125" i="35"/>
  <c r="AE126" i="35"/>
  <c r="AE127" i="35"/>
  <c r="AE128" i="35"/>
  <c r="AE129" i="35"/>
  <c r="AE130" i="35"/>
  <c r="AE131" i="35"/>
  <c r="AE132" i="35"/>
  <c r="AE133" i="35"/>
  <c r="AE134" i="35"/>
  <c r="AF93" i="35"/>
  <c r="AF94" i="35"/>
  <c r="AF95" i="35"/>
  <c r="AF96" i="35"/>
  <c r="AF97" i="35"/>
  <c r="AF98" i="35"/>
  <c r="AF99" i="35"/>
  <c r="AF100" i="35"/>
  <c r="AF101" i="35"/>
  <c r="AF102" i="35"/>
  <c r="AF103" i="35"/>
  <c r="AF104" i="35"/>
  <c r="AF105" i="35"/>
  <c r="AF106" i="35"/>
  <c r="AF107" i="35"/>
  <c r="AF108" i="35"/>
  <c r="AF109" i="35"/>
  <c r="AF110" i="35"/>
  <c r="AF111" i="35"/>
  <c r="AF112" i="35"/>
  <c r="AF113" i="35"/>
  <c r="AF114" i="35"/>
  <c r="AF115" i="35"/>
  <c r="AF116" i="35"/>
  <c r="AF117" i="35"/>
  <c r="AF118" i="35"/>
  <c r="AF119" i="35"/>
  <c r="AF120" i="35"/>
  <c r="AF121" i="35"/>
  <c r="AF122" i="35"/>
  <c r="AF123" i="35"/>
  <c r="AF124" i="35"/>
  <c r="AF125" i="35"/>
  <c r="AF126" i="35"/>
  <c r="AF127" i="35"/>
  <c r="AF128" i="35"/>
  <c r="AF129" i="35"/>
  <c r="AF130" i="35"/>
  <c r="AF131" i="35"/>
  <c r="AF132" i="35"/>
  <c r="AF133" i="35"/>
  <c r="C120" i="40"/>
  <c r="D129" i="40"/>
  <c r="D120" i="40"/>
  <c r="C127" i="40"/>
  <c r="C118" i="40"/>
  <c r="D127" i="40"/>
  <c r="C94" i="40"/>
  <c r="C96" i="40"/>
  <c r="C98" i="40"/>
  <c r="C100" i="40"/>
  <c r="C102" i="40"/>
  <c r="C104" i="40"/>
  <c r="C106" i="40"/>
  <c r="C108" i="40"/>
  <c r="C110" i="40"/>
  <c r="C112" i="40"/>
  <c r="C114" i="40"/>
  <c r="C116" i="40"/>
  <c r="D125" i="40"/>
  <c r="D132" i="40"/>
  <c r="D94" i="40"/>
  <c r="D96" i="40"/>
  <c r="D98" i="40"/>
  <c r="D100" i="40"/>
  <c r="D102" i="40"/>
  <c r="D104" i="40"/>
  <c r="D106" i="40"/>
  <c r="D108" i="40"/>
  <c r="D110" i="40"/>
  <c r="D112" i="40"/>
  <c r="D114" i="40"/>
  <c r="D116" i="40"/>
  <c r="C123" i="40"/>
  <c r="D123" i="40"/>
  <c r="C130" i="40"/>
  <c r="C121" i="40"/>
  <c r="D130" i="40"/>
  <c r="D121" i="40"/>
  <c r="C128" i="40"/>
  <c r="C119" i="40"/>
  <c r="D128" i="40"/>
  <c r="D133" i="40"/>
  <c r="D119" i="40"/>
  <c r="C126" i="40"/>
  <c r="C132" i="40"/>
  <c r="C133" i="40"/>
  <c r="K132" i="40"/>
  <c r="K133" i="40"/>
  <c r="K134" i="40"/>
  <c r="L116" i="40"/>
  <c r="L117" i="40"/>
  <c r="L118" i="40"/>
  <c r="L119" i="40"/>
  <c r="L120" i="40"/>
  <c r="L121" i="40"/>
  <c r="L122" i="40"/>
  <c r="L123" i="40"/>
  <c r="L124" i="40"/>
  <c r="L125" i="40"/>
  <c r="L126" i="40"/>
  <c r="L127" i="40"/>
  <c r="L128" i="40"/>
  <c r="L129" i="40"/>
  <c r="L130" i="40"/>
  <c r="L131" i="40"/>
  <c r="L132" i="40"/>
  <c r="L133" i="40"/>
  <c r="O93" i="40"/>
  <c r="I6" i="40" s="1"/>
  <c r="C6" i="40" s="1"/>
  <c r="O94" i="40"/>
  <c r="O95" i="40"/>
  <c r="O96" i="40"/>
  <c r="O97" i="40"/>
  <c r="O98" i="40"/>
  <c r="O99" i="40"/>
  <c r="O100" i="40"/>
  <c r="O101" i="40"/>
  <c r="O102" i="40"/>
  <c r="O103" i="40"/>
  <c r="O104" i="40"/>
  <c r="O105" i="40"/>
  <c r="O106" i="40"/>
  <c r="O107" i="40"/>
  <c r="O108" i="40"/>
  <c r="O109" i="40"/>
  <c r="O110" i="40"/>
  <c r="O111" i="40"/>
  <c r="O112" i="40"/>
  <c r="O113" i="40"/>
  <c r="O114" i="40"/>
  <c r="O115" i="40"/>
  <c r="O116" i="40"/>
  <c r="O117" i="40"/>
  <c r="O118" i="40"/>
  <c r="O119" i="40"/>
  <c r="O120" i="40"/>
  <c r="O121" i="40"/>
  <c r="O122" i="40"/>
  <c r="O123" i="40"/>
  <c r="O124" i="40"/>
  <c r="O125" i="40"/>
  <c r="O126" i="40"/>
  <c r="O127" i="40"/>
  <c r="O128" i="40"/>
  <c r="O129" i="40"/>
  <c r="O130" i="40"/>
  <c r="O131" i="40"/>
  <c r="O132" i="40"/>
  <c r="O133" i="40"/>
  <c r="O134" i="40"/>
  <c r="P93" i="40"/>
  <c r="I61" i="24" s="1"/>
  <c r="P94" i="40"/>
  <c r="P95" i="40"/>
  <c r="P96" i="40"/>
  <c r="P97" i="40"/>
  <c r="P98" i="40"/>
  <c r="P99" i="40"/>
  <c r="P100" i="40"/>
  <c r="P101" i="40"/>
  <c r="P102" i="40"/>
  <c r="P103" i="40"/>
  <c r="P104" i="40"/>
  <c r="P105" i="40"/>
  <c r="P106" i="40"/>
  <c r="P107" i="40"/>
  <c r="P108" i="40"/>
  <c r="P109" i="40"/>
  <c r="P110" i="40"/>
  <c r="P111" i="40"/>
  <c r="P112" i="40"/>
  <c r="P113" i="40"/>
  <c r="P114" i="40"/>
  <c r="P115" i="40"/>
  <c r="P116" i="40"/>
  <c r="P117" i="40"/>
  <c r="P118" i="40"/>
  <c r="P119" i="40"/>
  <c r="P120" i="40"/>
  <c r="P121" i="40"/>
  <c r="P122" i="40"/>
  <c r="P123" i="40"/>
  <c r="P124" i="40"/>
  <c r="P125" i="40"/>
  <c r="P126" i="40"/>
  <c r="P127" i="40"/>
  <c r="P128" i="40"/>
  <c r="P129" i="40"/>
  <c r="P130" i="40"/>
  <c r="P131" i="40"/>
  <c r="P132" i="40"/>
  <c r="P133" i="40"/>
  <c r="S93" i="40"/>
  <c r="S94" i="40"/>
  <c r="S95" i="40"/>
  <c r="S96" i="40"/>
  <c r="S97" i="40"/>
  <c r="S98" i="40"/>
  <c r="S99" i="40"/>
  <c r="S100" i="40"/>
  <c r="S101" i="40"/>
  <c r="S102" i="40"/>
  <c r="S103" i="40"/>
  <c r="S104" i="40"/>
  <c r="S105" i="40"/>
  <c r="S106" i="40"/>
  <c r="S107" i="40"/>
  <c r="S108" i="40"/>
  <c r="S109" i="40"/>
  <c r="S110" i="40"/>
  <c r="S111" i="40"/>
  <c r="S112" i="40"/>
  <c r="S113" i="40"/>
  <c r="S114" i="40"/>
  <c r="S115" i="40"/>
  <c r="S116" i="40"/>
  <c r="S117" i="40"/>
  <c r="S118" i="40"/>
  <c r="S119" i="40"/>
  <c r="S120" i="40"/>
  <c r="S121" i="40"/>
  <c r="S122" i="40"/>
  <c r="S123" i="40"/>
  <c r="S124" i="40"/>
  <c r="S125" i="40"/>
  <c r="S126" i="40"/>
  <c r="S127" i="40"/>
  <c r="S128" i="40"/>
  <c r="S129" i="40"/>
  <c r="S130" i="40"/>
  <c r="S131" i="40"/>
  <c r="S132" i="40"/>
  <c r="S133" i="40"/>
  <c r="S134" i="40"/>
  <c r="T93" i="40"/>
  <c r="T94" i="40"/>
  <c r="T95" i="40"/>
  <c r="T96" i="40"/>
  <c r="T97" i="40"/>
  <c r="T98" i="40"/>
  <c r="T99" i="40"/>
  <c r="T100" i="40"/>
  <c r="T101" i="40"/>
  <c r="T102" i="40"/>
  <c r="T103" i="40"/>
  <c r="T104" i="40"/>
  <c r="T105" i="40"/>
  <c r="T106" i="40"/>
  <c r="T107" i="40"/>
  <c r="T108" i="40"/>
  <c r="T109" i="40"/>
  <c r="T110" i="40"/>
  <c r="T111" i="40"/>
  <c r="T112" i="40"/>
  <c r="T113" i="40"/>
  <c r="T114" i="40"/>
  <c r="T115" i="40"/>
  <c r="T116" i="40"/>
  <c r="T117" i="40"/>
  <c r="T118" i="40"/>
  <c r="T119" i="40"/>
  <c r="T120" i="40"/>
  <c r="T121" i="40"/>
  <c r="T122" i="40"/>
  <c r="T123" i="40"/>
  <c r="T124" i="40"/>
  <c r="T125" i="40"/>
  <c r="T126" i="40"/>
  <c r="T127" i="40"/>
  <c r="T128" i="40"/>
  <c r="T129" i="40"/>
  <c r="T130" i="40"/>
  <c r="T131" i="40"/>
  <c r="T132" i="40"/>
  <c r="T133" i="40"/>
  <c r="W93" i="40"/>
  <c r="W94" i="40"/>
  <c r="W95" i="40"/>
  <c r="W96" i="40"/>
  <c r="W97" i="40"/>
  <c r="W98" i="40"/>
  <c r="W99" i="40"/>
  <c r="W100" i="40"/>
  <c r="W101" i="40"/>
  <c r="W102" i="40"/>
  <c r="W103" i="40"/>
  <c r="W104" i="40"/>
  <c r="W105" i="40"/>
  <c r="W106" i="40"/>
  <c r="W107" i="40"/>
  <c r="W108" i="40"/>
  <c r="W109" i="40"/>
  <c r="W110" i="40"/>
  <c r="W111" i="40"/>
  <c r="W112" i="40"/>
  <c r="W113" i="40"/>
  <c r="W114" i="40"/>
  <c r="W115" i="40"/>
  <c r="W116" i="40"/>
  <c r="W117" i="40"/>
  <c r="W118" i="40"/>
  <c r="W119" i="40"/>
  <c r="W120" i="40"/>
  <c r="W121" i="40"/>
  <c r="W122" i="40"/>
  <c r="W123" i="40"/>
  <c r="W124" i="40"/>
  <c r="W125" i="40"/>
  <c r="W126" i="40"/>
  <c r="W127" i="40"/>
  <c r="W128" i="40"/>
  <c r="W129" i="40"/>
  <c r="W130" i="40"/>
  <c r="W131" i="40"/>
  <c r="W132" i="40"/>
  <c r="W133" i="40"/>
  <c r="W134" i="40"/>
  <c r="X93" i="40"/>
  <c r="X94" i="40"/>
  <c r="X95" i="40"/>
  <c r="X96" i="40"/>
  <c r="X97" i="40"/>
  <c r="X98" i="40"/>
  <c r="X99" i="40"/>
  <c r="X100" i="40"/>
  <c r="X101" i="40"/>
  <c r="X102" i="40"/>
  <c r="X103" i="40"/>
  <c r="X104" i="40"/>
  <c r="X105" i="40"/>
  <c r="X106" i="40"/>
  <c r="X107" i="40"/>
  <c r="X108" i="40"/>
  <c r="X109" i="40"/>
  <c r="X110" i="40"/>
  <c r="X111" i="40"/>
  <c r="X112" i="40"/>
  <c r="X113" i="40"/>
  <c r="X114" i="40"/>
  <c r="X115" i="40"/>
  <c r="X116" i="40"/>
  <c r="X117" i="40"/>
  <c r="X118" i="40"/>
  <c r="X119" i="40"/>
  <c r="X120" i="40"/>
  <c r="X121" i="40"/>
  <c r="X122" i="40"/>
  <c r="X123" i="40"/>
  <c r="X124" i="40"/>
  <c r="X125" i="40"/>
  <c r="X126" i="40"/>
  <c r="X127" i="40"/>
  <c r="X128" i="40"/>
  <c r="X129" i="40"/>
  <c r="X130" i="40"/>
  <c r="X131" i="40"/>
  <c r="X132" i="40"/>
  <c r="X133" i="40"/>
  <c r="AE93" i="40"/>
  <c r="AE94" i="40"/>
  <c r="AE95" i="40"/>
  <c r="AE96" i="40"/>
  <c r="AE97" i="40"/>
  <c r="AE98" i="40"/>
  <c r="AE99" i="40"/>
  <c r="AE100" i="40"/>
  <c r="AE101" i="40"/>
  <c r="AE102" i="40"/>
  <c r="AE103" i="40"/>
  <c r="AE104" i="40"/>
  <c r="AE105" i="40"/>
  <c r="AE106" i="40"/>
  <c r="AE107" i="40"/>
  <c r="AE108" i="40"/>
  <c r="AE109" i="40"/>
  <c r="AE110" i="40"/>
  <c r="AE111" i="40"/>
  <c r="AE112" i="40"/>
  <c r="AE113" i="40"/>
  <c r="AE114" i="40"/>
  <c r="AE115" i="40"/>
  <c r="AE116" i="40"/>
  <c r="AE117" i="40"/>
  <c r="AE118" i="40"/>
  <c r="AE119" i="40"/>
  <c r="AE120" i="40"/>
  <c r="AE121" i="40"/>
  <c r="AE122" i="40"/>
  <c r="AE123" i="40"/>
  <c r="AE124" i="40"/>
  <c r="AE125" i="40"/>
  <c r="AE126" i="40"/>
  <c r="AE127" i="40"/>
  <c r="AE128" i="40"/>
  <c r="AE129" i="40"/>
  <c r="AE130" i="40"/>
  <c r="AE131" i="40"/>
  <c r="AE132" i="40"/>
  <c r="AE133" i="40"/>
  <c r="AE134" i="40"/>
  <c r="AF93" i="40"/>
  <c r="AF94" i="40"/>
  <c r="AF95" i="40"/>
  <c r="AF96" i="40"/>
  <c r="AF97" i="40"/>
  <c r="AF98" i="40"/>
  <c r="AF99" i="40"/>
  <c r="AF100" i="40"/>
  <c r="AF101" i="40"/>
  <c r="AF102" i="40"/>
  <c r="AF103" i="40"/>
  <c r="AF104" i="40"/>
  <c r="AF105" i="40"/>
  <c r="AF106" i="40"/>
  <c r="AF107" i="40"/>
  <c r="AF108" i="40"/>
  <c r="AF109" i="40"/>
  <c r="AF110" i="40"/>
  <c r="AF111" i="40"/>
  <c r="AF112" i="40"/>
  <c r="AF113" i="40"/>
  <c r="AF114" i="40"/>
  <c r="AF115" i="40"/>
  <c r="AF116" i="40"/>
  <c r="AF117" i="40"/>
  <c r="AF118" i="40"/>
  <c r="AF119" i="40"/>
  <c r="AF120" i="40"/>
  <c r="AF121" i="40"/>
  <c r="AF122" i="40"/>
  <c r="AF123" i="40"/>
  <c r="AF124" i="40"/>
  <c r="AF125" i="40"/>
  <c r="AF126" i="40"/>
  <c r="AF127" i="40"/>
  <c r="AF128" i="40"/>
  <c r="AF129" i="40"/>
  <c r="AF130" i="40"/>
  <c r="AF131" i="40"/>
  <c r="AF132" i="40"/>
  <c r="AF133" i="40"/>
  <c r="C133" i="28"/>
  <c r="D93" i="28"/>
  <c r="E6" i="24" s="1"/>
  <c r="D99" i="28"/>
  <c r="E24" i="24" s="1"/>
  <c r="C97" i="28"/>
  <c r="D97" i="28"/>
  <c r="C94" i="28"/>
  <c r="D94" i="28"/>
  <c r="C99" i="28"/>
  <c r="E23" i="28" s="1"/>
  <c r="D23" i="28" s="1"/>
  <c r="D133" i="28"/>
  <c r="C96" i="28"/>
  <c r="E10" i="28" s="1"/>
  <c r="D10" i="28" s="1"/>
  <c r="D101" i="28"/>
  <c r="E15" i="24" s="1"/>
  <c r="C103" i="28"/>
  <c r="C105" i="28"/>
  <c r="E7" i="28" s="1"/>
  <c r="C107" i="28"/>
  <c r="E11" i="28" s="1"/>
  <c r="C109" i="28"/>
  <c r="E19" i="28" s="1"/>
  <c r="C111" i="28"/>
  <c r="C113" i="28"/>
  <c r="E20" i="28" s="1"/>
  <c r="D20" i="28" s="1"/>
  <c r="C115" i="28"/>
  <c r="C117" i="28"/>
  <c r="C119" i="28"/>
  <c r="C121" i="28"/>
  <c r="C123" i="28"/>
  <c r="E26" i="28" s="1"/>
  <c r="C125" i="28"/>
  <c r="E29" i="28" s="1"/>
  <c r="D29" i="28" s="1"/>
  <c r="C127" i="28"/>
  <c r="C129" i="28"/>
  <c r="C131" i="28"/>
  <c r="D96" i="28"/>
  <c r="E11" i="24" s="1"/>
  <c r="D103" i="28"/>
  <c r="D105" i="28"/>
  <c r="E45" i="24" s="1"/>
  <c r="D107" i="28"/>
  <c r="E30" i="24" s="1"/>
  <c r="D109" i="28"/>
  <c r="E37" i="24" s="1"/>
  <c r="D111" i="28"/>
  <c r="D113" i="28"/>
  <c r="E31" i="24" s="1"/>
  <c r="D115" i="28"/>
  <c r="D117" i="28"/>
  <c r="D119" i="28"/>
  <c r="D121" i="28"/>
  <c r="D123" i="28"/>
  <c r="E52" i="24" s="1"/>
  <c r="D125" i="28"/>
  <c r="E48" i="24" s="1"/>
  <c r="D127" i="28"/>
  <c r="D129" i="28"/>
  <c r="D131" i="28"/>
  <c r="C101" i="28"/>
  <c r="E14" i="28" s="1"/>
  <c r="D14" i="28" s="1"/>
  <c r="C93" i="28"/>
  <c r="E9" i="28" s="1"/>
  <c r="D9" i="28" s="1"/>
  <c r="C98" i="28"/>
  <c r="E6" i="28" s="1"/>
  <c r="D6" i="28" s="1"/>
  <c r="C134" i="28"/>
  <c r="D98" i="28"/>
  <c r="E32" i="24" s="1"/>
  <c r="D134" i="28"/>
  <c r="C95" i="28"/>
  <c r="C100" i="28"/>
  <c r="E12" i="28" s="1"/>
  <c r="D95" i="28"/>
  <c r="D100" i="28"/>
  <c r="E13" i="24" s="1"/>
  <c r="C102" i="28"/>
  <c r="E8" i="28" s="1"/>
  <c r="D8" i="28" s="1"/>
  <c r="C104" i="28"/>
  <c r="E15" i="28" s="1"/>
  <c r="C106" i="28"/>
  <c r="C108" i="28"/>
  <c r="C110" i="28"/>
  <c r="E13" i="28" s="1"/>
  <c r="C112" i="28"/>
  <c r="C114" i="28"/>
  <c r="C116" i="28"/>
  <c r="C118" i="28"/>
  <c r="C120" i="28"/>
  <c r="C122" i="28"/>
  <c r="C124" i="28"/>
  <c r="E28" i="28" s="1"/>
  <c r="D28" i="28" s="1"/>
  <c r="C126" i="28"/>
  <c r="E30" i="28" s="1"/>
  <c r="D30" i="28" s="1"/>
  <c r="C128" i="28"/>
  <c r="C130" i="28"/>
  <c r="C132" i="28"/>
  <c r="D102" i="28"/>
  <c r="E42" i="24" s="1"/>
  <c r="D104" i="28"/>
  <c r="E23" i="24" s="1"/>
  <c r="D106" i="28"/>
  <c r="D108" i="28"/>
  <c r="D110" i="28"/>
  <c r="E51" i="24" s="1"/>
  <c r="D112" i="28"/>
  <c r="D114" i="28"/>
  <c r="D116" i="28"/>
  <c r="D118" i="28"/>
  <c r="D120" i="28"/>
  <c r="D122" i="28"/>
  <c r="D124" i="28"/>
  <c r="E58" i="24" s="1"/>
  <c r="D126" i="28"/>
  <c r="E55" i="24" s="1"/>
  <c r="D128" i="28"/>
  <c r="D130" i="28"/>
  <c r="K98" i="28"/>
  <c r="K99" i="28"/>
  <c r="H11" i="28" s="1"/>
  <c r="K100" i="28"/>
  <c r="H13" i="28" s="1"/>
  <c r="K101" i="28"/>
  <c r="K102" i="28"/>
  <c r="K103" i="28"/>
  <c r="K104" i="28"/>
  <c r="K105" i="28"/>
  <c r="K106" i="28"/>
  <c r="K107" i="28"/>
  <c r="K108" i="28"/>
  <c r="K109" i="28"/>
  <c r="K110" i="28"/>
  <c r="K111" i="28"/>
  <c r="K112" i="28"/>
  <c r="K113" i="28"/>
  <c r="K114" i="28"/>
  <c r="K115" i="28"/>
  <c r="K116" i="28"/>
  <c r="K117" i="28"/>
  <c r="K118" i="28"/>
  <c r="K119" i="28"/>
  <c r="K120" i="28"/>
  <c r="K121" i="28"/>
  <c r="K122" i="28"/>
  <c r="K123" i="28"/>
  <c r="K124" i="28"/>
  <c r="H19" i="28" s="1"/>
  <c r="K125" i="28"/>
  <c r="H26" i="28" s="1"/>
  <c r="K126" i="28"/>
  <c r="K127" i="28"/>
  <c r="H15" i="28" s="1"/>
  <c r="K128" i="28"/>
  <c r="H12" i="28" s="1"/>
  <c r="K129" i="28"/>
  <c r="K130" i="28"/>
  <c r="K131" i="28"/>
  <c r="K132" i="28"/>
  <c r="K133" i="28"/>
  <c r="O132" i="28"/>
  <c r="O133" i="28"/>
  <c r="O134" i="28"/>
  <c r="P132" i="28"/>
  <c r="P133" i="28"/>
  <c r="S93" i="28"/>
  <c r="S94" i="28"/>
  <c r="S95" i="28"/>
  <c r="S96" i="28"/>
  <c r="S97" i="28"/>
  <c r="S98" i="28"/>
  <c r="S99" i="28"/>
  <c r="S100" i="28"/>
  <c r="S101" i="28"/>
  <c r="S102" i="28"/>
  <c r="S103" i="28"/>
  <c r="S104" i="28"/>
  <c r="S105" i="28"/>
  <c r="S106" i="28"/>
  <c r="S107" i="28"/>
  <c r="S108" i="28"/>
  <c r="S109" i="28"/>
  <c r="S110" i="28"/>
  <c r="S111" i="28"/>
  <c r="S112" i="28"/>
  <c r="S113" i="28"/>
  <c r="S114" i="28"/>
  <c r="S115" i="28"/>
  <c r="S116" i="28"/>
  <c r="S117" i="28"/>
  <c r="S118" i="28"/>
  <c r="S119" i="28"/>
  <c r="S120" i="28"/>
  <c r="S121" i="28"/>
  <c r="S122" i="28"/>
  <c r="S123" i="28"/>
  <c r="S124" i="28"/>
  <c r="S125" i="28"/>
  <c r="S126" i="28"/>
  <c r="S127" i="28"/>
  <c r="S128" i="28"/>
  <c r="S129" i="28"/>
  <c r="S130" i="28"/>
  <c r="S131" i="28"/>
  <c r="S132" i="28"/>
  <c r="S133" i="28"/>
  <c r="S134" i="28"/>
  <c r="T93" i="28"/>
  <c r="T94" i="28"/>
  <c r="T95" i="28"/>
  <c r="T96" i="28"/>
  <c r="T97" i="28"/>
  <c r="T98" i="28"/>
  <c r="T99" i="28"/>
  <c r="T100" i="28"/>
  <c r="T101" i="28"/>
  <c r="T102" i="28"/>
  <c r="T103" i="28"/>
  <c r="T104" i="28"/>
  <c r="T105" i="28"/>
  <c r="T106" i="28"/>
  <c r="T107" i="28"/>
  <c r="T108" i="28"/>
  <c r="T109" i="28"/>
  <c r="T110" i="28"/>
  <c r="T111" i="28"/>
  <c r="T112" i="28"/>
  <c r="T113" i="28"/>
  <c r="T114" i="28"/>
  <c r="T115" i="28"/>
  <c r="T116" i="28"/>
  <c r="T117" i="28"/>
  <c r="T118" i="28"/>
  <c r="T119" i="28"/>
  <c r="T120" i="28"/>
  <c r="T121" i="28"/>
  <c r="T122" i="28"/>
  <c r="T123" i="28"/>
  <c r="T124" i="28"/>
  <c r="T125" i="28"/>
  <c r="T126" i="28"/>
  <c r="T127" i="28"/>
  <c r="T128" i="28"/>
  <c r="T129" i="28"/>
  <c r="T130" i="28"/>
  <c r="T131" i="28"/>
  <c r="T132" i="28"/>
  <c r="T133" i="28"/>
  <c r="W93" i="28"/>
  <c r="W94" i="28"/>
  <c r="W95" i="28"/>
  <c r="W96" i="28"/>
  <c r="W97" i="28"/>
  <c r="W98" i="28"/>
  <c r="W99" i="28"/>
  <c r="W100" i="28"/>
  <c r="W101" i="28"/>
  <c r="W102" i="28"/>
  <c r="W103" i="28"/>
  <c r="W104" i="28"/>
  <c r="W105" i="28"/>
  <c r="W106" i="28"/>
  <c r="W107" i="28"/>
  <c r="W108" i="28"/>
  <c r="W109" i="28"/>
  <c r="W110" i="28"/>
  <c r="W111" i="28"/>
  <c r="W112" i="28"/>
  <c r="W113" i="28"/>
  <c r="W114" i="28"/>
  <c r="W115" i="28"/>
  <c r="W116" i="28"/>
  <c r="W117" i="28"/>
  <c r="W118" i="28"/>
  <c r="W119" i="28"/>
  <c r="W120" i="28"/>
  <c r="W121" i="28"/>
  <c r="W122" i="28"/>
  <c r="W123" i="28"/>
  <c r="W124" i="28"/>
  <c r="W125" i="28"/>
  <c r="W126" i="28"/>
  <c r="W127" i="28"/>
  <c r="W128" i="28"/>
  <c r="W129" i="28"/>
  <c r="W130" i="28"/>
  <c r="W131" i="28"/>
  <c r="W132" i="28"/>
  <c r="W133" i="28"/>
  <c r="W134" i="28"/>
  <c r="X93" i="28"/>
  <c r="X94" i="28"/>
  <c r="X95" i="28"/>
  <c r="X96" i="28"/>
  <c r="X97" i="28"/>
  <c r="X98" i="28"/>
  <c r="X99" i="28"/>
  <c r="X100" i="28"/>
  <c r="X101" i="28"/>
  <c r="X102" i="28"/>
  <c r="X103" i="28"/>
  <c r="X104" i="28"/>
  <c r="X105" i="28"/>
  <c r="X106" i="28"/>
  <c r="X107" i="28"/>
  <c r="X108" i="28"/>
  <c r="X109" i="28"/>
  <c r="X110" i="28"/>
  <c r="X111" i="28"/>
  <c r="X112" i="28"/>
  <c r="X113" i="28"/>
  <c r="X114" i="28"/>
  <c r="X115" i="28"/>
  <c r="X116" i="28"/>
  <c r="X117" i="28"/>
  <c r="X118" i="28"/>
  <c r="X119" i="28"/>
  <c r="X120" i="28"/>
  <c r="X121" i="28"/>
  <c r="X122" i="28"/>
  <c r="X123" i="28"/>
  <c r="X124" i="28"/>
  <c r="X125" i="28"/>
  <c r="X126" i="28"/>
  <c r="X127" i="28"/>
  <c r="X128" i="28"/>
  <c r="X129" i="28"/>
  <c r="X130" i="28"/>
  <c r="X131" i="28"/>
  <c r="X132" i="28"/>
  <c r="X133" i="28"/>
  <c r="AA102" i="28"/>
  <c r="AA103" i="28"/>
  <c r="AA104" i="28"/>
  <c r="AA105" i="28"/>
  <c r="AA106" i="28"/>
  <c r="AA107" i="28"/>
  <c r="AA108" i="28"/>
  <c r="AA109" i="28"/>
  <c r="AA110" i="28"/>
  <c r="AA111" i="28"/>
  <c r="AA112" i="28"/>
  <c r="AA113" i="28"/>
  <c r="AA114" i="28"/>
  <c r="AA115" i="28"/>
  <c r="AA116" i="28"/>
  <c r="AA117" i="28"/>
  <c r="AA118" i="28"/>
  <c r="AA119" i="28"/>
  <c r="AA120" i="28"/>
  <c r="AA121" i="28"/>
  <c r="AA122" i="28"/>
  <c r="AA123" i="28"/>
  <c r="AA124" i="28"/>
  <c r="AA125" i="28"/>
  <c r="AA126" i="28"/>
  <c r="AA127" i="28"/>
  <c r="AA128" i="28"/>
  <c r="AA129" i="28"/>
  <c r="AA130" i="28"/>
  <c r="AA131" i="28"/>
  <c r="AA132" i="28"/>
  <c r="AA133" i="28"/>
  <c r="AE93" i="28"/>
  <c r="AE94" i="28"/>
  <c r="AE95" i="28"/>
  <c r="AE96" i="28"/>
  <c r="AE97" i="28"/>
  <c r="AE98" i="28"/>
  <c r="AE99" i="28"/>
  <c r="AE100" i="28"/>
  <c r="AE101" i="28"/>
  <c r="AE102" i="28"/>
  <c r="AE103" i="28"/>
  <c r="AE104" i="28"/>
  <c r="AE105" i="28"/>
  <c r="AE106" i="28"/>
  <c r="AE107" i="28"/>
  <c r="AE108" i="28"/>
  <c r="AE109" i="28"/>
  <c r="AE110" i="28"/>
  <c r="AE111" i="28"/>
  <c r="AE112" i="28"/>
  <c r="AE113" i="28"/>
  <c r="AE114" i="28"/>
  <c r="AE115" i="28"/>
  <c r="AE116" i="28"/>
  <c r="AE117" i="28"/>
  <c r="AE118" i="28"/>
  <c r="AE119" i="28"/>
  <c r="AE120" i="28"/>
  <c r="AE121" i="28"/>
  <c r="AE122" i="28"/>
  <c r="AE123" i="28"/>
  <c r="AE124" i="28"/>
  <c r="AE125" i="28"/>
  <c r="AE126" i="28"/>
  <c r="AE127" i="28"/>
  <c r="AE128" i="28"/>
  <c r="AE129" i="28"/>
  <c r="AE130" i="28"/>
  <c r="AE131" i="28"/>
  <c r="AE132" i="28"/>
  <c r="AE133" i="28"/>
  <c r="AE134" i="28"/>
  <c r="AF93" i="28"/>
  <c r="AF94" i="28"/>
  <c r="AF95" i="28"/>
  <c r="AF96" i="28"/>
  <c r="AF97" i="28"/>
  <c r="AF98" i="28"/>
  <c r="AF99" i="28"/>
  <c r="AF100" i="28"/>
  <c r="AF101" i="28"/>
  <c r="AF102" i="28"/>
  <c r="AF103" i="28"/>
  <c r="AF104" i="28"/>
  <c r="AF105" i="28"/>
  <c r="AF106" i="28"/>
  <c r="AF107" i="28"/>
  <c r="AF108" i="28"/>
  <c r="AF109" i="28"/>
  <c r="AF110" i="28"/>
  <c r="AF111" i="28"/>
  <c r="AF112" i="28"/>
  <c r="AF113" i="28"/>
  <c r="AF114" i="28"/>
  <c r="AF115" i="28"/>
  <c r="AF116" i="28"/>
  <c r="AF117" i="28"/>
  <c r="AF118" i="28"/>
  <c r="AF119" i="28"/>
  <c r="AF120" i="28"/>
  <c r="AF121" i="28"/>
  <c r="AF122" i="28"/>
  <c r="AF123" i="28"/>
  <c r="AF124" i="28"/>
  <c r="AF125" i="28"/>
  <c r="AF126" i="28"/>
  <c r="AF127" i="28"/>
  <c r="AF128" i="28"/>
  <c r="AF129" i="28"/>
  <c r="AF130" i="28"/>
  <c r="AF131" i="28"/>
  <c r="AF132" i="28"/>
  <c r="AF133" i="28"/>
  <c r="C120" i="7"/>
  <c r="C102" i="7"/>
  <c r="C129" i="7"/>
  <c r="D113" i="7"/>
  <c r="C104" i="7"/>
  <c r="C100" i="7"/>
  <c r="E7" i="7" s="1"/>
  <c r="D7" i="7" s="1"/>
  <c r="C106" i="7"/>
  <c r="D115" i="7"/>
  <c r="D104" i="7"/>
  <c r="D102" i="7"/>
  <c r="D106" i="7"/>
  <c r="C113" i="7"/>
  <c r="C132" i="7"/>
  <c r="D98" i="7"/>
  <c r="E36" i="24" s="1"/>
  <c r="C109" i="7"/>
  <c r="D118" i="7"/>
  <c r="D109" i="7"/>
  <c r="C116" i="7"/>
  <c r="C133" i="7"/>
  <c r="C111" i="7"/>
  <c r="C123" i="7"/>
  <c r="C107" i="7"/>
  <c r="D116" i="7"/>
  <c r="C130" i="7"/>
  <c r="D107" i="7"/>
  <c r="C114" i="7"/>
  <c r="C127" i="7"/>
  <c r="D100" i="7"/>
  <c r="E62" i="24" s="1"/>
  <c r="C105" i="7"/>
  <c r="D114" i="7"/>
  <c r="C121" i="7"/>
  <c r="C124" i="7"/>
  <c r="C96" i="7"/>
  <c r="C118" i="7"/>
  <c r="D105" i="7"/>
  <c r="C112" i="7"/>
  <c r="C94" i="7"/>
  <c r="D120" i="7"/>
  <c r="D111" i="7"/>
  <c r="C93" i="7"/>
  <c r="C95" i="7"/>
  <c r="E8" i="7" s="1"/>
  <c r="D8" i="7" s="1"/>
  <c r="C97" i="7"/>
  <c r="C99" i="7"/>
  <c r="E6" i="7" s="1"/>
  <c r="D6" i="7" s="1"/>
  <c r="C101" i="7"/>
  <c r="C103" i="7"/>
  <c r="D112" i="7"/>
  <c r="C119" i="7"/>
  <c r="C134" i="7"/>
  <c r="D93" i="7"/>
  <c r="D95" i="7"/>
  <c r="E34" i="24" s="1"/>
  <c r="D97" i="7"/>
  <c r="D99" i="7"/>
  <c r="E50" i="24" s="1"/>
  <c r="D101" i="7"/>
  <c r="D103" i="7"/>
  <c r="C110" i="7"/>
  <c r="D119" i="7"/>
  <c r="C131" i="7"/>
  <c r="D110" i="7"/>
  <c r="C117" i="7"/>
  <c r="C128" i="7"/>
  <c r="C126" i="7"/>
  <c r="D94" i="7"/>
  <c r="C108" i="7"/>
  <c r="D117" i="7"/>
  <c r="C122" i="7"/>
  <c r="C125" i="7"/>
  <c r="C98" i="7"/>
  <c r="E10" i="7" s="1"/>
  <c r="D10" i="7" s="1"/>
  <c r="D96" i="7"/>
  <c r="D108" i="7"/>
  <c r="C115" i="7"/>
  <c r="AF96" i="7"/>
  <c r="AF104" i="7"/>
  <c r="AF111" i="7"/>
  <c r="AF116" i="7"/>
  <c r="AF120" i="7"/>
  <c r="AF127" i="7"/>
  <c r="D121" i="7"/>
  <c r="D122" i="7"/>
  <c r="D123" i="7"/>
  <c r="D124" i="7"/>
  <c r="D125" i="7"/>
  <c r="D126" i="7"/>
  <c r="D127" i="7"/>
  <c r="D128" i="7"/>
  <c r="D129" i="7"/>
  <c r="D130" i="7"/>
  <c r="D131" i="7"/>
  <c r="D132" i="7"/>
  <c r="D133" i="7"/>
  <c r="AF102" i="7"/>
  <c r="AF112" i="7"/>
  <c r="AF118" i="7"/>
  <c r="AF126" i="7"/>
  <c r="AF103" i="7"/>
  <c r="AF124" i="7"/>
  <c r="K93" i="7"/>
  <c r="K94" i="7"/>
  <c r="K95" i="7"/>
  <c r="K96" i="7"/>
  <c r="K97" i="7"/>
  <c r="K98" i="7"/>
  <c r="K99" i="7"/>
  <c r="K100" i="7"/>
  <c r="K101" i="7"/>
  <c r="K102" i="7"/>
  <c r="K103" i="7"/>
  <c r="K104" i="7"/>
  <c r="K105" i="7"/>
  <c r="K106" i="7"/>
  <c r="K107" i="7"/>
  <c r="K108" i="7"/>
  <c r="K109" i="7"/>
  <c r="K110" i="7"/>
  <c r="K111" i="7"/>
  <c r="K112" i="7"/>
  <c r="K113" i="7"/>
  <c r="K114" i="7"/>
  <c r="K115" i="7"/>
  <c r="K116" i="7"/>
  <c r="K117" i="7"/>
  <c r="K118" i="7"/>
  <c r="K119" i="7"/>
  <c r="K120" i="7"/>
  <c r="K121" i="7"/>
  <c r="K122" i="7"/>
  <c r="K123" i="7"/>
  <c r="K124" i="7"/>
  <c r="K125" i="7"/>
  <c r="K126" i="7"/>
  <c r="K127" i="7"/>
  <c r="K128" i="7"/>
  <c r="K129" i="7"/>
  <c r="K130" i="7"/>
  <c r="K131" i="7"/>
  <c r="K132" i="7"/>
  <c r="K133" i="7"/>
  <c r="K134" i="7"/>
  <c r="AF95" i="7"/>
  <c r="AF101" i="7"/>
  <c r="AF108" i="7"/>
  <c r="AF114" i="7"/>
  <c r="AF121" i="7"/>
  <c r="AF130" i="7"/>
  <c r="L93" i="7"/>
  <c r="L94" i="7"/>
  <c r="L95" i="7"/>
  <c r="L96" i="7"/>
  <c r="L97" i="7"/>
  <c r="L98" i="7"/>
  <c r="L99" i="7"/>
  <c r="L100" i="7"/>
  <c r="L101" i="7"/>
  <c r="L102" i="7"/>
  <c r="L103" i="7"/>
  <c r="L104" i="7"/>
  <c r="L105" i="7"/>
  <c r="L106" i="7"/>
  <c r="L107" i="7"/>
  <c r="L108" i="7"/>
  <c r="L109" i="7"/>
  <c r="L110" i="7"/>
  <c r="L111" i="7"/>
  <c r="L112" i="7"/>
  <c r="L113" i="7"/>
  <c r="L114" i="7"/>
  <c r="L115" i="7"/>
  <c r="L116" i="7"/>
  <c r="L117" i="7"/>
  <c r="L118" i="7"/>
  <c r="L119" i="7"/>
  <c r="L120" i="7"/>
  <c r="L121" i="7"/>
  <c r="L122" i="7"/>
  <c r="L123" i="7"/>
  <c r="L124" i="7"/>
  <c r="L125" i="7"/>
  <c r="L126" i="7"/>
  <c r="L127" i="7"/>
  <c r="L128" i="7"/>
  <c r="L129" i="7"/>
  <c r="L130" i="7"/>
  <c r="L131" i="7"/>
  <c r="L132" i="7"/>
  <c r="L133" i="7"/>
  <c r="AF125" i="7"/>
  <c r="P93" i="7"/>
  <c r="P94" i="7"/>
  <c r="I62" i="24" s="1"/>
  <c r="P95" i="7"/>
  <c r="P96" i="7"/>
  <c r="P97" i="7"/>
  <c r="P98" i="7"/>
  <c r="P99" i="7"/>
  <c r="P100" i="7"/>
  <c r="P101" i="7"/>
  <c r="P102" i="7"/>
  <c r="P103" i="7"/>
  <c r="P104" i="7"/>
  <c r="P105" i="7"/>
  <c r="P106" i="7"/>
  <c r="P107" i="7"/>
  <c r="P108" i="7"/>
  <c r="P109" i="7"/>
  <c r="P110" i="7"/>
  <c r="P111" i="7"/>
  <c r="P112" i="7"/>
  <c r="P113" i="7"/>
  <c r="P114" i="7"/>
  <c r="P115" i="7"/>
  <c r="P116" i="7"/>
  <c r="P117" i="7"/>
  <c r="P118" i="7"/>
  <c r="P119" i="7"/>
  <c r="P120" i="7"/>
  <c r="P121" i="7"/>
  <c r="P122" i="7"/>
  <c r="P123" i="7"/>
  <c r="P124" i="7"/>
  <c r="P125" i="7"/>
  <c r="P126" i="7"/>
  <c r="P127" i="7"/>
  <c r="P128" i="7"/>
  <c r="P129" i="7"/>
  <c r="P130" i="7"/>
  <c r="P131" i="7"/>
  <c r="P132" i="7"/>
  <c r="P133" i="7"/>
  <c r="AF100" i="7"/>
  <c r="AF115" i="7"/>
  <c r="AF134" i="7"/>
  <c r="S93" i="7"/>
  <c r="S94" i="7"/>
  <c r="S95" i="7"/>
  <c r="S96" i="7"/>
  <c r="S97" i="7"/>
  <c r="S98" i="7"/>
  <c r="S99" i="7"/>
  <c r="S100" i="7"/>
  <c r="S101" i="7"/>
  <c r="S102" i="7"/>
  <c r="S103" i="7"/>
  <c r="S104" i="7"/>
  <c r="S105" i="7"/>
  <c r="S106" i="7"/>
  <c r="S107" i="7"/>
  <c r="S108" i="7"/>
  <c r="S109" i="7"/>
  <c r="S110" i="7"/>
  <c r="S111" i="7"/>
  <c r="S112" i="7"/>
  <c r="S113" i="7"/>
  <c r="S114" i="7"/>
  <c r="S115" i="7"/>
  <c r="S116" i="7"/>
  <c r="S117" i="7"/>
  <c r="S118" i="7"/>
  <c r="S119" i="7"/>
  <c r="S120" i="7"/>
  <c r="S121" i="7"/>
  <c r="S122" i="7"/>
  <c r="S123" i="7"/>
  <c r="S124" i="7"/>
  <c r="S125" i="7"/>
  <c r="S126" i="7"/>
  <c r="S127" i="7"/>
  <c r="S128" i="7"/>
  <c r="S129" i="7"/>
  <c r="S130" i="7"/>
  <c r="S131" i="7"/>
  <c r="S132" i="7"/>
  <c r="S133" i="7"/>
  <c r="S134" i="7"/>
  <c r="AF97" i="7"/>
  <c r="AF133" i="7"/>
  <c r="T93" i="7"/>
  <c r="T94" i="7"/>
  <c r="T95" i="7"/>
  <c r="T96" i="7"/>
  <c r="T97" i="7"/>
  <c r="T98" i="7"/>
  <c r="T99" i="7"/>
  <c r="T100" i="7"/>
  <c r="T101" i="7"/>
  <c r="T102" i="7"/>
  <c r="T103" i="7"/>
  <c r="T104" i="7"/>
  <c r="T105" i="7"/>
  <c r="T106" i="7"/>
  <c r="T107" i="7"/>
  <c r="T108" i="7"/>
  <c r="T109" i="7"/>
  <c r="T110" i="7"/>
  <c r="T111" i="7"/>
  <c r="T112" i="7"/>
  <c r="T113" i="7"/>
  <c r="T114" i="7"/>
  <c r="T115" i="7"/>
  <c r="T116" i="7"/>
  <c r="T117" i="7"/>
  <c r="T118" i="7"/>
  <c r="T119" i="7"/>
  <c r="T120" i="7"/>
  <c r="T121" i="7"/>
  <c r="T122" i="7"/>
  <c r="T123" i="7"/>
  <c r="T124" i="7"/>
  <c r="T125" i="7"/>
  <c r="T126" i="7"/>
  <c r="T127" i="7"/>
  <c r="T128" i="7"/>
  <c r="T129" i="7"/>
  <c r="T130" i="7"/>
  <c r="T131" i="7"/>
  <c r="T132" i="7"/>
  <c r="T133" i="7"/>
  <c r="AF109" i="7"/>
  <c r="AF129" i="7"/>
  <c r="W121" i="7"/>
  <c r="W122" i="7"/>
  <c r="W123" i="7"/>
  <c r="W124" i="7"/>
  <c r="W125" i="7"/>
  <c r="W126" i="7"/>
  <c r="W127" i="7"/>
  <c r="W128" i="7"/>
  <c r="W129" i="7"/>
  <c r="W130" i="7"/>
  <c r="W131" i="7"/>
  <c r="W132" i="7"/>
  <c r="W133" i="7"/>
  <c r="W134" i="7"/>
  <c r="AF98" i="7"/>
  <c r="AF131" i="7"/>
  <c r="X103" i="7"/>
  <c r="X104" i="7"/>
  <c r="X105" i="7"/>
  <c r="X106" i="7"/>
  <c r="X107" i="7"/>
  <c r="X108" i="7"/>
  <c r="X109" i="7"/>
  <c r="X110" i="7"/>
  <c r="X111" i="7"/>
  <c r="X112" i="7"/>
  <c r="X113" i="7"/>
  <c r="X114" i="7"/>
  <c r="X115" i="7"/>
  <c r="X116" i="7"/>
  <c r="X117" i="7"/>
  <c r="X118" i="7"/>
  <c r="X119" i="7"/>
  <c r="X120" i="7"/>
  <c r="X121" i="7"/>
  <c r="X122" i="7"/>
  <c r="X123" i="7"/>
  <c r="X124" i="7"/>
  <c r="X125" i="7"/>
  <c r="X126" i="7"/>
  <c r="X127" i="7"/>
  <c r="X128" i="7"/>
  <c r="X129" i="7"/>
  <c r="X130" i="7"/>
  <c r="X131" i="7"/>
  <c r="X132" i="7"/>
  <c r="X133" i="7"/>
  <c r="AF94" i="7"/>
  <c r="AF106" i="7"/>
  <c r="AF117" i="7"/>
  <c r="AF132" i="7"/>
  <c r="AF107" i="7"/>
  <c r="AF123" i="7"/>
  <c r="AB93" i="7"/>
  <c r="AB94" i="7"/>
  <c r="AB95" i="7"/>
  <c r="AB96" i="7"/>
  <c r="AB97" i="7"/>
  <c r="AB98" i="7"/>
  <c r="AB99" i="7"/>
  <c r="AB100" i="7"/>
  <c r="AB101" i="7"/>
  <c r="AB102" i="7"/>
  <c r="AB103" i="7"/>
  <c r="AB104" i="7"/>
  <c r="AB105" i="7"/>
  <c r="AB106" i="7"/>
  <c r="AB107" i="7"/>
  <c r="AB108" i="7"/>
  <c r="AB109" i="7"/>
  <c r="AB110" i="7"/>
  <c r="AB111" i="7"/>
  <c r="AB112" i="7"/>
  <c r="AB113" i="7"/>
  <c r="AB114" i="7"/>
  <c r="AB115" i="7"/>
  <c r="AB116" i="7"/>
  <c r="AB117" i="7"/>
  <c r="AB118" i="7"/>
  <c r="AB119" i="7"/>
  <c r="AB120" i="7"/>
  <c r="AB121" i="7"/>
  <c r="AB122" i="7"/>
  <c r="AB123" i="7"/>
  <c r="AB124" i="7"/>
  <c r="AB125" i="7"/>
  <c r="AB126" i="7"/>
  <c r="AB127" i="7"/>
  <c r="AB128" i="7"/>
  <c r="AB129" i="7"/>
  <c r="AB130" i="7"/>
  <c r="AB131" i="7"/>
  <c r="AB132" i="7"/>
  <c r="AB133" i="7"/>
  <c r="AF93" i="7"/>
  <c r="AF99" i="7"/>
  <c r="AF105" i="7"/>
  <c r="AF110" i="7"/>
  <c r="AF113" i="7"/>
  <c r="AF119" i="7"/>
  <c r="AF128" i="7"/>
  <c r="AE93" i="7"/>
  <c r="AE94" i="7"/>
  <c r="AE95" i="7"/>
  <c r="AE96" i="7"/>
  <c r="AE97" i="7"/>
  <c r="AE98" i="7"/>
  <c r="AE99" i="7"/>
  <c r="AE100" i="7"/>
  <c r="AE101" i="7"/>
  <c r="AE102" i="7"/>
  <c r="AE103" i="7"/>
  <c r="AE104" i="7"/>
  <c r="AE105" i="7"/>
  <c r="AE106" i="7"/>
  <c r="AE107" i="7"/>
  <c r="AE108" i="7"/>
  <c r="AE109" i="7"/>
  <c r="AE110" i="7"/>
  <c r="AE111" i="7"/>
  <c r="AE112" i="7"/>
  <c r="AE113" i="7"/>
  <c r="AE114" i="7"/>
  <c r="AE115" i="7"/>
  <c r="AE116" i="7"/>
  <c r="AE117" i="7"/>
  <c r="AE118" i="7"/>
  <c r="AE119" i="7"/>
  <c r="AE120" i="7"/>
  <c r="AE121" i="7"/>
  <c r="AE122" i="7"/>
  <c r="AE123" i="7"/>
  <c r="AE124" i="7"/>
  <c r="AE125" i="7"/>
  <c r="AE126" i="7"/>
  <c r="AE127" i="7"/>
  <c r="AE128" i="7"/>
  <c r="AE129" i="7"/>
  <c r="AE130" i="7"/>
  <c r="AE131" i="7"/>
  <c r="AE132" i="7"/>
  <c r="AE133" i="7"/>
  <c r="C93" i="41"/>
  <c r="C94" i="41"/>
  <c r="E6" i="41" s="1"/>
  <c r="C95" i="41"/>
  <c r="C96" i="41"/>
  <c r="E7" i="41" s="1"/>
  <c r="C97" i="41"/>
  <c r="C98" i="41"/>
  <c r="C99" i="41"/>
  <c r="C100" i="41"/>
  <c r="C101" i="41"/>
  <c r="C102" i="41"/>
  <c r="C103" i="41"/>
  <c r="C104" i="41"/>
  <c r="C105" i="41"/>
  <c r="C106" i="41"/>
  <c r="C107" i="41"/>
  <c r="C108" i="41"/>
  <c r="C109" i="41"/>
  <c r="C110" i="41"/>
  <c r="C111" i="41"/>
  <c r="C112" i="41"/>
  <c r="C113" i="41"/>
  <c r="C114" i="41"/>
  <c r="C115" i="41"/>
  <c r="C116" i="41"/>
  <c r="C117" i="41"/>
  <c r="C118" i="41"/>
  <c r="C119" i="41"/>
  <c r="C120" i="41"/>
  <c r="C121" i="41"/>
  <c r="C122" i="41"/>
  <c r="C123" i="41"/>
  <c r="C124" i="41"/>
  <c r="C125" i="41"/>
  <c r="C126" i="41"/>
  <c r="C127" i="41"/>
  <c r="C128" i="41"/>
  <c r="C129" i="41"/>
  <c r="C130" i="41"/>
  <c r="C131" i="41"/>
  <c r="C132" i="41"/>
  <c r="C133" i="41"/>
  <c r="C134" i="41"/>
  <c r="D93" i="41"/>
  <c r="D94" i="41"/>
  <c r="E49" i="24" s="1"/>
  <c r="D95" i="41"/>
  <c r="D96" i="41"/>
  <c r="E27" i="24" s="1"/>
  <c r="D97" i="41"/>
  <c r="D98" i="41"/>
  <c r="D99" i="41"/>
  <c r="D100" i="41"/>
  <c r="D101" i="41"/>
  <c r="D102" i="41"/>
  <c r="D103" i="41"/>
  <c r="D104" i="41"/>
  <c r="D105" i="41"/>
  <c r="D106" i="41"/>
  <c r="D107" i="41"/>
  <c r="D108" i="41"/>
  <c r="D109" i="41"/>
  <c r="D110" i="41"/>
  <c r="D111" i="41"/>
  <c r="D112" i="41"/>
  <c r="D113" i="41"/>
  <c r="D114" i="41"/>
  <c r="D115" i="41"/>
  <c r="D116" i="41"/>
  <c r="D117" i="41"/>
  <c r="D118" i="41"/>
  <c r="D119" i="41"/>
  <c r="D120" i="41"/>
  <c r="D121" i="41"/>
  <c r="D122" i="41"/>
  <c r="D123" i="41"/>
  <c r="D124" i="41"/>
  <c r="D125" i="41"/>
  <c r="D126" i="41"/>
  <c r="D127" i="41"/>
  <c r="D128" i="41"/>
  <c r="D129" i="41"/>
  <c r="D130" i="41"/>
  <c r="D131" i="41"/>
  <c r="D132" i="41"/>
  <c r="D133" i="41"/>
  <c r="O130" i="41"/>
  <c r="O131" i="41"/>
  <c r="O132" i="41"/>
  <c r="O133" i="41"/>
  <c r="O134" i="41"/>
  <c r="P108" i="41"/>
  <c r="P109" i="41"/>
  <c r="P110" i="41"/>
  <c r="P111" i="41"/>
  <c r="P112" i="41"/>
  <c r="P113" i="41"/>
  <c r="P114" i="41"/>
  <c r="P115" i="41"/>
  <c r="P116" i="41"/>
  <c r="P117" i="41"/>
  <c r="P118" i="41"/>
  <c r="P119" i="41"/>
  <c r="P120" i="41"/>
  <c r="P121" i="41"/>
  <c r="P122" i="41"/>
  <c r="P123" i="41"/>
  <c r="P124" i="41"/>
  <c r="P125" i="41"/>
  <c r="P126" i="41"/>
  <c r="P127" i="41"/>
  <c r="P128" i="41"/>
  <c r="P129" i="41"/>
  <c r="P130" i="41"/>
  <c r="P131" i="41"/>
  <c r="P132" i="41"/>
  <c r="P133" i="41"/>
  <c r="S109" i="41"/>
  <c r="S110" i="41"/>
  <c r="S111" i="41"/>
  <c r="S112" i="41"/>
  <c r="S113" i="41"/>
  <c r="S114" i="41"/>
  <c r="S115" i="41"/>
  <c r="S116" i="41"/>
  <c r="S117" i="41"/>
  <c r="S118" i="41"/>
  <c r="S119" i="41"/>
  <c r="S120" i="41"/>
  <c r="S121" i="41"/>
  <c r="S122" i="41"/>
  <c r="S123" i="41"/>
  <c r="S124" i="41"/>
  <c r="S125" i="41"/>
  <c r="S126" i="41"/>
  <c r="S127" i="41"/>
  <c r="S128" i="41"/>
  <c r="S129" i="41"/>
  <c r="S130" i="41"/>
  <c r="S131" i="41"/>
  <c r="S132" i="41"/>
  <c r="S133" i="41"/>
  <c r="S134" i="41"/>
  <c r="T106" i="41"/>
  <c r="T107" i="41"/>
  <c r="T108" i="41"/>
  <c r="T109" i="41"/>
  <c r="T110" i="41"/>
  <c r="T111" i="41"/>
  <c r="T112" i="41"/>
  <c r="T113" i="41"/>
  <c r="T114" i="41"/>
  <c r="T115" i="41"/>
  <c r="T116" i="41"/>
  <c r="T117" i="41"/>
  <c r="T118" i="41"/>
  <c r="T119" i="41"/>
  <c r="T120" i="41"/>
  <c r="T121" i="41"/>
  <c r="T122" i="41"/>
  <c r="T123" i="41"/>
  <c r="T124" i="41"/>
  <c r="T125" i="41"/>
  <c r="T126" i="41"/>
  <c r="T127" i="41"/>
  <c r="T128" i="41"/>
  <c r="T129" i="41"/>
  <c r="T130" i="41"/>
  <c r="T131" i="41"/>
  <c r="T132" i="41"/>
  <c r="T133" i="41"/>
  <c r="W102" i="41"/>
  <c r="W103" i="41"/>
  <c r="W104" i="41"/>
  <c r="W105" i="41"/>
  <c r="W106" i="41"/>
  <c r="W107" i="41"/>
  <c r="W108" i="41"/>
  <c r="W109" i="41"/>
  <c r="W110" i="41"/>
  <c r="W111" i="41"/>
  <c r="W112" i="41"/>
  <c r="W113" i="41"/>
  <c r="W114" i="41"/>
  <c r="W115" i="41"/>
  <c r="W116" i="41"/>
  <c r="W117" i="41"/>
  <c r="W118" i="41"/>
  <c r="W119" i="41"/>
  <c r="W120" i="41"/>
  <c r="W121" i="41"/>
  <c r="W122" i="41"/>
  <c r="W123" i="41"/>
  <c r="W124" i="41"/>
  <c r="W125" i="41"/>
  <c r="W126" i="41"/>
  <c r="W127" i="41"/>
  <c r="W128" i="41"/>
  <c r="W129" i="41"/>
  <c r="W130" i="41"/>
  <c r="W131" i="41"/>
  <c r="W132" i="41"/>
  <c r="W133" i="41"/>
  <c r="W134" i="41"/>
  <c r="X93" i="41"/>
  <c r="X94" i="41"/>
  <c r="X95" i="41"/>
  <c r="X96" i="41"/>
  <c r="X97" i="41"/>
  <c r="X98" i="41"/>
  <c r="X99" i="41"/>
  <c r="X100" i="41"/>
  <c r="X101" i="41"/>
  <c r="X102" i="41"/>
  <c r="X103" i="41"/>
  <c r="X104" i="41"/>
  <c r="X105" i="41"/>
  <c r="X106" i="41"/>
  <c r="X107" i="41"/>
  <c r="X108" i="41"/>
  <c r="X109" i="41"/>
  <c r="X110" i="41"/>
  <c r="X111" i="41"/>
  <c r="X112" i="41"/>
  <c r="X113" i="41"/>
  <c r="X114" i="41"/>
  <c r="X115" i="41"/>
  <c r="X116" i="41"/>
  <c r="X117" i="41"/>
  <c r="X118" i="41"/>
  <c r="X119" i="41"/>
  <c r="X120" i="41"/>
  <c r="X121" i="41"/>
  <c r="X122" i="41"/>
  <c r="X123" i="41"/>
  <c r="X124" i="41"/>
  <c r="X125" i="41"/>
  <c r="X126" i="41"/>
  <c r="X127" i="41"/>
  <c r="X128" i="41"/>
  <c r="X129" i="41"/>
  <c r="X130" i="41"/>
  <c r="X131" i="41"/>
  <c r="X132" i="41"/>
  <c r="X133" i="41"/>
  <c r="AA93" i="41"/>
  <c r="AA94" i="41"/>
  <c r="AA95" i="41"/>
  <c r="AA96" i="41"/>
  <c r="AA97" i="41"/>
  <c r="AA98" i="41"/>
  <c r="AA99" i="41"/>
  <c r="AA100" i="41"/>
  <c r="AA101" i="41"/>
  <c r="AA102" i="41"/>
  <c r="AA103" i="41"/>
  <c r="AA104" i="41"/>
  <c r="AA105" i="41"/>
  <c r="AA106" i="41"/>
  <c r="AA107" i="41"/>
  <c r="AA108" i="41"/>
  <c r="AA109" i="41"/>
  <c r="AA110" i="41"/>
  <c r="AA111" i="41"/>
  <c r="AA112" i="41"/>
  <c r="AA113" i="41"/>
  <c r="AA114" i="41"/>
  <c r="AA115" i="41"/>
  <c r="AA116" i="41"/>
  <c r="AA117" i="41"/>
  <c r="AA118" i="41"/>
  <c r="AA119" i="41"/>
  <c r="AA120" i="41"/>
  <c r="AA121" i="41"/>
  <c r="AA122" i="41"/>
  <c r="AA123" i="41"/>
  <c r="AA124" i="41"/>
  <c r="AA125" i="41"/>
  <c r="AA126" i="41"/>
  <c r="AA127" i="41"/>
  <c r="AA128" i="41"/>
  <c r="AA129" i="41"/>
  <c r="AA130" i="41"/>
  <c r="AA131" i="41"/>
  <c r="AA132" i="41"/>
  <c r="AA133" i="41"/>
  <c r="AA134" i="41"/>
  <c r="AB93" i="41"/>
  <c r="AB94" i="41"/>
  <c r="AB95" i="41"/>
  <c r="AB96" i="41"/>
  <c r="AB97" i="41"/>
  <c r="AB98" i="41"/>
  <c r="AB99" i="41"/>
  <c r="AB100" i="41"/>
  <c r="AB101" i="41"/>
  <c r="AB102" i="41"/>
  <c r="AB103" i="41"/>
  <c r="AB104" i="41"/>
  <c r="AB105" i="41"/>
  <c r="AB106" i="41"/>
  <c r="AB107" i="41"/>
  <c r="AB108" i="41"/>
  <c r="AB109" i="41"/>
  <c r="AB110" i="41"/>
  <c r="AB111" i="41"/>
  <c r="AB112" i="41"/>
  <c r="AB113" i="41"/>
  <c r="AB114" i="41"/>
  <c r="AB115" i="41"/>
  <c r="AB116" i="41"/>
  <c r="AB117" i="41"/>
  <c r="AB118" i="41"/>
  <c r="AB119" i="41"/>
  <c r="AB120" i="41"/>
  <c r="AB121" i="41"/>
  <c r="AB122" i="41"/>
  <c r="AB123" i="41"/>
  <c r="AB124" i="41"/>
  <c r="AB125" i="41"/>
  <c r="AB126" i="41"/>
  <c r="AB127" i="41"/>
  <c r="AB128" i="41"/>
  <c r="AB129" i="41"/>
  <c r="AB130" i="41"/>
  <c r="AB131" i="41"/>
  <c r="AB132" i="41"/>
  <c r="AB133" i="41"/>
  <c r="AE93" i="41"/>
  <c r="AE94" i="41"/>
  <c r="AE95" i="41"/>
  <c r="AE96" i="41"/>
  <c r="AE97" i="41"/>
  <c r="AE98" i="41"/>
  <c r="AE99" i="41"/>
  <c r="AE100" i="41"/>
  <c r="AE101" i="41"/>
  <c r="AE102" i="41"/>
  <c r="AE103" i="41"/>
  <c r="AE104" i="41"/>
  <c r="AE105" i="41"/>
  <c r="AE106" i="41"/>
  <c r="AE107" i="41"/>
  <c r="AE108" i="41"/>
  <c r="AE109" i="41"/>
  <c r="AE110" i="41"/>
  <c r="AE111" i="41"/>
  <c r="AE112" i="41"/>
  <c r="AE113" i="41"/>
  <c r="AE114" i="41"/>
  <c r="AE115" i="41"/>
  <c r="AE116" i="41"/>
  <c r="AE117" i="41"/>
  <c r="AE118" i="41"/>
  <c r="AE119" i="41"/>
  <c r="AE120" i="41"/>
  <c r="AE121" i="41"/>
  <c r="AE122" i="41"/>
  <c r="AE123" i="41"/>
  <c r="AE124" i="41"/>
  <c r="AE125" i="41"/>
  <c r="AE126" i="41"/>
  <c r="AE127" i="41"/>
  <c r="AE128" i="41"/>
  <c r="AE129" i="41"/>
  <c r="AE130" i="41"/>
  <c r="AE131" i="41"/>
  <c r="AE132" i="41"/>
  <c r="AE133" i="41"/>
  <c r="AE134" i="41"/>
  <c r="AF93" i="41"/>
  <c r="AF94" i="41"/>
  <c r="AF95" i="41"/>
  <c r="AF96" i="41"/>
  <c r="AF97" i="41"/>
  <c r="AF98" i="41"/>
  <c r="AF99" i="41"/>
  <c r="AF100" i="41"/>
  <c r="AF101" i="41"/>
  <c r="AF102" i="41"/>
  <c r="AF103" i="41"/>
  <c r="AF104" i="41"/>
  <c r="AF105" i="41"/>
  <c r="AF106" i="41"/>
  <c r="AF107" i="41"/>
  <c r="AF108" i="41"/>
  <c r="AF109" i="41"/>
  <c r="AF110" i="41"/>
  <c r="AF111" i="41"/>
  <c r="AF112" i="41"/>
  <c r="AF113" i="41"/>
  <c r="AF114" i="41"/>
  <c r="AF115" i="41"/>
  <c r="AF116" i="41"/>
  <c r="AF117" i="41"/>
  <c r="AF118" i="41"/>
  <c r="AF119" i="41"/>
  <c r="AF120" i="41"/>
  <c r="AF121" i="41"/>
  <c r="AF122" i="41"/>
  <c r="AF123" i="41"/>
  <c r="AF124" i="41"/>
  <c r="AF125" i="41"/>
  <c r="AF126" i="41"/>
  <c r="AF127" i="41"/>
  <c r="AF128" i="41"/>
  <c r="AF129" i="41"/>
  <c r="AF130" i="41"/>
  <c r="AF131" i="41"/>
  <c r="AF132" i="41"/>
  <c r="AF133" i="41"/>
  <c r="C93" i="30"/>
  <c r="E8" i="30" s="1"/>
  <c r="C94" i="30"/>
  <c r="E9" i="30" s="1"/>
  <c r="D9" i="30" s="1"/>
  <c r="C95" i="30"/>
  <c r="E7" i="30" s="1"/>
  <c r="C96" i="30"/>
  <c r="E6" i="30" s="1"/>
  <c r="C97" i="30"/>
  <c r="C98" i="30"/>
  <c r="C99" i="30"/>
  <c r="C100" i="30"/>
  <c r="C101" i="30"/>
  <c r="C102" i="30"/>
  <c r="C103" i="30"/>
  <c r="C104" i="30"/>
  <c r="C105" i="30"/>
  <c r="C106" i="30"/>
  <c r="C107" i="30"/>
  <c r="C108" i="30"/>
  <c r="C109" i="30"/>
  <c r="C110" i="30"/>
  <c r="C111" i="30"/>
  <c r="C112" i="30"/>
  <c r="C113" i="30"/>
  <c r="C114" i="30"/>
  <c r="C115" i="30"/>
  <c r="C116" i="30"/>
  <c r="C117" i="30"/>
  <c r="C118" i="30"/>
  <c r="C119" i="30"/>
  <c r="C120" i="30"/>
  <c r="C121" i="30"/>
  <c r="C122" i="30"/>
  <c r="C123" i="30"/>
  <c r="C124" i="30"/>
  <c r="C125" i="30"/>
  <c r="C126" i="30"/>
  <c r="C127" i="30"/>
  <c r="C128" i="30"/>
  <c r="C129" i="30"/>
  <c r="C130" i="30"/>
  <c r="C131" i="30"/>
  <c r="C132" i="30"/>
  <c r="C133" i="30"/>
  <c r="C134" i="30"/>
  <c r="D93" i="30"/>
  <c r="E20" i="24" s="1"/>
  <c r="D94" i="30"/>
  <c r="E21" i="24" s="1"/>
  <c r="D95" i="30"/>
  <c r="E40" i="24" s="1"/>
  <c r="D96" i="30"/>
  <c r="E47" i="24" s="1"/>
  <c r="D97" i="30"/>
  <c r="D98" i="30"/>
  <c r="D99" i="30"/>
  <c r="D100" i="30"/>
  <c r="D101" i="30"/>
  <c r="D102" i="30"/>
  <c r="D103" i="30"/>
  <c r="D104" i="30"/>
  <c r="D105" i="30"/>
  <c r="D106" i="30"/>
  <c r="D107" i="30"/>
  <c r="D108" i="30"/>
  <c r="D109" i="30"/>
  <c r="D110" i="30"/>
  <c r="D111" i="30"/>
  <c r="D112" i="30"/>
  <c r="D113" i="30"/>
  <c r="D114" i="30"/>
  <c r="D115" i="30"/>
  <c r="D116" i="30"/>
  <c r="D117" i="30"/>
  <c r="D118" i="30"/>
  <c r="D119" i="30"/>
  <c r="D120" i="30"/>
  <c r="D121" i="30"/>
  <c r="D122" i="30"/>
  <c r="D123" i="30"/>
  <c r="D124" i="30"/>
  <c r="D125" i="30"/>
  <c r="D126" i="30"/>
  <c r="D127" i="30"/>
  <c r="D128" i="30"/>
  <c r="D129" i="30"/>
  <c r="D130" i="30"/>
  <c r="D131" i="30"/>
  <c r="D132" i="30"/>
  <c r="D133" i="30"/>
  <c r="G93" i="30"/>
  <c r="G94" i="30"/>
  <c r="G95" i="30"/>
  <c r="G96" i="30"/>
  <c r="G97" i="30"/>
  <c r="G98" i="30"/>
  <c r="G99" i="30"/>
  <c r="G100" i="30"/>
  <c r="G101" i="30"/>
  <c r="G102" i="30"/>
  <c r="G103" i="30"/>
  <c r="G104" i="30"/>
  <c r="G105" i="30"/>
  <c r="G106" i="30"/>
  <c r="G107" i="30"/>
  <c r="G108" i="30"/>
  <c r="G109" i="30"/>
  <c r="G110" i="30"/>
  <c r="G111" i="30"/>
  <c r="G112" i="30"/>
  <c r="G113" i="30"/>
  <c r="G114" i="30"/>
  <c r="G115" i="30"/>
  <c r="G116" i="30"/>
  <c r="G117" i="30"/>
  <c r="G118" i="30"/>
  <c r="G119" i="30"/>
  <c r="G120" i="30"/>
  <c r="G121" i="30"/>
  <c r="G122" i="30"/>
  <c r="G123" i="30"/>
  <c r="G124" i="30"/>
  <c r="G125" i="30"/>
  <c r="G126" i="30"/>
  <c r="G127" i="30"/>
  <c r="G128" i="30"/>
  <c r="G129" i="30"/>
  <c r="G130" i="30"/>
  <c r="G131" i="30"/>
  <c r="G132" i="30"/>
  <c r="G133" i="30"/>
  <c r="G134" i="30"/>
  <c r="H93" i="30"/>
  <c r="H94" i="30"/>
  <c r="H95" i="30"/>
  <c r="H96" i="30"/>
  <c r="H97" i="30"/>
  <c r="H98" i="30"/>
  <c r="H99" i="30"/>
  <c r="H100" i="30"/>
  <c r="H101" i="30"/>
  <c r="H102" i="30"/>
  <c r="H103" i="30"/>
  <c r="H104" i="30"/>
  <c r="H105" i="30"/>
  <c r="H106" i="30"/>
  <c r="H107" i="30"/>
  <c r="H108" i="30"/>
  <c r="H109" i="30"/>
  <c r="H110" i="30"/>
  <c r="H111" i="30"/>
  <c r="H112" i="30"/>
  <c r="H113" i="30"/>
  <c r="H114" i="30"/>
  <c r="H115" i="30"/>
  <c r="H116" i="30"/>
  <c r="H117" i="30"/>
  <c r="H118" i="30"/>
  <c r="H119" i="30"/>
  <c r="H120" i="30"/>
  <c r="H121" i="30"/>
  <c r="H122" i="30"/>
  <c r="H123" i="30"/>
  <c r="H124" i="30"/>
  <c r="H125" i="30"/>
  <c r="H126" i="30"/>
  <c r="H127" i="30"/>
  <c r="H128" i="30"/>
  <c r="H129" i="30"/>
  <c r="H130" i="30"/>
  <c r="H131" i="30"/>
  <c r="H132" i="30"/>
  <c r="H133" i="30"/>
  <c r="K93" i="30"/>
  <c r="K94" i="30"/>
  <c r="K95" i="30"/>
  <c r="H6" i="30" s="1"/>
  <c r="D6" i="30" s="1"/>
  <c r="K96" i="30"/>
  <c r="K97" i="30"/>
  <c r="H7" i="30" s="1"/>
  <c r="D7" i="30" s="1"/>
  <c r="K98" i="30"/>
  <c r="K99" i="30"/>
  <c r="K100" i="30"/>
  <c r="K101" i="30"/>
  <c r="K102" i="30"/>
  <c r="K103" i="30"/>
  <c r="K104" i="30"/>
  <c r="K105" i="30"/>
  <c r="K106" i="30"/>
  <c r="K107" i="30"/>
  <c r="K108" i="30"/>
  <c r="K109" i="30"/>
  <c r="K110" i="30"/>
  <c r="K111" i="30"/>
  <c r="K112" i="30"/>
  <c r="K113" i="30"/>
  <c r="K114" i="30"/>
  <c r="K115" i="30"/>
  <c r="K116" i="30"/>
  <c r="K117" i="30"/>
  <c r="K118" i="30"/>
  <c r="K119" i="30"/>
  <c r="K120" i="30"/>
  <c r="K121" i="30"/>
  <c r="K122" i="30"/>
  <c r="K123" i="30"/>
  <c r="K124" i="30"/>
  <c r="K125" i="30"/>
  <c r="K126" i="30"/>
  <c r="K127" i="30"/>
  <c r="K128" i="30"/>
  <c r="K129" i="30"/>
  <c r="K130" i="30"/>
  <c r="K131" i="30"/>
  <c r="K132" i="30"/>
  <c r="K133" i="30"/>
  <c r="K134" i="30"/>
  <c r="L93" i="30"/>
  <c r="L94" i="30"/>
  <c r="L95" i="30"/>
  <c r="H47" i="24" s="1"/>
  <c r="L96" i="30"/>
  <c r="L97" i="30"/>
  <c r="H40" i="24" s="1"/>
  <c r="L98" i="30"/>
  <c r="L99" i="30"/>
  <c r="L100" i="30"/>
  <c r="L101" i="30"/>
  <c r="L102" i="30"/>
  <c r="L103" i="30"/>
  <c r="L104" i="30"/>
  <c r="L105" i="30"/>
  <c r="L106" i="30"/>
  <c r="L107" i="30"/>
  <c r="L108" i="30"/>
  <c r="L109" i="30"/>
  <c r="L110" i="30"/>
  <c r="L111" i="30"/>
  <c r="L112" i="30"/>
  <c r="L113" i="30"/>
  <c r="L114" i="30"/>
  <c r="L115" i="30"/>
  <c r="L116" i="30"/>
  <c r="L117" i="30"/>
  <c r="L118" i="30"/>
  <c r="L119" i="30"/>
  <c r="L120" i="30"/>
  <c r="L121" i="30"/>
  <c r="L122" i="30"/>
  <c r="L123" i="30"/>
  <c r="L124" i="30"/>
  <c r="L125" i="30"/>
  <c r="L126" i="30"/>
  <c r="L127" i="30"/>
  <c r="L128" i="30"/>
  <c r="L129" i="30"/>
  <c r="L130" i="30"/>
  <c r="L131" i="30"/>
  <c r="L132" i="30"/>
  <c r="L133" i="30"/>
  <c r="O93" i="30"/>
  <c r="O94" i="30"/>
  <c r="O95" i="30"/>
  <c r="O96" i="30"/>
  <c r="O97" i="30"/>
  <c r="O98" i="30"/>
  <c r="O99" i="30"/>
  <c r="O100" i="30"/>
  <c r="O101" i="30"/>
  <c r="O102" i="30"/>
  <c r="O103" i="30"/>
  <c r="O104" i="30"/>
  <c r="O105" i="30"/>
  <c r="O106" i="30"/>
  <c r="O107" i="30"/>
  <c r="O108" i="30"/>
  <c r="O109" i="30"/>
  <c r="O110" i="30"/>
  <c r="O111" i="30"/>
  <c r="O112" i="30"/>
  <c r="O113" i="30"/>
  <c r="O114" i="30"/>
  <c r="O115" i="30"/>
  <c r="O116" i="30"/>
  <c r="O117" i="30"/>
  <c r="O118" i="30"/>
  <c r="O119" i="30"/>
  <c r="O120" i="30"/>
  <c r="O121" i="30"/>
  <c r="O122" i="30"/>
  <c r="O123" i="30"/>
  <c r="O124" i="30"/>
  <c r="O125" i="30"/>
  <c r="O126" i="30"/>
  <c r="O127" i="30"/>
  <c r="O128" i="30"/>
  <c r="O129" i="30"/>
  <c r="O130" i="30"/>
  <c r="O131" i="30"/>
  <c r="O132" i="30"/>
  <c r="O133" i="30"/>
  <c r="O134" i="30"/>
  <c r="P93" i="30"/>
  <c r="P94" i="30"/>
  <c r="P95" i="30"/>
  <c r="P96" i="30"/>
  <c r="P97" i="30"/>
  <c r="P98" i="30"/>
  <c r="P99" i="30"/>
  <c r="P100" i="30"/>
  <c r="P101" i="30"/>
  <c r="P102" i="30"/>
  <c r="P103" i="30"/>
  <c r="P104" i="30"/>
  <c r="P105" i="30"/>
  <c r="P106" i="30"/>
  <c r="P107" i="30"/>
  <c r="P108" i="30"/>
  <c r="P109" i="30"/>
  <c r="P110" i="30"/>
  <c r="P111" i="30"/>
  <c r="P112" i="30"/>
  <c r="P113" i="30"/>
  <c r="P114" i="30"/>
  <c r="P115" i="30"/>
  <c r="P116" i="30"/>
  <c r="P117" i="30"/>
  <c r="P118" i="30"/>
  <c r="P119" i="30"/>
  <c r="P120" i="30"/>
  <c r="P121" i="30"/>
  <c r="P122" i="30"/>
  <c r="P123" i="30"/>
  <c r="P124" i="30"/>
  <c r="P125" i="30"/>
  <c r="P126" i="30"/>
  <c r="P127" i="30"/>
  <c r="P128" i="30"/>
  <c r="P129" i="30"/>
  <c r="P130" i="30"/>
  <c r="P131" i="30"/>
  <c r="P132" i="30"/>
  <c r="P133" i="30"/>
  <c r="S93" i="30"/>
  <c r="S94" i="30"/>
  <c r="S95" i="30"/>
  <c r="S96" i="30"/>
  <c r="S97" i="30"/>
  <c r="S98" i="30"/>
  <c r="S99" i="30"/>
  <c r="S100" i="30"/>
  <c r="S101" i="30"/>
  <c r="S102" i="30"/>
  <c r="S103" i="30"/>
  <c r="S104" i="30"/>
  <c r="S105" i="30"/>
  <c r="S106" i="30"/>
  <c r="S107" i="30"/>
  <c r="S108" i="30"/>
  <c r="S109" i="30"/>
  <c r="S110" i="30"/>
  <c r="S111" i="30"/>
  <c r="S112" i="30"/>
  <c r="S113" i="30"/>
  <c r="S114" i="30"/>
  <c r="S115" i="30"/>
  <c r="S116" i="30"/>
  <c r="S117" i="30"/>
  <c r="S118" i="30"/>
  <c r="S119" i="30"/>
  <c r="S120" i="30"/>
  <c r="S121" i="30"/>
  <c r="S122" i="30"/>
  <c r="S123" i="30"/>
  <c r="S124" i="30"/>
  <c r="S125" i="30"/>
  <c r="S126" i="30"/>
  <c r="S127" i="30"/>
  <c r="S128" i="30"/>
  <c r="S129" i="30"/>
  <c r="S130" i="30"/>
  <c r="S131" i="30"/>
  <c r="S132" i="30"/>
  <c r="S133" i="30"/>
  <c r="S134" i="30"/>
  <c r="T93" i="30"/>
  <c r="T94" i="30"/>
  <c r="T95" i="30"/>
  <c r="T96" i="30"/>
  <c r="T97" i="30"/>
  <c r="T98" i="30"/>
  <c r="T99" i="30"/>
  <c r="T100" i="30"/>
  <c r="T101" i="30"/>
  <c r="T102" i="30"/>
  <c r="T103" i="30"/>
  <c r="T104" i="30"/>
  <c r="T105" i="30"/>
  <c r="T106" i="30"/>
  <c r="T107" i="30"/>
  <c r="T108" i="30"/>
  <c r="T109" i="30"/>
  <c r="T110" i="30"/>
  <c r="T111" i="30"/>
  <c r="T112" i="30"/>
  <c r="T113" i="30"/>
  <c r="T114" i="30"/>
  <c r="T115" i="30"/>
  <c r="T116" i="30"/>
  <c r="T117" i="30"/>
  <c r="T118" i="30"/>
  <c r="T119" i="30"/>
  <c r="T120" i="30"/>
  <c r="T121" i="30"/>
  <c r="T122" i="30"/>
  <c r="T123" i="30"/>
  <c r="T124" i="30"/>
  <c r="T125" i="30"/>
  <c r="T126" i="30"/>
  <c r="T127" i="30"/>
  <c r="T128" i="30"/>
  <c r="T129" i="30"/>
  <c r="T130" i="30"/>
  <c r="T131" i="30"/>
  <c r="T132" i="30"/>
  <c r="T133" i="30"/>
  <c r="W93" i="30"/>
  <c r="W94" i="30"/>
  <c r="W95" i="30"/>
  <c r="W96" i="30"/>
  <c r="W97" i="30"/>
  <c r="W98" i="30"/>
  <c r="W99" i="30"/>
  <c r="W100" i="30"/>
  <c r="W101" i="30"/>
  <c r="W102" i="30"/>
  <c r="W103" i="30"/>
  <c r="W104" i="30"/>
  <c r="W105" i="30"/>
  <c r="W106" i="30"/>
  <c r="W107" i="30"/>
  <c r="W108" i="30"/>
  <c r="W109" i="30"/>
  <c r="W110" i="30"/>
  <c r="W111" i="30"/>
  <c r="W112" i="30"/>
  <c r="W113" i="30"/>
  <c r="W114" i="30"/>
  <c r="W115" i="30"/>
  <c r="W116" i="30"/>
  <c r="W117" i="30"/>
  <c r="W118" i="30"/>
  <c r="W119" i="30"/>
  <c r="W120" i="30"/>
  <c r="W121" i="30"/>
  <c r="W122" i="30"/>
  <c r="W123" i="30"/>
  <c r="W124" i="30"/>
  <c r="W125" i="30"/>
  <c r="W126" i="30"/>
  <c r="W127" i="30"/>
  <c r="W128" i="30"/>
  <c r="W129" i="30"/>
  <c r="W130" i="30"/>
  <c r="W131" i="30"/>
  <c r="W132" i="30"/>
  <c r="W133" i="30"/>
  <c r="W134" i="30"/>
  <c r="X93" i="30"/>
  <c r="X94" i="30"/>
  <c r="X95" i="30"/>
  <c r="X96" i="30"/>
  <c r="X97" i="30"/>
  <c r="X98" i="30"/>
  <c r="X99" i="30"/>
  <c r="X100" i="30"/>
  <c r="X101" i="30"/>
  <c r="X102" i="30"/>
  <c r="X103" i="30"/>
  <c r="X104" i="30"/>
  <c r="X105" i="30"/>
  <c r="X106" i="30"/>
  <c r="X107" i="30"/>
  <c r="X108" i="30"/>
  <c r="X109" i="30"/>
  <c r="X110" i="30"/>
  <c r="X111" i="30"/>
  <c r="X112" i="30"/>
  <c r="X113" i="30"/>
  <c r="X114" i="30"/>
  <c r="X115" i="30"/>
  <c r="X116" i="30"/>
  <c r="X117" i="30"/>
  <c r="X118" i="30"/>
  <c r="X119" i="30"/>
  <c r="X120" i="30"/>
  <c r="X121" i="30"/>
  <c r="X122" i="30"/>
  <c r="X123" i="30"/>
  <c r="X124" i="30"/>
  <c r="X125" i="30"/>
  <c r="X126" i="30"/>
  <c r="X127" i="30"/>
  <c r="X128" i="30"/>
  <c r="X129" i="30"/>
  <c r="X130" i="30"/>
  <c r="X131" i="30"/>
  <c r="X132" i="30"/>
  <c r="X133" i="30"/>
  <c r="AA93" i="30"/>
  <c r="AA94" i="30"/>
  <c r="AA95" i="30"/>
  <c r="AA96" i="30"/>
  <c r="AA97" i="30"/>
  <c r="AA98" i="30"/>
  <c r="AA99" i="30"/>
  <c r="AA100" i="30"/>
  <c r="AA101" i="30"/>
  <c r="AA102" i="30"/>
  <c r="AA103" i="30"/>
  <c r="AA104" i="30"/>
  <c r="AA105" i="30"/>
  <c r="AA106" i="30"/>
  <c r="AA107" i="30"/>
  <c r="AA108" i="30"/>
  <c r="AA109" i="30"/>
  <c r="AA110" i="30"/>
  <c r="AA111" i="30"/>
  <c r="AA112" i="30"/>
  <c r="AA113" i="30"/>
  <c r="AA114" i="30"/>
  <c r="AA115" i="30"/>
  <c r="AA116" i="30"/>
  <c r="AA117" i="30"/>
  <c r="AA118" i="30"/>
  <c r="AA119" i="30"/>
  <c r="AA120" i="30"/>
  <c r="AA121" i="30"/>
  <c r="AA122" i="30"/>
  <c r="AA123" i="30"/>
  <c r="AA124" i="30"/>
  <c r="AA125" i="30"/>
  <c r="AA126" i="30"/>
  <c r="AA127" i="30"/>
  <c r="AA128" i="30"/>
  <c r="AA129" i="30"/>
  <c r="AA130" i="30"/>
  <c r="AA131" i="30"/>
  <c r="AA132" i="30"/>
  <c r="AA133" i="30"/>
  <c r="AA134" i="30"/>
  <c r="AB93" i="30"/>
  <c r="AB94" i="30"/>
  <c r="AB95" i="30"/>
  <c r="AB96" i="30"/>
  <c r="AB97" i="30"/>
  <c r="AB98" i="30"/>
  <c r="AB99" i="30"/>
  <c r="AB100" i="30"/>
  <c r="AB101" i="30"/>
  <c r="AB102" i="30"/>
  <c r="AB103" i="30"/>
  <c r="AB104" i="30"/>
  <c r="AB105" i="30"/>
  <c r="AB106" i="30"/>
  <c r="AB107" i="30"/>
  <c r="AB108" i="30"/>
  <c r="AB109" i="30"/>
  <c r="AB110" i="30"/>
  <c r="AB111" i="30"/>
  <c r="AB112" i="30"/>
  <c r="AB113" i="30"/>
  <c r="AB114" i="30"/>
  <c r="AB115" i="30"/>
  <c r="AB116" i="30"/>
  <c r="AB117" i="30"/>
  <c r="AB118" i="30"/>
  <c r="AB119" i="30"/>
  <c r="AB120" i="30"/>
  <c r="AB121" i="30"/>
  <c r="AB122" i="30"/>
  <c r="AB123" i="30"/>
  <c r="AB124" i="30"/>
  <c r="AB125" i="30"/>
  <c r="AB126" i="30"/>
  <c r="AB127" i="30"/>
  <c r="AB128" i="30"/>
  <c r="AB129" i="30"/>
  <c r="AB130" i="30"/>
  <c r="AB131" i="30"/>
  <c r="AB132" i="30"/>
  <c r="AB133" i="30"/>
  <c r="AE93" i="30"/>
  <c r="AE94" i="30"/>
  <c r="AE95" i="30"/>
  <c r="AE96" i="30"/>
  <c r="AE97" i="30"/>
  <c r="AE98" i="30"/>
  <c r="AE99" i="30"/>
  <c r="AE100" i="30"/>
  <c r="AE101" i="30"/>
  <c r="AE102" i="30"/>
  <c r="AE103" i="30"/>
  <c r="AE104" i="30"/>
  <c r="AE105" i="30"/>
  <c r="AE106" i="30"/>
  <c r="AE107" i="30"/>
  <c r="AE108" i="30"/>
  <c r="AE109" i="30"/>
  <c r="AE110" i="30"/>
  <c r="AE111" i="30"/>
  <c r="AE112" i="30"/>
  <c r="AE113" i="30"/>
  <c r="AE114" i="30"/>
  <c r="AE115" i="30"/>
  <c r="AE116" i="30"/>
  <c r="AE117" i="30"/>
  <c r="AE118" i="30"/>
  <c r="AE119" i="30"/>
  <c r="AE120" i="30"/>
  <c r="AE121" i="30"/>
  <c r="AE122" i="30"/>
  <c r="AE123" i="30"/>
  <c r="AE124" i="30"/>
  <c r="AE125" i="30"/>
  <c r="AE126" i="30"/>
  <c r="AE127" i="30"/>
  <c r="AE128" i="30"/>
  <c r="AE129" i="30"/>
  <c r="AE130" i="30"/>
  <c r="AE131" i="30"/>
  <c r="AE132" i="30"/>
  <c r="AE133" i="30"/>
  <c r="AE134" i="30"/>
  <c r="AF93" i="30"/>
  <c r="AF94" i="30"/>
  <c r="AF95" i="30"/>
  <c r="AF96" i="30"/>
  <c r="AF97" i="30"/>
  <c r="AF98" i="30"/>
  <c r="AF99" i="30"/>
  <c r="AF100" i="30"/>
  <c r="AF101" i="30"/>
  <c r="AF102" i="30"/>
  <c r="AF103" i="30"/>
  <c r="AF104" i="30"/>
  <c r="AF105" i="30"/>
  <c r="AF106" i="30"/>
  <c r="AF107" i="30"/>
  <c r="AF108" i="30"/>
  <c r="AF109" i="30"/>
  <c r="AF110" i="30"/>
  <c r="AF111" i="30"/>
  <c r="AF112" i="30"/>
  <c r="AF113" i="30"/>
  <c r="AF114" i="30"/>
  <c r="AF115" i="30"/>
  <c r="AF116" i="30"/>
  <c r="AF117" i="30"/>
  <c r="AF118" i="30"/>
  <c r="AF119" i="30"/>
  <c r="AF120" i="30"/>
  <c r="AF121" i="30"/>
  <c r="AF122" i="30"/>
  <c r="AF123" i="30"/>
  <c r="AF124" i="30"/>
  <c r="AF125" i="30"/>
  <c r="AF126" i="30"/>
  <c r="AF127" i="30"/>
  <c r="AF128" i="30"/>
  <c r="AF129" i="30"/>
  <c r="AF130" i="30"/>
  <c r="AF131" i="30"/>
  <c r="AF132" i="30"/>
  <c r="AF133" i="30"/>
  <c r="G107" i="33"/>
  <c r="G100" i="33"/>
  <c r="G97" i="33"/>
  <c r="F10" i="33" s="1"/>
  <c r="G127" i="33"/>
  <c r="G106" i="33"/>
  <c r="G114" i="33"/>
  <c r="G128" i="33"/>
  <c r="G129" i="33"/>
  <c r="G104" i="33"/>
  <c r="G111" i="33"/>
  <c r="G95" i="33"/>
  <c r="F8" i="33" s="1"/>
  <c r="G120" i="33"/>
  <c r="G130" i="33"/>
  <c r="G101" i="33"/>
  <c r="G131" i="33"/>
  <c r="G93" i="33"/>
  <c r="G98" i="33"/>
  <c r="F11" i="33" s="1"/>
  <c r="G116" i="33"/>
  <c r="G121" i="33"/>
  <c r="G109" i="33"/>
  <c r="G122" i="33"/>
  <c r="G113" i="33"/>
  <c r="G117" i="33"/>
  <c r="G103" i="33"/>
  <c r="G123" i="33"/>
  <c r="G110" i="33"/>
  <c r="G118" i="33"/>
  <c r="G124" i="33"/>
  <c r="G132" i="33"/>
  <c r="G96" i="33"/>
  <c r="F9" i="33" s="1"/>
  <c r="G108" i="33"/>
  <c r="G105" i="33"/>
  <c r="G125" i="33"/>
  <c r="G133" i="33"/>
  <c r="G94" i="33"/>
  <c r="G102" i="33"/>
  <c r="G115" i="33"/>
  <c r="G119" i="33"/>
  <c r="G99" i="33"/>
  <c r="G126" i="33"/>
  <c r="G134" i="33"/>
  <c r="G112" i="33"/>
  <c r="C93" i="33"/>
  <c r="E14" i="33" s="1"/>
  <c r="D14" i="33" s="1"/>
  <c r="C94" i="33"/>
  <c r="E6" i="33" s="1"/>
  <c r="C95" i="33"/>
  <c r="E7" i="33" s="1"/>
  <c r="C96" i="33"/>
  <c r="E8" i="33" s="1"/>
  <c r="C97" i="33"/>
  <c r="E9" i="33" s="1"/>
  <c r="C98" i="33"/>
  <c r="C99" i="33"/>
  <c r="E12" i="33" s="1"/>
  <c r="D12" i="33" s="1"/>
  <c r="C100" i="33"/>
  <c r="E15" i="33" s="1"/>
  <c r="D15" i="33" s="1"/>
  <c r="C101" i="33"/>
  <c r="E16" i="33" s="1"/>
  <c r="D16" i="33" s="1"/>
  <c r="C102" i="33"/>
  <c r="C103" i="33"/>
  <c r="E10" i="33" s="1"/>
  <c r="C104" i="33"/>
  <c r="E11" i="33" s="1"/>
  <c r="C105" i="33"/>
  <c r="E13" i="33" s="1"/>
  <c r="C106" i="33"/>
  <c r="C107" i="33"/>
  <c r="C108" i="33"/>
  <c r="C109" i="33"/>
  <c r="C110" i="33"/>
  <c r="C111" i="33"/>
  <c r="C112" i="33"/>
  <c r="C113" i="33"/>
  <c r="C114" i="33"/>
  <c r="C115" i="33"/>
  <c r="C116" i="33"/>
  <c r="C117" i="33"/>
  <c r="C118" i="33"/>
  <c r="C119" i="33"/>
  <c r="C120" i="33"/>
  <c r="C121" i="33"/>
  <c r="C122" i="33"/>
  <c r="C123" i="33"/>
  <c r="C124" i="33"/>
  <c r="C125" i="33"/>
  <c r="C126" i="33"/>
  <c r="C127" i="33"/>
  <c r="C128" i="33"/>
  <c r="C129" i="33"/>
  <c r="C130" i="33"/>
  <c r="C131" i="33"/>
  <c r="C132" i="33"/>
  <c r="C133" i="33"/>
  <c r="C134" i="33"/>
  <c r="D93" i="33"/>
  <c r="E6" i="23" s="1"/>
  <c r="D94" i="33"/>
  <c r="E7" i="23" s="1"/>
  <c r="D95" i="33"/>
  <c r="E10" i="23" s="1"/>
  <c r="D96" i="33"/>
  <c r="E11" i="23" s="1"/>
  <c r="D97" i="33"/>
  <c r="E12" i="23" s="1"/>
  <c r="D98" i="33"/>
  <c r="D99" i="33"/>
  <c r="E15" i="23" s="1"/>
  <c r="D100" i="33"/>
  <c r="E21" i="23" s="1"/>
  <c r="D101" i="33"/>
  <c r="E23" i="23" s="1"/>
  <c r="D102" i="33"/>
  <c r="D103" i="33"/>
  <c r="E19" i="23" s="1"/>
  <c r="D104" i="33"/>
  <c r="E26" i="23" s="1"/>
  <c r="D105" i="33"/>
  <c r="E27" i="23" s="1"/>
  <c r="D106" i="33"/>
  <c r="D107" i="33"/>
  <c r="D108" i="33"/>
  <c r="D109" i="33"/>
  <c r="D110" i="33"/>
  <c r="D111" i="33"/>
  <c r="D112" i="33"/>
  <c r="D113" i="33"/>
  <c r="D114" i="33"/>
  <c r="D115" i="33"/>
  <c r="D116" i="33"/>
  <c r="D117" i="33"/>
  <c r="D118" i="33"/>
  <c r="D119" i="33"/>
  <c r="D120" i="33"/>
  <c r="D121" i="33"/>
  <c r="D122" i="33"/>
  <c r="D123" i="33"/>
  <c r="D124" i="33"/>
  <c r="D125" i="33"/>
  <c r="D126" i="33"/>
  <c r="D127" i="33"/>
  <c r="D128" i="33"/>
  <c r="D129" i="33"/>
  <c r="D130" i="33"/>
  <c r="D131" i="33"/>
  <c r="D132" i="33"/>
  <c r="D133" i="33"/>
  <c r="H93" i="33"/>
  <c r="H94" i="33"/>
  <c r="H95" i="33"/>
  <c r="H96" i="33"/>
  <c r="H97" i="33"/>
  <c r="H98" i="33"/>
  <c r="F21" i="23" s="1"/>
  <c r="H99" i="33"/>
  <c r="H100" i="33"/>
  <c r="H101" i="33"/>
  <c r="H102" i="33"/>
  <c r="H103" i="33"/>
  <c r="H104" i="33"/>
  <c r="H105" i="33"/>
  <c r="H106" i="33"/>
  <c r="H107" i="33"/>
  <c r="H108" i="33"/>
  <c r="H109" i="33"/>
  <c r="H110" i="33"/>
  <c r="H111" i="33"/>
  <c r="H112" i="33"/>
  <c r="H113" i="33"/>
  <c r="H114" i="33"/>
  <c r="H115" i="33"/>
  <c r="H116" i="33"/>
  <c r="H117" i="33"/>
  <c r="H118" i="33"/>
  <c r="H119" i="33"/>
  <c r="H120" i="33"/>
  <c r="H121" i="33"/>
  <c r="H122" i="33"/>
  <c r="H123" i="33"/>
  <c r="F27" i="23" s="1"/>
  <c r="H124" i="33"/>
  <c r="H125" i="33"/>
  <c r="H126" i="33"/>
  <c r="H127" i="33"/>
  <c r="H128" i="33"/>
  <c r="H129" i="33"/>
  <c r="H130" i="33"/>
  <c r="H131" i="33"/>
  <c r="H132" i="33"/>
  <c r="H133" i="33"/>
  <c r="L114" i="33"/>
  <c r="L115" i="33"/>
  <c r="L116" i="33"/>
  <c r="L117" i="33"/>
  <c r="L118" i="33"/>
  <c r="L119" i="33"/>
  <c r="L120" i="33"/>
  <c r="L121" i="33"/>
  <c r="L122" i="33"/>
  <c r="L123" i="33"/>
  <c r="L124" i="33"/>
  <c r="L125" i="33"/>
  <c r="L126" i="33"/>
  <c r="L127" i="33"/>
  <c r="L128" i="33"/>
  <c r="L129" i="33"/>
  <c r="L130" i="33"/>
  <c r="L131" i="33"/>
  <c r="L132" i="33"/>
  <c r="L133" i="33"/>
  <c r="O93" i="33"/>
  <c r="I7" i="33" s="1"/>
  <c r="O94" i="33"/>
  <c r="I8" i="33" s="1"/>
  <c r="O95" i="33"/>
  <c r="I10" i="33" s="1"/>
  <c r="O96" i="33"/>
  <c r="I9" i="33" s="1"/>
  <c r="O97" i="33"/>
  <c r="O98" i="33"/>
  <c r="I11" i="33" s="1"/>
  <c r="O99" i="33"/>
  <c r="O100" i="33"/>
  <c r="O101" i="33"/>
  <c r="O102" i="33"/>
  <c r="O103" i="33"/>
  <c r="O104" i="33"/>
  <c r="O105" i="33"/>
  <c r="O106" i="33"/>
  <c r="O107" i="33"/>
  <c r="O108" i="33"/>
  <c r="O109" i="33"/>
  <c r="O110" i="33"/>
  <c r="O111" i="33"/>
  <c r="O112" i="33"/>
  <c r="O113" i="33"/>
  <c r="O114" i="33"/>
  <c r="O115" i="33"/>
  <c r="O116" i="33"/>
  <c r="O117" i="33"/>
  <c r="O118" i="33"/>
  <c r="O119" i="33"/>
  <c r="O120" i="33"/>
  <c r="O121" i="33"/>
  <c r="O122" i="33"/>
  <c r="O123" i="33"/>
  <c r="I13" i="33" s="1"/>
  <c r="O124" i="33"/>
  <c r="O125" i="33"/>
  <c r="O126" i="33"/>
  <c r="O127" i="33"/>
  <c r="O128" i="33"/>
  <c r="O129" i="33"/>
  <c r="I6" i="33" s="1"/>
  <c r="O130" i="33"/>
  <c r="O131" i="33"/>
  <c r="O132" i="33"/>
  <c r="O133" i="33"/>
  <c r="O134" i="33"/>
  <c r="P93" i="33"/>
  <c r="I7" i="23" s="1"/>
  <c r="P94" i="33"/>
  <c r="I10" i="23" s="1"/>
  <c r="P95" i="33"/>
  <c r="I21" i="23" s="1"/>
  <c r="P96" i="33"/>
  <c r="I12" i="23" s="1"/>
  <c r="P97" i="33"/>
  <c r="P98" i="33"/>
  <c r="I19" i="23" s="1"/>
  <c r="P99" i="33"/>
  <c r="P100" i="33"/>
  <c r="P101" i="33"/>
  <c r="P102" i="33"/>
  <c r="P103" i="33"/>
  <c r="P104" i="33"/>
  <c r="P105" i="33"/>
  <c r="P106" i="33"/>
  <c r="P107" i="33"/>
  <c r="P108" i="33"/>
  <c r="P109" i="33"/>
  <c r="P110" i="33"/>
  <c r="P111" i="33"/>
  <c r="P112" i="33"/>
  <c r="P113" i="33"/>
  <c r="P114" i="33"/>
  <c r="P115" i="33"/>
  <c r="P116" i="33"/>
  <c r="P117" i="33"/>
  <c r="P118" i="33"/>
  <c r="P119" i="33"/>
  <c r="P120" i="33"/>
  <c r="P121" i="33"/>
  <c r="P122" i="33"/>
  <c r="P123" i="33"/>
  <c r="I23" i="23" s="1"/>
  <c r="P124" i="33"/>
  <c r="P125" i="33"/>
  <c r="P126" i="33"/>
  <c r="P127" i="33"/>
  <c r="P128" i="33"/>
  <c r="P129" i="33"/>
  <c r="P130" i="33"/>
  <c r="P131" i="33"/>
  <c r="P132" i="33"/>
  <c r="P133" i="33"/>
  <c r="S120" i="33"/>
  <c r="S121" i="33"/>
  <c r="S122" i="33"/>
  <c r="S123" i="33"/>
  <c r="S124" i="33"/>
  <c r="S125" i="33"/>
  <c r="S126" i="33"/>
  <c r="S127" i="33"/>
  <c r="S128" i="33"/>
  <c r="S129" i="33"/>
  <c r="S130" i="33"/>
  <c r="S131" i="33"/>
  <c r="S132" i="33"/>
  <c r="S133" i="33"/>
  <c r="S134" i="33"/>
  <c r="T121" i="33"/>
  <c r="T122" i="33"/>
  <c r="T123" i="33"/>
  <c r="T124" i="33"/>
  <c r="T125" i="33"/>
  <c r="T126" i="33"/>
  <c r="T127" i="33"/>
  <c r="T128" i="33"/>
  <c r="T129" i="33"/>
  <c r="T130" i="33"/>
  <c r="T131" i="33"/>
  <c r="T132" i="33"/>
  <c r="T133" i="33"/>
  <c r="W99" i="33"/>
  <c r="W100" i="33"/>
  <c r="W101" i="33"/>
  <c r="W102" i="33"/>
  <c r="W103" i="33"/>
  <c r="W104" i="33"/>
  <c r="W105" i="33"/>
  <c r="W106" i="33"/>
  <c r="W107" i="33"/>
  <c r="W108" i="33"/>
  <c r="W109" i="33"/>
  <c r="W110" i="33"/>
  <c r="W111" i="33"/>
  <c r="W112" i="33"/>
  <c r="W113" i="33"/>
  <c r="W114" i="33"/>
  <c r="W115" i="33"/>
  <c r="W116" i="33"/>
  <c r="W117" i="33"/>
  <c r="W118" i="33"/>
  <c r="W119" i="33"/>
  <c r="W120" i="33"/>
  <c r="W121" i="33"/>
  <c r="W122" i="33"/>
  <c r="W123" i="33"/>
  <c r="W124" i="33"/>
  <c r="W125" i="33"/>
  <c r="W126" i="33"/>
  <c r="W127" i="33"/>
  <c r="W128" i="33"/>
  <c r="W129" i="33"/>
  <c r="W130" i="33"/>
  <c r="W131" i="33"/>
  <c r="W132" i="33"/>
  <c r="W133" i="33"/>
  <c r="W134" i="33"/>
  <c r="X97" i="33"/>
  <c r="X98" i="33"/>
  <c r="X99" i="33"/>
  <c r="X100" i="33"/>
  <c r="X101" i="33"/>
  <c r="X102" i="33"/>
  <c r="X103" i="33"/>
  <c r="X104" i="33"/>
  <c r="X105" i="33"/>
  <c r="X106" i="33"/>
  <c r="X107" i="33"/>
  <c r="X108" i="33"/>
  <c r="X109" i="33"/>
  <c r="X110" i="33"/>
  <c r="X111" i="33"/>
  <c r="X112" i="33"/>
  <c r="X113" i="33"/>
  <c r="X114" i="33"/>
  <c r="X115" i="33"/>
  <c r="X116" i="33"/>
  <c r="X117" i="33"/>
  <c r="X118" i="33"/>
  <c r="X119" i="33"/>
  <c r="X120" i="33"/>
  <c r="X121" i="33"/>
  <c r="X122" i="33"/>
  <c r="X123" i="33"/>
  <c r="X124" i="33"/>
  <c r="X125" i="33"/>
  <c r="X126" i="33"/>
  <c r="X127" i="33"/>
  <c r="X128" i="33"/>
  <c r="X129" i="33"/>
  <c r="X130" i="33"/>
  <c r="X131" i="33"/>
  <c r="X132" i="33"/>
  <c r="X133" i="33"/>
  <c r="AA93" i="33"/>
  <c r="AA94" i="33"/>
  <c r="AA95" i="33"/>
  <c r="AA96" i="33"/>
  <c r="AA97" i="33"/>
  <c r="AA98" i="33"/>
  <c r="AA99" i="33"/>
  <c r="AA100" i="33"/>
  <c r="AA101" i="33"/>
  <c r="AA102" i="33"/>
  <c r="AA103" i="33"/>
  <c r="AA104" i="33"/>
  <c r="AA105" i="33"/>
  <c r="AA106" i="33"/>
  <c r="AA107" i="33"/>
  <c r="AA108" i="33"/>
  <c r="AA109" i="33"/>
  <c r="AA110" i="33"/>
  <c r="AA111" i="33"/>
  <c r="AA112" i="33"/>
  <c r="AA113" i="33"/>
  <c r="AA114" i="33"/>
  <c r="AA115" i="33"/>
  <c r="AA116" i="33"/>
  <c r="AA117" i="33"/>
  <c r="AA118" i="33"/>
  <c r="AA119" i="33"/>
  <c r="AA120" i="33"/>
  <c r="AA121" i="33"/>
  <c r="AA122" i="33"/>
  <c r="AA123" i="33"/>
  <c r="AA124" i="33"/>
  <c r="AA125" i="33"/>
  <c r="AA126" i="33"/>
  <c r="AA127" i="33"/>
  <c r="AA128" i="33"/>
  <c r="AA129" i="33"/>
  <c r="AA130" i="33"/>
  <c r="AA131" i="33"/>
  <c r="AA132" i="33"/>
  <c r="AA133" i="33"/>
  <c r="AA134" i="33"/>
  <c r="AB93" i="33"/>
  <c r="AB94" i="33"/>
  <c r="AB95" i="33"/>
  <c r="AB96" i="33"/>
  <c r="AB97" i="33"/>
  <c r="AB98" i="33"/>
  <c r="AB99" i="33"/>
  <c r="AB100" i="33"/>
  <c r="AB101" i="33"/>
  <c r="AB102" i="33"/>
  <c r="AB103" i="33"/>
  <c r="AB104" i="33"/>
  <c r="AB105" i="33"/>
  <c r="AB106" i="33"/>
  <c r="AB107" i="33"/>
  <c r="AB108" i="33"/>
  <c r="AB109" i="33"/>
  <c r="AB110" i="33"/>
  <c r="AB111" i="33"/>
  <c r="AB112" i="33"/>
  <c r="AB113" i="33"/>
  <c r="AB114" i="33"/>
  <c r="AB115" i="33"/>
  <c r="AB116" i="33"/>
  <c r="AB117" i="33"/>
  <c r="AB118" i="33"/>
  <c r="AB119" i="33"/>
  <c r="AB120" i="33"/>
  <c r="AB121" i="33"/>
  <c r="AB122" i="33"/>
  <c r="AB123" i="33"/>
  <c r="AB124" i="33"/>
  <c r="AB125" i="33"/>
  <c r="AB126" i="33"/>
  <c r="AB127" i="33"/>
  <c r="AB128" i="33"/>
  <c r="AB129" i="33"/>
  <c r="AB130" i="33"/>
  <c r="AB131" i="33"/>
  <c r="AB132" i="33"/>
  <c r="AB133" i="33"/>
  <c r="AE93" i="33"/>
  <c r="AE94" i="33"/>
  <c r="AE95" i="33"/>
  <c r="AE96" i="33"/>
  <c r="AE97" i="33"/>
  <c r="AE98" i="33"/>
  <c r="AE99" i="33"/>
  <c r="AE100" i="33"/>
  <c r="AE101" i="33"/>
  <c r="AE102" i="33"/>
  <c r="AE103" i="33"/>
  <c r="AE104" i="33"/>
  <c r="AE105" i="33"/>
  <c r="AE106" i="33"/>
  <c r="AE107" i="33"/>
  <c r="AE108" i="33"/>
  <c r="AE109" i="33"/>
  <c r="AE110" i="33"/>
  <c r="AE111" i="33"/>
  <c r="AE112" i="33"/>
  <c r="AE113" i="33"/>
  <c r="AE114" i="33"/>
  <c r="AE115" i="33"/>
  <c r="AE116" i="33"/>
  <c r="AE117" i="33"/>
  <c r="AE118" i="33"/>
  <c r="AE119" i="33"/>
  <c r="AE120" i="33"/>
  <c r="AE121" i="33"/>
  <c r="AE122" i="33"/>
  <c r="AE123" i="33"/>
  <c r="AE124" i="33"/>
  <c r="AE125" i="33"/>
  <c r="AE126" i="33"/>
  <c r="AE127" i="33"/>
  <c r="AE128" i="33"/>
  <c r="AE129" i="33"/>
  <c r="AE130" i="33"/>
  <c r="AE131" i="33"/>
  <c r="AE132" i="33"/>
  <c r="AE133" i="33"/>
  <c r="AE134" i="33"/>
  <c r="AF93" i="33"/>
  <c r="AF94" i="33"/>
  <c r="AF95" i="33"/>
  <c r="AF96" i="33"/>
  <c r="AF97" i="33"/>
  <c r="AF98" i="33"/>
  <c r="AF99" i="33"/>
  <c r="AF100" i="33"/>
  <c r="AF101" i="33"/>
  <c r="AF102" i="33"/>
  <c r="AF103" i="33"/>
  <c r="AF104" i="33"/>
  <c r="AF105" i="33"/>
  <c r="AF106" i="33"/>
  <c r="AF107" i="33"/>
  <c r="AF108" i="33"/>
  <c r="AF109" i="33"/>
  <c r="AF110" i="33"/>
  <c r="AF111" i="33"/>
  <c r="AF112" i="33"/>
  <c r="AF113" i="33"/>
  <c r="AF114" i="33"/>
  <c r="AF115" i="33"/>
  <c r="AF116" i="33"/>
  <c r="AF117" i="33"/>
  <c r="AF118" i="33"/>
  <c r="AF119" i="33"/>
  <c r="AF120" i="33"/>
  <c r="AF121" i="33"/>
  <c r="AF122" i="33"/>
  <c r="AF123" i="33"/>
  <c r="AF124" i="33"/>
  <c r="AF125" i="33"/>
  <c r="AF126" i="33"/>
  <c r="AF127" i="33"/>
  <c r="AF128" i="33"/>
  <c r="AF129" i="33"/>
  <c r="AF130" i="33"/>
  <c r="AF131" i="33"/>
  <c r="AF132" i="33"/>
  <c r="AF133" i="33"/>
  <c r="D130" i="9"/>
  <c r="D96" i="9"/>
  <c r="E16" i="23" s="1"/>
  <c r="D110" i="9"/>
  <c r="D134" i="9"/>
  <c r="D106" i="9"/>
  <c r="D131" i="9"/>
  <c r="D122" i="9"/>
  <c r="D132" i="9"/>
  <c r="D102" i="9"/>
  <c r="D99" i="9"/>
  <c r="D123" i="9"/>
  <c r="E17" i="23" s="1"/>
  <c r="D124" i="9"/>
  <c r="D93" i="9"/>
  <c r="D118" i="9"/>
  <c r="D100" i="9"/>
  <c r="D126" i="9"/>
  <c r="D97" i="9"/>
  <c r="D114" i="9"/>
  <c r="D94" i="9"/>
  <c r="D119" i="9"/>
  <c r="D125" i="9"/>
  <c r="D133" i="9"/>
  <c r="D103" i="9"/>
  <c r="D107" i="9"/>
  <c r="D111" i="9"/>
  <c r="D115" i="9"/>
  <c r="D127" i="9"/>
  <c r="D104" i="9"/>
  <c r="D108" i="9"/>
  <c r="D112" i="9"/>
  <c r="D116" i="9"/>
  <c r="D120" i="9"/>
  <c r="D128" i="9"/>
  <c r="D95" i="9"/>
  <c r="D98" i="9"/>
  <c r="D121" i="9"/>
  <c r="D129" i="9"/>
  <c r="D101" i="9"/>
  <c r="D105" i="9"/>
  <c r="D109" i="9"/>
  <c r="D113" i="9"/>
  <c r="D117" i="9"/>
  <c r="H125" i="9"/>
  <c r="G108" i="9"/>
  <c r="G95" i="9"/>
  <c r="G105" i="9"/>
  <c r="H109" i="9"/>
  <c r="H117" i="9"/>
  <c r="G121" i="9"/>
  <c r="H115" i="9"/>
  <c r="G118" i="9"/>
  <c r="H95" i="9"/>
  <c r="H103" i="9"/>
  <c r="G122" i="9"/>
  <c r="G133" i="9"/>
  <c r="H122" i="9"/>
  <c r="H133" i="9"/>
  <c r="G93" i="9"/>
  <c r="G98" i="9"/>
  <c r="G107" i="9"/>
  <c r="G113" i="9"/>
  <c r="G116" i="9"/>
  <c r="H93" i="9"/>
  <c r="H107" i="9"/>
  <c r="G110" i="9"/>
  <c r="H113" i="9"/>
  <c r="H116" i="9"/>
  <c r="H119" i="9"/>
  <c r="G129" i="9"/>
  <c r="G134" i="9"/>
  <c r="H101" i="9"/>
  <c r="H110" i="9"/>
  <c r="H129" i="9"/>
  <c r="H134" i="9"/>
  <c r="G96" i="9"/>
  <c r="G120" i="9"/>
  <c r="G125" i="9"/>
  <c r="G130" i="9"/>
  <c r="H130" i="9"/>
  <c r="G102" i="9"/>
  <c r="H105" i="9"/>
  <c r="H108" i="9"/>
  <c r="H111" i="9"/>
  <c r="H102" i="9"/>
  <c r="G126" i="9"/>
  <c r="H97" i="9"/>
  <c r="G115" i="9"/>
  <c r="H121" i="9"/>
  <c r="H126" i="9"/>
  <c r="H98" i="9"/>
  <c r="G103" i="9"/>
  <c r="G111" i="9"/>
  <c r="G119" i="9"/>
  <c r="H96" i="9"/>
  <c r="G106" i="9"/>
  <c r="G114" i="9"/>
  <c r="G123" i="9"/>
  <c r="G127" i="9"/>
  <c r="G131" i="9"/>
  <c r="G94" i="9"/>
  <c r="H106" i="9"/>
  <c r="H114" i="9"/>
  <c r="H123" i="9"/>
  <c r="H127" i="9"/>
  <c r="H131" i="9"/>
  <c r="H94" i="9"/>
  <c r="G101" i="9"/>
  <c r="G109" i="9"/>
  <c r="G117" i="9"/>
  <c r="G99" i="9"/>
  <c r="G104" i="9"/>
  <c r="G112" i="9"/>
  <c r="H120" i="9"/>
  <c r="G124" i="9"/>
  <c r="G128" i="9"/>
  <c r="G132" i="9"/>
  <c r="H99" i="9"/>
  <c r="H104" i="9"/>
  <c r="H112" i="9"/>
  <c r="H124" i="9"/>
  <c r="H128" i="9"/>
  <c r="C93" i="9"/>
  <c r="C94" i="9"/>
  <c r="C95" i="9"/>
  <c r="C96" i="9"/>
  <c r="E7" i="9" s="1"/>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E6" i="9" s="1"/>
  <c r="C124" i="9"/>
  <c r="C125" i="9"/>
  <c r="C126" i="9"/>
  <c r="C127" i="9"/>
  <c r="C128" i="9"/>
  <c r="C129" i="9"/>
  <c r="C130" i="9"/>
  <c r="C131" i="9"/>
  <c r="C132" i="9"/>
  <c r="C133" i="9"/>
  <c r="K93" i="9"/>
  <c r="K94" i="9"/>
  <c r="H6" i="9" s="1"/>
  <c r="K95" i="9"/>
  <c r="K96" i="9"/>
  <c r="K97" i="9"/>
  <c r="K98" i="9"/>
  <c r="K99" i="9"/>
  <c r="K100" i="9"/>
  <c r="K101" i="9"/>
  <c r="K102" i="9"/>
  <c r="K103" i="9"/>
  <c r="K104" i="9"/>
  <c r="K105" i="9"/>
  <c r="K106" i="9"/>
  <c r="K107" i="9"/>
  <c r="K108" i="9"/>
  <c r="K109" i="9"/>
  <c r="K110" i="9"/>
  <c r="K111" i="9"/>
  <c r="K112" i="9"/>
  <c r="K113" i="9"/>
  <c r="K114" i="9"/>
  <c r="K115" i="9"/>
  <c r="K116" i="9"/>
  <c r="K117" i="9"/>
  <c r="K118" i="9"/>
  <c r="K119" i="9"/>
  <c r="K120" i="9"/>
  <c r="K121" i="9"/>
  <c r="K122" i="9"/>
  <c r="K123" i="9"/>
  <c r="K124" i="9"/>
  <c r="K125" i="9"/>
  <c r="K126" i="9"/>
  <c r="K127" i="9"/>
  <c r="K128" i="9"/>
  <c r="K129" i="9"/>
  <c r="K130" i="9"/>
  <c r="K131" i="9"/>
  <c r="K132" i="9"/>
  <c r="K133" i="9"/>
  <c r="K134" i="9"/>
  <c r="L93" i="9"/>
  <c r="L94" i="9"/>
  <c r="H17" i="23" s="1"/>
  <c r="L95" i="9"/>
  <c r="L96" i="9"/>
  <c r="L97" i="9"/>
  <c r="L98" i="9"/>
  <c r="L99" i="9"/>
  <c r="L100" i="9"/>
  <c r="L101" i="9"/>
  <c r="L102" i="9"/>
  <c r="L103" i="9"/>
  <c r="L104" i="9"/>
  <c r="L105" i="9"/>
  <c r="L106" i="9"/>
  <c r="L107" i="9"/>
  <c r="L108" i="9"/>
  <c r="L109" i="9"/>
  <c r="L110" i="9"/>
  <c r="L111" i="9"/>
  <c r="L112" i="9"/>
  <c r="L113" i="9"/>
  <c r="L114" i="9"/>
  <c r="L115" i="9"/>
  <c r="L116" i="9"/>
  <c r="L117" i="9"/>
  <c r="L118" i="9"/>
  <c r="L119" i="9"/>
  <c r="L120" i="9"/>
  <c r="L121" i="9"/>
  <c r="L122" i="9"/>
  <c r="L123" i="9"/>
  <c r="L124" i="9"/>
  <c r="L125" i="9"/>
  <c r="L126" i="9"/>
  <c r="L127" i="9"/>
  <c r="L128" i="9"/>
  <c r="L129" i="9"/>
  <c r="L130" i="9"/>
  <c r="L131" i="9"/>
  <c r="L132" i="9"/>
  <c r="L133" i="9"/>
  <c r="O134" i="9"/>
  <c r="P121" i="9"/>
  <c r="P122" i="9"/>
  <c r="P123" i="9"/>
  <c r="I16" i="23" s="1"/>
  <c r="P124" i="9"/>
  <c r="P125" i="9"/>
  <c r="P126" i="9"/>
  <c r="P127" i="9"/>
  <c r="P128" i="9"/>
  <c r="P129" i="9"/>
  <c r="P130" i="9"/>
  <c r="P131" i="9"/>
  <c r="P132" i="9"/>
  <c r="P133" i="9"/>
  <c r="S119" i="9"/>
  <c r="S120" i="9"/>
  <c r="S121" i="9"/>
  <c r="S122" i="9"/>
  <c r="S123" i="9"/>
  <c r="S124" i="9"/>
  <c r="S125" i="9"/>
  <c r="S126" i="9"/>
  <c r="S127" i="9"/>
  <c r="S128" i="9"/>
  <c r="S129" i="9"/>
  <c r="S130" i="9"/>
  <c r="S131" i="9"/>
  <c r="S132" i="9"/>
  <c r="S133" i="9"/>
  <c r="S134" i="9"/>
  <c r="T93" i="9"/>
  <c r="T94" i="9"/>
  <c r="T95" i="9"/>
  <c r="T96" i="9"/>
  <c r="T97" i="9"/>
  <c r="T98" i="9"/>
  <c r="T99" i="9"/>
  <c r="T100" i="9"/>
  <c r="T101" i="9"/>
  <c r="T102" i="9"/>
  <c r="T103" i="9"/>
  <c r="T104" i="9"/>
  <c r="T105" i="9"/>
  <c r="T106" i="9"/>
  <c r="T107" i="9"/>
  <c r="T108" i="9"/>
  <c r="T109" i="9"/>
  <c r="T110" i="9"/>
  <c r="T111" i="9"/>
  <c r="T112" i="9"/>
  <c r="T113" i="9"/>
  <c r="T114" i="9"/>
  <c r="T115" i="9"/>
  <c r="T116" i="9"/>
  <c r="T117" i="9"/>
  <c r="T118" i="9"/>
  <c r="T119" i="9"/>
  <c r="T120" i="9"/>
  <c r="T121" i="9"/>
  <c r="T122" i="9"/>
  <c r="T123" i="9"/>
  <c r="T124" i="9"/>
  <c r="T125" i="9"/>
  <c r="T126" i="9"/>
  <c r="T127" i="9"/>
  <c r="T128" i="9"/>
  <c r="T129" i="9"/>
  <c r="T130" i="9"/>
  <c r="T131" i="9"/>
  <c r="T132" i="9"/>
  <c r="T133" i="9"/>
  <c r="W101" i="9"/>
  <c r="W102" i="9"/>
  <c r="W103" i="9"/>
  <c r="W104" i="9"/>
  <c r="W105" i="9"/>
  <c r="W106" i="9"/>
  <c r="W107" i="9"/>
  <c r="W108" i="9"/>
  <c r="W109" i="9"/>
  <c r="W110" i="9"/>
  <c r="W111" i="9"/>
  <c r="W112" i="9"/>
  <c r="W113" i="9"/>
  <c r="W114" i="9"/>
  <c r="W115" i="9"/>
  <c r="W116" i="9"/>
  <c r="W117" i="9"/>
  <c r="W118" i="9"/>
  <c r="W119" i="9"/>
  <c r="W120" i="9"/>
  <c r="W121" i="9"/>
  <c r="W122" i="9"/>
  <c r="W123" i="9"/>
  <c r="W124" i="9"/>
  <c r="W125" i="9"/>
  <c r="W126" i="9"/>
  <c r="W127" i="9"/>
  <c r="W128" i="9"/>
  <c r="W129" i="9"/>
  <c r="W130" i="9"/>
  <c r="W131" i="9"/>
  <c r="W132" i="9"/>
  <c r="W133" i="9"/>
  <c r="W134" i="9"/>
  <c r="X93" i="9"/>
  <c r="X94" i="9"/>
  <c r="X95" i="9"/>
  <c r="X96" i="9"/>
  <c r="X97" i="9"/>
  <c r="X98" i="9"/>
  <c r="X99" i="9"/>
  <c r="X100" i="9"/>
  <c r="X101" i="9"/>
  <c r="X102" i="9"/>
  <c r="X103" i="9"/>
  <c r="X104" i="9"/>
  <c r="X105" i="9"/>
  <c r="X106" i="9"/>
  <c r="X107" i="9"/>
  <c r="X108" i="9"/>
  <c r="X109" i="9"/>
  <c r="X110" i="9"/>
  <c r="X111" i="9"/>
  <c r="X112" i="9"/>
  <c r="X113" i="9"/>
  <c r="X114" i="9"/>
  <c r="X115" i="9"/>
  <c r="X116" i="9"/>
  <c r="X117" i="9"/>
  <c r="X118" i="9"/>
  <c r="X119" i="9"/>
  <c r="X120" i="9"/>
  <c r="X121" i="9"/>
  <c r="X122" i="9"/>
  <c r="X123" i="9"/>
  <c r="X124" i="9"/>
  <c r="X125" i="9"/>
  <c r="X126" i="9"/>
  <c r="X127" i="9"/>
  <c r="X128" i="9"/>
  <c r="X129" i="9"/>
  <c r="X130" i="9"/>
  <c r="X131" i="9"/>
  <c r="X132" i="9"/>
  <c r="X133" i="9"/>
  <c r="AA93" i="9"/>
  <c r="AA94" i="9"/>
  <c r="AA95" i="9"/>
  <c r="AA96" i="9"/>
  <c r="AA97" i="9"/>
  <c r="AA98" i="9"/>
  <c r="AA99" i="9"/>
  <c r="AA100" i="9"/>
  <c r="AA101" i="9"/>
  <c r="AA102" i="9"/>
  <c r="AA103" i="9"/>
  <c r="AA104" i="9"/>
  <c r="AA105" i="9"/>
  <c r="AA106" i="9"/>
  <c r="AA107" i="9"/>
  <c r="AA108" i="9"/>
  <c r="AA109" i="9"/>
  <c r="AA110" i="9"/>
  <c r="AA111" i="9"/>
  <c r="AA112" i="9"/>
  <c r="AA113" i="9"/>
  <c r="AA114" i="9"/>
  <c r="AA115" i="9"/>
  <c r="AA116" i="9"/>
  <c r="AA117" i="9"/>
  <c r="AA118" i="9"/>
  <c r="AA119" i="9"/>
  <c r="AA120" i="9"/>
  <c r="AA121" i="9"/>
  <c r="AA122" i="9"/>
  <c r="AA123" i="9"/>
  <c r="AA124" i="9"/>
  <c r="AA125" i="9"/>
  <c r="AA126" i="9"/>
  <c r="AA127" i="9"/>
  <c r="AA128" i="9"/>
  <c r="AA129" i="9"/>
  <c r="AA130" i="9"/>
  <c r="AA131" i="9"/>
  <c r="AA132" i="9"/>
  <c r="AA133" i="9"/>
  <c r="AA134" i="9"/>
  <c r="AB93" i="9"/>
  <c r="AB94" i="9"/>
  <c r="AB95" i="9"/>
  <c r="AB96" i="9"/>
  <c r="AB97" i="9"/>
  <c r="AB98" i="9"/>
  <c r="AB99" i="9"/>
  <c r="AB100" i="9"/>
  <c r="AB101" i="9"/>
  <c r="AB102" i="9"/>
  <c r="AB103" i="9"/>
  <c r="AB104" i="9"/>
  <c r="AB105" i="9"/>
  <c r="AB106" i="9"/>
  <c r="AB107" i="9"/>
  <c r="AB108" i="9"/>
  <c r="AB109" i="9"/>
  <c r="AB110" i="9"/>
  <c r="AB111" i="9"/>
  <c r="AB112" i="9"/>
  <c r="AB113" i="9"/>
  <c r="AB114" i="9"/>
  <c r="AB115" i="9"/>
  <c r="AB116" i="9"/>
  <c r="AB117" i="9"/>
  <c r="AB118" i="9"/>
  <c r="AB119" i="9"/>
  <c r="AB120" i="9"/>
  <c r="AB121" i="9"/>
  <c r="AB122" i="9"/>
  <c r="AB123" i="9"/>
  <c r="AB124" i="9"/>
  <c r="AB125" i="9"/>
  <c r="AB126" i="9"/>
  <c r="AB127" i="9"/>
  <c r="AB128" i="9"/>
  <c r="AB129" i="9"/>
  <c r="AB130" i="9"/>
  <c r="AB131" i="9"/>
  <c r="AB132" i="9"/>
  <c r="AB133" i="9"/>
  <c r="AE93" i="9"/>
  <c r="AE94" i="9"/>
  <c r="AE95" i="9"/>
  <c r="AE96" i="9"/>
  <c r="AE97" i="9"/>
  <c r="AE98" i="9"/>
  <c r="AE99" i="9"/>
  <c r="AE100" i="9"/>
  <c r="AE101" i="9"/>
  <c r="AE102" i="9"/>
  <c r="AE103" i="9"/>
  <c r="AE104" i="9"/>
  <c r="AE105" i="9"/>
  <c r="AE106" i="9"/>
  <c r="AE107" i="9"/>
  <c r="AE108" i="9"/>
  <c r="AE109" i="9"/>
  <c r="AE110" i="9"/>
  <c r="AE111" i="9"/>
  <c r="AE112" i="9"/>
  <c r="AE113" i="9"/>
  <c r="AE114" i="9"/>
  <c r="AE115" i="9"/>
  <c r="AE116" i="9"/>
  <c r="AE117" i="9"/>
  <c r="AE118" i="9"/>
  <c r="AE119" i="9"/>
  <c r="AE120" i="9"/>
  <c r="AE121" i="9"/>
  <c r="AE122" i="9"/>
  <c r="AE123" i="9"/>
  <c r="AE124" i="9"/>
  <c r="AE125" i="9"/>
  <c r="AE126" i="9"/>
  <c r="AE127" i="9"/>
  <c r="AE128" i="9"/>
  <c r="AE129" i="9"/>
  <c r="AE130" i="9"/>
  <c r="AE131" i="9"/>
  <c r="AE132" i="9"/>
  <c r="AE133" i="9"/>
  <c r="AE134" i="9"/>
  <c r="AF93" i="9"/>
  <c r="AF94" i="9"/>
  <c r="AF95" i="9"/>
  <c r="AF96" i="9"/>
  <c r="AF97" i="9"/>
  <c r="AF98" i="9"/>
  <c r="AF99" i="9"/>
  <c r="AF100" i="9"/>
  <c r="AF101" i="9"/>
  <c r="AF102" i="9"/>
  <c r="AF103" i="9"/>
  <c r="AF104" i="9"/>
  <c r="AF105" i="9"/>
  <c r="AF106" i="9"/>
  <c r="AF107" i="9"/>
  <c r="AF108" i="9"/>
  <c r="AF109" i="9"/>
  <c r="AF110" i="9"/>
  <c r="AF111" i="9"/>
  <c r="AF112" i="9"/>
  <c r="AF113" i="9"/>
  <c r="AF114" i="9"/>
  <c r="AF115" i="9"/>
  <c r="AF116" i="9"/>
  <c r="AF117" i="9"/>
  <c r="AF118" i="9"/>
  <c r="AF119" i="9"/>
  <c r="AF120" i="9"/>
  <c r="AF121" i="9"/>
  <c r="AF122" i="9"/>
  <c r="AF123" i="9"/>
  <c r="AF124" i="9"/>
  <c r="AF125" i="9"/>
  <c r="AF126" i="9"/>
  <c r="AF127" i="9"/>
  <c r="AF128" i="9"/>
  <c r="AF129" i="9"/>
  <c r="AF130" i="9"/>
  <c r="AF131" i="9"/>
  <c r="AF132" i="9"/>
  <c r="AF133" i="9"/>
  <c r="G110" i="5"/>
  <c r="G103" i="5"/>
  <c r="G126" i="5"/>
  <c r="G106" i="5"/>
  <c r="G119" i="5"/>
  <c r="G114" i="5"/>
  <c r="G122" i="5"/>
  <c r="G94" i="5"/>
  <c r="F13" i="5" s="1"/>
  <c r="D13" i="5" s="1"/>
  <c r="G97" i="5"/>
  <c r="G113" i="5"/>
  <c r="G129" i="5"/>
  <c r="G104" i="5"/>
  <c r="G120" i="5"/>
  <c r="G95" i="5"/>
  <c r="G111" i="5"/>
  <c r="G127" i="5"/>
  <c r="G102" i="5"/>
  <c r="G118" i="5"/>
  <c r="G134" i="5"/>
  <c r="G93" i="5"/>
  <c r="F6" i="5" s="1"/>
  <c r="G109" i="5"/>
  <c r="G125" i="5"/>
  <c r="G100" i="5"/>
  <c r="G116" i="5"/>
  <c r="G132" i="5"/>
  <c r="G107" i="5"/>
  <c r="G123" i="5"/>
  <c r="F11" i="5" s="1"/>
  <c r="D11" i="5" s="1"/>
  <c r="G105" i="5"/>
  <c r="G121" i="5"/>
  <c r="G96" i="5"/>
  <c r="F10" i="5" s="1"/>
  <c r="G112" i="5"/>
  <c r="G128" i="5"/>
  <c r="G101" i="5"/>
  <c r="G117" i="5"/>
  <c r="G133" i="5"/>
  <c r="G108" i="5"/>
  <c r="G124" i="5"/>
  <c r="G99" i="5"/>
  <c r="G115" i="5"/>
  <c r="G131" i="5"/>
  <c r="H93" i="5"/>
  <c r="F8" i="23" s="1"/>
  <c r="H95" i="5"/>
  <c r="H97" i="5"/>
  <c r="F14" i="23" s="1"/>
  <c r="H99" i="5"/>
  <c r="H101" i="5"/>
  <c r="H103" i="5"/>
  <c r="H105" i="5"/>
  <c r="H107" i="5"/>
  <c r="H109" i="5"/>
  <c r="H111" i="5"/>
  <c r="H113" i="5"/>
  <c r="H115" i="5"/>
  <c r="H117" i="5"/>
  <c r="H119" i="5"/>
  <c r="H121" i="5"/>
  <c r="H123" i="5"/>
  <c r="F30" i="23" s="1"/>
  <c r="H125" i="5"/>
  <c r="H127" i="5"/>
  <c r="H129" i="5"/>
  <c r="H131" i="5"/>
  <c r="H133" i="5"/>
  <c r="H94" i="5"/>
  <c r="F9" i="23" s="1"/>
  <c r="D9" i="23" s="1"/>
  <c r="H96" i="5"/>
  <c r="F24" i="23" s="1"/>
  <c r="H98" i="5"/>
  <c r="H100" i="5"/>
  <c r="H102" i="5"/>
  <c r="H104" i="5"/>
  <c r="H106" i="5"/>
  <c r="H108" i="5"/>
  <c r="H110" i="5"/>
  <c r="H112" i="5"/>
  <c r="H114" i="5"/>
  <c r="H116" i="5"/>
  <c r="H118" i="5"/>
  <c r="H120" i="5"/>
  <c r="H122" i="5"/>
  <c r="H124" i="5"/>
  <c r="H126" i="5"/>
  <c r="H128" i="5"/>
  <c r="H130" i="5"/>
  <c r="H132" i="5"/>
  <c r="D106" i="3"/>
  <c r="D122" i="3"/>
  <c r="L96" i="3"/>
  <c r="H23" i="31" s="1"/>
  <c r="L112" i="3"/>
  <c r="L128" i="3"/>
  <c r="P102" i="3"/>
  <c r="P118" i="3"/>
  <c r="P134" i="3"/>
  <c r="T108" i="3"/>
  <c r="T124" i="3"/>
  <c r="W129" i="3"/>
  <c r="W113" i="3"/>
  <c r="W97" i="3"/>
  <c r="X104" i="3"/>
  <c r="X120" i="3"/>
  <c r="AB94" i="3"/>
  <c r="AB110" i="3"/>
  <c r="AB126" i="3"/>
  <c r="AF100" i="3"/>
  <c r="AF116" i="3"/>
  <c r="AF132" i="3"/>
  <c r="D107" i="3"/>
  <c r="D123" i="3"/>
  <c r="E35" i="31" s="1"/>
  <c r="L97" i="3"/>
  <c r="H7" i="31" s="1"/>
  <c r="L113" i="3"/>
  <c r="L129" i="3"/>
  <c r="P103" i="3"/>
  <c r="P119" i="3"/>
  <c r="T93" i="3"/>
  <c r="T109" i="3"/>
  <c r="T125" i="3"/>
  <c r="W128" i="3"/>
  <c r="W112" i="3"/>
  <c r="W96" i="3"/>
  <c r="X105" i="3"/>
  <c r="X121" i="3"/>
  <c r="AB95" i="3"/>
  <c r="AB111" i="3"/>
  <c r="AB127" i="3"/>
  <c r="AF101" i="3"/>
  <c r="AF117" i="3"/>
  <c r="AF133" i="3"/>
  <c r="D94" i="3"/>
  <c r="E8" i="31" s="1"/>
  <c r="D110" i="3"/>
  <c r="D126" i="3"/>
  <c r="L100" i="3"/>
  <c r="H13" i="31" s="1"/>
  <c r="L116" i="3"/>
  <c r="L132" i="3"/>
  <c r="P106" i="3"/>
  <c r="P122" i="3"/>
  <c r="T96" i="3"/>
  <c r="T112" i="3"/>
  <c r="T128" i="3"/>
  <c r="W125" i="3"/>
  <c r="W109" i="3"/>
  <c r="W93" i="3"/>
  <c r="X108" i="3"/>
  <c r="X124" i="3"/>
  <c r="AB98" i="3"/>
  <c r="AB114" i="3"/>
  <c r="AB130" i="3"/>
  <c r="AF104" i="3"/>
  <c r="AF120" i="3"/>
  <c r="D95" i="3"/>
  <c r="D111" i="3"/>
  <c r="D127" i="3"/>
  <c r="L101" i="3"/>
  <c r="H16" i="31" s="1"/>
  <c r="L117" i="3"/>
  <c r="L133" i="3"/>
  <c r="P107" i="3"/>
  <c r="P123" i="3"/>
  <c r="I16" i="31" s="1"/>
  <c r="T97" i="3"/>
  <c r="T113" i="3"/>
  <c r="T129" i="3"/>
  <c r="W124" i="3"/>
  <c r="W108" i="3"/>
  <c r="X93" i="3"/>
  <c r="X109" i="3"/>
  <c r="X125" i="3"/>
  <c r="AB99" i="3"/>
  <c r="AB115" i="3"/>
  <c r="AB131" i="3"/>
  <c r="AF105" i="3"/>
  <c r="AF121" i="3"/>
  <c r="D96" i="3"/>
  <c r="D112" i="3"/>
  <c r="D128" i="3"/>
  <c r="L102" i="3"/>
  <c r="L118" i="3"/>
  <c r="L134" i="3"/>
  <c r="P108" i="3"/>
  <c r="P124" i="3"/>
  <c r="T98" i="3"/>
  <c r="T114" i="3"/>
  <c r="T130" i="3"/>
  <c r="W123" i="3"/>
  <c r="W107" i="3"/>
  <c r="X94" i="3"/>
  <c r="X110" i="3"/>
  <c r="X126" i="3"/>
  <c r="AB100" i="3"/>
  <c r="AB116" i="3"/>
  <c r="AB132" i="3"/>
  <c r="AF106" i="3"/>
  <c r="AF122" i="3"/>
  <c r="D97" i="3"/>
  <c r="E23" i="31" s="1"/>
  <c r="D113" i="3"/>
  <c r="D129" i="3"/>
  <c r="L103" i="3"/>
  <c r="L119" i="3"/>
  <c r="P93" i="3"/>
  <c r="I23" i="31" s="1"/>
  <c r="P109" i="3"/>
  <c r="P125" i="3"/>
  <c r="T99" i="3"/>
  <c r="T115" i="3"/>
  <c r="T131" i="3"/>
  <c r="W122" i="3"/>
  <c r="W106" i="3"/>
  <c r="X95" i="3"/>
  <c r="X111" i="3"/>
  <c r="X127" i="3"/>
  <c r="AB101" i="3"/>
  <c r="AB117" i="3"/>
  <c r="AB133" i="3"/>
  <c r="AF107" i="3"/>
  <c r="AF123" i="3"/>
  <c r="D98" i="3"/>
  <c r="D114" i="3"/>
  <c r="D130" i="3"/>
  <c r="L104" i="3"/>
  <c r="L120" i="3"/>
  <c r="P94" i="3"/>
  <c r="P110" i="3"/>
  <c r="P126" i="3"/>
  <c r="T100" i="3"/>
  <c r="T116" i="3"/>
  <c r="T132" i="3"/>
  <c r="W121" i="3"/>
  <c r="W105" i="3"/>
  <c r="X96" i="3"/>
  <c r="X112" i="3"/>
  <c r="X128" i="3"/>
  <c r="AB102" i="3"/>
  <c r="AB118" i="3"/>
  <c r="AB134" i="3"/>
  <c r="AF108" i="3"/>
  <c r="AF124" i="3"/>
  <c r="D99" i="3"/>
  <c r="E13" i="31" s="1"/>
  <c r="D115" i="3"/>
  <c r="D131" i="3"/>
  <c r="L105" i="3"/>
  <c r="L121" i="3"/>
  <c r="P95" i="3"/>
  <c r="I11" i="31" s="1"/>
  <c r="P111" i="3"/>
  <c r="P127" i="3"/>
  <c r="T101" i="3"/>
  <c r="T117" i="3"/>
  <c r="T133" i="3"/>
  <c r="W120" i="3"/>
  <c r="W104" i="3"/>
  <c r="X97" i="3"/>
  <c r="X113" i="3"/>
  <c r="X129" i="3"/>
  <c r="AB103" i="3"/>
  <c r="AB119" i="3"/>
  <c r="AF93" i="3"/>
  <c r="AF109" i="3"/>
  <c r="AF125" i="3"/>
  <c r="D100" i="3"/>
  <c r="E16" i="31" s="1"/>
  <c r="D116" i="3"/>
  <c r="D132" i="3"/>
  <c r="L106" i="3"/>
  <c r="L122" i="3"/>
  <c r="P96" i="3"/>
  <c r="I29" i="31" s="1"/>
  <c r="P112" i="3"/>
  <c r="P128" i="3"/>
  <c r="T102" i="3"/>
  <c r="T118" i="3"/>
  <c r="T134" i="3"/>
  <c r="W119" i="3"/>
  <c r="W103" i="3"/>
  <c r="X98" i="3"/>
  <c r="X114" i="3"/>
  <c r="X130" i="3"/>
  <c r="AB104" i="3"/>
  <c r="AB120" i="3"/>
  <c r="AF94" i="3"/>
  <c r="AF110" i="3"/>
  <c r="AF126" i="3"/>
  <c r="D101" i="3"/>
  <c r="E11" i="31" s="1"/>
  <c r="D117" i="3"/>
  <c r="D133" i="3"/>
  <c r="L107" i="3"/>
  <c r="L123" i="3"/>
  <c r="H21" i="31" s="1"/>
  <c r="P97" i="3"/>
  <c r="I13" i="31" s="1"/>
  <c r="P113" i="3"/>
  <c r="P129" i="3"/>
  <c r="T103" i="3"/>
  <c r="T119" i="3"/>
  <c r="W134" i="3"/>
  <c r="W118" i="3"/>
  <c r="W102" i="3"/>
  <c r="X99" i="3"/>
  <c r="X115" i="3"/>
  <c r="X131" i="3"/>
  <c r="AB105" i="3"/>
  <c r="AB121" i="3"/>
  <c r="AF95" i="3"/>
  <c r="AF111" i="3"/>
  <c r="AF127" i="3"/>
  <c r="D102" i="3"/>
  <c r="D118" i="3"/>
  <c r="D134" i="3"/>
  <c r="L108" i="3"/>
  <c r="L124" i="3"/>
  <c r="P98" i="3"/>
  <c r="P114" i="3"/>
  <c r="P130" i="3"/>
  <c r="T104" i="3"/>
  <c r="T120" i="3"/>
  <c r="W133" i="3"/>
  <c r="W117" i="3"/>
  <c r="W101" i="3"/>
  <c r="X100" i="3"/>
  <c r="X116" i="3"/>
  <c r="X132" i="3"/>
  <c r="AB106" i="3"/>
  <c r="AB122" i="3"/>
  <c r="AF96" i="3"/>
  <c r="AF112" i="3"/>
  <c r="AF128" i="3"/>
  <c r="D103" i="3"/>
  <c r="E17" i="31" s="1"/>
  <c r="D119" i="3"/>
  <c r="L93" i="3"/>
  <c r="L109" i="3"/>
  <c r="L125" i="3"/>
  <c r="H17" i="31" s="1"/>
  <c r="P99" i="3"/>
  <c r="I17" i="31" s="1"/>
  <c r="P115" i="3"/>
  <c r="P131" i="3"/>
  <c r="T105" i="3"/>
  <c r="T121" i="3"/>
  <c r="W132" i="3"/>
  <c r="W116" i="3"/>
  <c r="W100" i="3"/>
  <c r="X101" i="3"/>
  <c r="X117" i="3"/>
  <c r="X133" i="3"/>
  <c r="AB107" i="3"/>
  <c r="AB123" i="3"/>
  <c r="AF97" i="3"/>
  <c r="AF113" i="3"/>
  <c r="AF129" i="3"/>
  <c r="D104" i="3"/>
  <c r="E29" i="31" s="1"/>
  <c r="D29" i="31" s="1"/>
  <c r="D120" i="3"/>
  <c r="L94" i="3"/>
  <c r="H8" i="31" s="1"/>
  <c r="L110" i="3"/>
  <c r="L126" i="3"/>
  <c r="P100" i="3"/>
  <c r="P116" i="3"/>
  <c r="P132" i="3"/>
  <c r="T106" i="3"/>
  <c r="T122" i="3"/>
  <c r="W131" i="3"/>
  <c r="W115" i="3"/>
  <c r="W99" i="3"/>
  <c r="X102" i="3"/>
  <c r="X118" i="3"/>
  <c r="X134" i="3"/>
  <c r="AB108" i="3"/>
  <c r="AB124" i="3"/>
  <c r="AF98" i="3"/>
  <c r="AF114" i="3"/>
  <c r="AF130" i="3"/>
  <c r="D105" i="3"/>
  <c r="D121" i="3"/>
  <c r="L95" i="3"/>
  <c r="L111" i="3"/>
  <c r="L127" i="3"/>
  <c r="P101" i="3"/>
  <c r="P117" i="3"/>
  <c r="P133" i="3"/>
  <c r="T107" i="3"/>
  <c r="T123" i="3"/>
  <c r="W130" i="3"/>
  <c r="W114" i="3"/>
  <c r="W98" i="3"/>
  <c r="X103" i="3"/>
  <c r="AB93" i="3"/>
  <c r="AB109" i="3"/>
  <c r="AB125" i="3"/>
  <c r="AF99" i="3"/>
  <c r="AF115" i="3"/>
  <c r="AF131" i="3"/>
  <c r="H106" i="3"/>
  <c r="H122" i="3"/>
  <c r="H107" i="3"/>
  <c r="H123" i="3"/>
  <c r="H108" i="3"/>
  <c r="H124" i="3"/>
  <c r="H93" i="3"/>
  <c r="H109" i="3"/>
  <c r="H125" i="3"/>
  <c r="H94" i="3"/>
  <c r="F7" i="31" s="1"/>
  <c r="H110" i="3"/>
  <c r="H126" i="3"/>
  <c r="H95" i="3"/>
  <c r="H111" i="3"/>
  <c r="H127" i="3"/>
  <c r="H96" i="3"/>
  <c r="F11" i="31" s="1"/>
  <c r="H112" i="3"/>
  <c r="H128" i="3"/>
  <c r="H97" i="3"/>
  <c r="F13" i="31" s="1"/>
  <c r="H113" i="3"/>
  <c r="H129" i="3"/>
  <c r="H98" i="3"/>
  <c r="F21" i="31" s="1"/>
  <c r="H114" i="3"/>
  <c r="H130" i="3"/>
  <c r="H99" i="3"/>
  <c r="F16" i="31" s="1"/>
  <c r="H115" i="3"/>
  <c r="H131" i="3"/>
  <c r="H100" i="3"/>
  <c r="F17" i="31" s="1"/>
  <c r="H116" i="3"/>
  <c r="H132" i="3"/>
  <c r="H101" i="3"/>
  <c r="H117" i="3"/>
  <c r="H133" i="3"/>
  <c r="H102" i="3"/>
  <c r="H118" i="3"/>
  <c r="H134" i="3"/>
  <c r="H103" i="3"/>
  <c r="H119" i="3"/>
  <c r="H104" i="3"/>
  <c r="H120" i="3"/>
  <c r="H105" i="3"/>
  <c r="H121" i="3"/>
  <c r="C129" i="5"/>
  <c r="E16" i="5" s="1"/>
  <c r="D16" i="5" s="1"/>
  <c r="C95" i="5"/>
  <c r="E6" i="5" s="1"/>
  <c r="D6" i="5" s="1"/>
  <c r="D97" i="5"/>
  <c r="C103" i="5"/>
  <c r="C111" i="5"/>
  <c r="C119" i="5"/>
  <c r="C127" i="5"/>
  <c r="E17" i="5" s="1"/>
  <c r="D17" i="5" s="1"/>
  <c r="D95" i="5"/>
  <c r="E8" i="23" s="1"/>
  <c r="D103" i="5"/>
  <c r="D111" i="5"/>
  <c r="D119" i="5"/>
  <c r="D127" i="5"/>
  <c r="E29" i="23" s="1"/>
  <c r="C100" i="5"/>
  <c r="E8" i="5" s="1"/>
  <c r="C108" i="5"/>
  <c r="C116" i="5"/>
  <c r="C124" i="5"/>
  <c r="C132" i="5"/>
  <c r="D100" i="5"/>
  <c r="E14" i="23" s="1"/>
  <c r="D108" i="5"/>
  <c r="D116" i="5"/>
  <c r="D124" i="5"/>
  <c r="D132" i="5"/>
  <c r="C97" i="5"/>
  <c r="C105" i="5"/>
  <c r="C113" i="5"/>
  <c r="C121" i="5"/>
  <c r="D105" i="5"/>
  <c r="D113" i="5"/>
  <c r="D121" i="5"/>
  <c r="D129" i="5"/>
  <c r="E28" i="23" s="1"/>
  <c r="C94" i="5"/>
  <c r="C102" i="5"/>
  <c r="C110" i="5"/>
  <c r="C118" i="5"/>
  <c r="C126" i="5"/>
  <c r="E15" i="5" s="1"/>
  <c r="D15" i="5" s="1"/>
  <c r="C134" i="5"/>
  <c r="D94" i="5"/>
  <c r="D102" i="5"/>
  <c r="D110" i="5"/>
  <c r="D118" i="5"/>
  <c r="D126" i="5"/>
  <c r="E24" i="23" s="1"/>
  <c r="D24" i="23" s="1"/>
  <c r="D134" i="5"/>
  <c r="C99" i="5"/>
  <c r="E7" i="5" s="1"/>
  <c r="C107" i="5"/>
  <c r="C115" i="5"/>
  <c r="C123" i="5"/>
  <c r="C131" i="5"/>
  <c r="D99" i="5"/>
  <c r="E18" i="23" s="1"/>
  <c r="D107" i="5"/>
  <c r="D115" i="5"/>
  <c r="D123" i="5"/>
  <c r="D131" i="5"/>
  <c r="C96" i="5"/>
  <c r="E9" i="5" s="1"/>
  <c r="D9" i="5" s="1"/>
  <c r="C104" i="5"/>
  <c r="C112" i="5"/>
  <c r="C120" i="5"/>
  <c r="C128" i="5"/>
  <c r="E10" i="5" s="1"/>
  <c r="D10" i="5" s="1"/>
  <c r="D96" i="5"/>
  <c r="E13" i="23" s="1"/>
  <c r="D104" i="5"/>
  <c r="D112" i="5"/>
  <c r="D120" i="5"/>
  <c r="D128" i="5"/>
  <c r="E22" i="23" s="1"/>
  <c r="C93" i="5"/>
  <c r="C101" i="5"/>
  <c r="C109" i="5"/>
  <c r="C117" i="5"/>
  <c r="C125" i="5"/>
  <c r="E14" i="5" s="1"/>
  <c r="D14" i="5" s="1"/>
  <c r="C133" i="5"/>
  <c r="D93" i="5"/>
  <c r="D101" i="5"/>
  <c r="D109" i="5"/>
  <c r="D117" i="5"/>
  <c r="D125" i="5"/>
  <c r="E20" i="23" s="1"/>
  <c r="D20" i="23" s="1"/>
  <c r="D133" i="5"/>
  <c r="C98" i="5"/>
  <c r="C106" i="5"/>
  <c r="C114" i="5"/>
  <c r="C122" i="5"/>
  <c r="C130" i="5"/>
  <c r="D98" i="5"/>
  <c r="D106" i="5"/>
  <c r="D114" i="5"/>
  <c r="D122" i="5"/>
  <c r="AF93" i="5"/>
  <c r="AF94" i="5"/>
  <c r="AF95" i="5"/>
  <c r="AF96" i="5"/>
  <c r="AF97" i="5"/>
  <c r="AF98" i="5"/>
  <c r="AF99" i="5"/>
  <c r="AF100" i="5"/>
  <c r="AF101" i="5"/>
  <c r="AF102" i="5"/>
  <c r="AF103" i="5"/>
  <c r="AF104" i="5"/>
  <c r="AF105" i="5"/>
  <c r="AF106" i="5"/>
  <c r="AF107" i="5"/>
  <c r="AF108" i="5"/>
  <c r="AF109" i="5"/>
  <c r="AF110" i="5"/>
  <c r="AF111" i="5"/>
  <c r="AF112" i="5"/>
  <c r="AF113" i="5"/>
  <c r="AF114" i="5"/>
  <c r="AF115" i="5"/>
  <c r="AF116" i="5"/>
  <c r="AF117" i="5"/>
  <c r="AF118" i="5"/>
  <c r="AF119" i="5"/>
  <c r="AF120" i="5"/>
  <c r="AF121" i="5"/>
  <c r="AF122" i="5"/>
  <c r="AF123" i="5"/>
  <c r="AF124" i="5"/>
  <c r="AF125" i="5"/>
  <c r="AF126" i="5"/>
  <c r="AF127" i="5"/>
  <c r="AF128" i="5"/>
  <c r="AF129" i="5"/>
  <c r="AF130" i="5"/>
  <c r="AF131" i="5"/>
  <c r="AF132" i="5"/>
  <c r="AF133" i="5"/>
  <c r="S93" i="5"/>
  <c r="S94" i="5"/>
  <c r="S95" i="5"/>
  <c r="S96" i="5"/>
  <c r="S97" i="5"/>
  <c r="S98" i="5"/>
  <c r="S99" i="5"/>
  <c r="S100" i="5"/>
  <c r="S101" i="5"/>
  <c r="S102" i="5"/>
  <c r="S103" i="5"/>
  <c r="S104" i="5"/>
  <c r="S105" i="5"/>
  <c r="S106" i="5"/>
  <c r="S107" i="5"/>
  <c r="S108" i="5"/>
  <c r="S109" i="5"/>
  <c r="S110" i="5"/>
  <c r="S111" i="5"/>
  <c r="S112" i="5"/>
  <c r="S113" i="5"/>
  <c r="S114" i="5"/>
  <c r="S115" i="5"/>
  <c r="S116" i="5"/>
  <c r="S117" i="5"/>
  <c r="S118" i="5"/>
  <c r="S119" i="5"/>
  <c r="S120" i="5"/>
  <c r="S121" i="5"/>
  <c r="S122" i="5"/>
  <c r="S123" i="5"/>
  <c r="S124" i="5"/>
  <c r="S125" i="5"/>
  <c r="S126" i="5"/>
  <c r="S127" i="5"/>
  <c r="S128" i="5"/>
  <c r="S129" i="5"/>
  <c r="S130" i="5"/>
  <c r="S131" i="5"/>
  <c r="S132" i="5"/>
  <c r="S133" i="5"/>
  <c r="S134" i="5"/>
  <c r="T93" i="5"/>
  <c r="T94" i="5"/>
  <c r="T95" i="5"/>
  <c r="T96" i="5"/>
  <c r="T97" i="5"/>
  <c r="T98" i="5"/>
  <c r="T99" i="5"/>
  <c r="T100" i="5"/>
  <c r="T101" i="5"/>
  <c r="T102" i="5"/>
  <c r="T103" i="5"/>
  <c r="T104" i="5"/>
  <c r="T105" i="5"/>
  <c r="T106" i="5"/>
  <c r="T107" i="5"/>
  <c r="T108" i="5"/>
  <c r="T109" i="5"/>
  <c r="T110" i="5"/>
  <c r="T111" i="5"/>
  <c r="T112" i="5"/>
  <c r="T113" i="5"/>
  <c r="T114" i="5"/>
  <c r="T115" i="5"/>
  <c r="T116" i="5"/>
  <c r="T117" i="5"/>
  <c r="T118" i="5"/>
  <c r="T119" i="5"/>
  <c r="T120" i="5"/>
  <c r="T121" i="5"/>
  <c r="T122" i="5"/>
  <c r="T123" i="5"/>
  <c r="T124" i="5"/>
  <c r="T125" i="5"/>
  <c r="T126" i="5"/>
  <c r="T127" i="5"/>
  <c r="T128" i="5"/>
  <c r="T129" i="5"/>
  <c r="T130" i="5"/>
  <c r="T131" i="5"/>
  <c r="T132" i="5"/>
  <c r="T133" i="5"/>
  <c r="X93" i="5"/>
  <c r="X94" i="5"/>
  <c r="X95" i="5"/>
  <c r="X96" i="5"/>
  <c r="X97" i="5"/>
  <c r="X98" i="5"/>
  <c r="X99" i="5"/>
  <c r="X100" i="5"/>
  <c r="X101" i="5"/>
  <c r="X102" i="5"/>
  <c r="X103" i="5"/>
  <c r="X104" i="5"/>
  <c r="X105" i="5"/>
  <c r="X106" i="5"/>
  <c r="X107" i="5"/>
  <c r="X108" i="5"/>
  <c r="X109" i="5"/>
  <c r="X110" i="5"/>
  <c r="X111" i="5"/>
  <c r="X112" i="5"/>
  <c r="X113" i="5"/>
  <c r="X114" i="5"/>
  <c r="X115" i="5"/>
  <c r="X116" i="5"/>
  <c r="X117" i="5"/>
  <c r="X118" i="5"/>
  <c r="X119" i="5"/>
  <c r="X120" i="5"/>
  <c r="X121" i="5"/>
  <c r="X122" i="5"/>
  <c r="X123" i="5"/>
  <c r="X124" i="5"/>
  <c r="X125" i="5"/>
  <c r="X126" i="5"/>
  <c r="X127" i="5"/>
  <c r="X128" i="5"/>
  <c r="X129" i="5"/>
  <c r="X130" i="5"/>
  <c r="X131" i="5"/>
  <c r="X132" i="5"/>
  <c r="X133"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B93" i="5"/>
  <c r="AB94" i="5"/>
  <c r="AB95" i="5"/>
  <c r="AB96" i="5"/>
  <c r="AB97" i="5"/>
  <c r="AB98" i="5"/>
  <c r="AB99" i="5"/>
  <c r="AB100" i="5"/>
  <c r="AB101" i="5"/>
  <c r="AB102" i="5"/>
  <c r="AB103" i="5"/>
  <c r="AB104" i="5"/>
  <c r="AB105" i="5"/>
  <c r="AB106" i="5"/>
  <c r="AB107" i="5"/>
  <c r="AB108" i="5"/>
  <c r="AB109" i="5"/>
  <c r="AB110" i="5"/>
  <c r="AB111" i="5"/>
  <c r="AB112" i="5"/>
  <c r="AB113" i="5"/>
  <c r="AB114" i="5"/>
  <c r="AB115" i="5"/>
  <c r="AB116" i="5"/>
  <c r="AB117" i="5"/>
  <c r="AB118" i="5"/>
  <c r="AB119" i="5"/>
  <c r="AB120" i="5"/>
  <c r="AB121" i="5"/>
  <c r="AB122" i="5"/>
  <c r="AB123" i="5"/>
  <c r="AB124" i="5"/>
  <c r="AB125" i="5"/>
  <c r="AB126" i="5"/>
  <c r="AB127" i="5"/>
  <c r="AB128" i="5"/>
  <c r="AB129" i="5"/>
  <c r="AB130" i="5"/>
  <c r="AB131" i="5"/>
  <c r="AB132" i="5"/>
  <c r="AB133" i="5"/>
  <c r="AE134" i="5"/>
  <c r="G99" i="42"/>
  <c r="F11" i="42" s="1"/>
  <c r="G97" i="42"/>
  <c r="F6" i="42" s="1"/>
  <c r="G106" i="42"/>
  <c r="F17" i="42" s="1"/>
  <c r="D114" i="42"/>
  <c r="D99" i="42"/>
  <c r="E18" i="31" s="1"/>
  <c r="D112" i="42"/>
  <c r="D106" i="42"/>
  <c r="E26" i="31" s="1"/>
  <c r="D108" i="42"/>
  <c r="E25" i="31" s="1"/>
  <c r="D25" i="31" s="1"/>
  <c r="D117" i="42"/>
  <c r="D133" i="42"/>
  <c r="G101" i="42"/>
  <c r="F15" i="42" s="1"/>
  <c r="G133" i="42"/>
  <c r="G94" i="42"/>
  <c r="F16" i="42" s="1"/>
  <c r="D103" i="42"/>
  <c r="E22" i="31" s="1"/>
  <c r="D120" i="42"/>
  <c r="D128" i="42"/>
  <c r="D96" i="42"/>
  <c r="D115" i="42"/>
  <c r="D123" i="42"/>
  <c r="E19" i="31" s="1"/>
  <c r="D131" i="42"/>
  <c r="H134" i="42"/>
  <c r="H133" i="42"/>
  <c r="H132" i="42"/>
  <c r="H131" i="42"/>
  <c r="H130" i="42"/>
  <c r="H129" i="42"/>
  <c r="H128" i="42"/>
  <c r="H127" i="42"/>
  <c r="H126" i="42"/>
  <c r="H125" i="42"/>
  <c r="H124" i="42"/>
  <c r="H123" i="42"/>
  <c r="F31" i="31" s="1"/>
  <c r="H122" i="42"/>
  <c r="H121" i="42"/>
  <c r="H120" i="42"/>
  <c r="H119" i="42"/>
  <c r="H118" i="42"/>
  <c r="H117" i="42"/>
  <c r="H116" i="42"/>
  <c r="H115" i="42"/>
  <c r="H114" i="42"/>
  <c r="H113" i="42"/>
  <c r="H112" i="42"/>
  <c r="H111" i="42"/>
  <c r="H110" i="42"/>
  <c r="H109" i="42"/>
  <c r="F33" i="31" s="1"/>
  <c r="H108" i="42"/>
  <c r="H107" i="42"/>
  <c r="F32" i="31" s="1"/>
  <c r="H106" i="42"/>
  <c r="F26" i="31" s="1"/>
  <c r="H105" i="42"/>
  <c r="F24" i="31" s="1"/>
  <c r="H104" i="42"/>
  <c r="F25" i="31" s="1"/>
  <c r="H103" i="42"/>
  <c r="F28" i="31" s="1"/>
  <c r="H102" i="42"/>
  <c r="F22" i="31" s="1"/>
  <c r="H101" i="42"/>
  <c r="F27" i="31" s="1"/>
  <c r="H100" i="42"/>
  <c r="H99" i="42"/>
  <c r="F20" i="31" s="1"/>
  <c r="H98" i="42"/>
  <c r="H97" i="42"/>
  <c r="F19" i="31" s="1"/>
  <c r="H96" i="42"/>
  <c r="F14" i="31" s="1"/>
  <c r="H95" i="42"/>
  <c r="F10" i="31" s="1"/>
  <c r="H94" i="42"/>
  <c r="F9" i="31" s="1"/>
  <c r="H93" i="42"/>
  <c r="F6" i="31" s="1"/>
  <c r="G134" i="42"/>
  <c r="G132" i="42"/>
  <c r="G131" i="42"/>
  <c r="G130" i="42"/>
  <c r="G129" i="42"/>
  <c r="G128" i="42"/>
  <c r="G127" i="42"/>
  <c r="G126" i="42"/>
  <c r="G125" i="42"/>
  <c r="G124" i="42"/>
  <c r="G123" i="42"/>
  <c r="F18" i="42" s="1"/>
  <c r="G122" i="42"/>
  <c r="G121" i="42"/>
  <c r="G120" i="42"/>
  <c r="G119" i="42"/>
  <c r="G118" i="42"/>
  <c r="G117" i="42"/>
  <c r="G116" i="42"/>
  <c r="G115" i="42"/>
  <c r="G114" i="42"/>
  <c r="G113" i="42"/>
  <c r="G112" i="42"/>
  <c r="G111" i="42"/>
  <c r="G110" i="42"/>
  <c r="G109" i="42"/>
  <c r="F19" i="42" s="1"/>
  <c r="G108" i="42"/>
  <c r="G96" i="42"/>
  <c r="F7" i="42" s="1"/>
  <c r="D105" i="42"/>
  <c r="X134" i="42"/>
  <c r="X133" i="42"/>
  <c r="X132" i="42"/>
  <c r="X131" i="42"/>
  <c r="X130" i="42"/>
  <c r="X129" i="42"/>
  <c r="X128" i="42"/>
  <c r="X127" i="42"/>
  <c r="X126" i="42"/>
  <c r="X125" i="42"/>
  <c r="X124" i="42"/>
  <c r="X123" i="42"/>
  <c r="X122" i="42"/>
  <c r="X121" i="42"/>
  <c r="X120" i="42"/>
  <c r="X119" i="42"/>
  <c r="X118" i="42"/>
  <c r="X117" i="42"/>
  <c r="X116" i="42"/>
  <c r="X115" i="42"/>
  <c r="X114" i="42"/>
  <c r="X113" i="42"/>
  <c r="X112" i="42"/>
  <c r="X111" i="42"/>
  <c r="X110" i="42"/>
  <c r="X109" i="42"/>
  <c r="X108" i="42"/>
  <c r="X107" i="42"/>
  <c r="X106" i="42"/>
  <c r="X105" i="42"/>
  <c r="X104" i="42"/>
  <c r="X103" i="42"/>
  <c r="X102" i="42"/>
  <c r="X101" i="42"/>
  <c r="X100" i="42"/>
  <c r="X99" i="42"/>
  <c r="X98" i="42"/>
  <c r="X97" i="42"/>
  <c r="X96" i="42"/>
  <c r="X95" i="42"/>
  <c r="X94" i="42"/>
  <c r="X93" i="42"/>
  <c r="W134" i="42"/>
  <c r="W133" i="42"/>
  <c r="W132" i="42"/>
  <c r="W131" i="42"/>
  <c r="W130" i="42"/>
  <c r="W129" i="42"/>
  <c r="W128" i="42"/>
  <c r="W127" i="42"/>
  <c r="W126" i="42"/>
  <c r="W125" i="42"/>
  <c r="W124" i="42"/>
  <c r="W123" i="42"/>
  <c r="W122" i="42"/>
  <c r="W121" i="42"/>
  <c r="W120" i="42"/>
  <c r="W119" i="42"/>
  <c r="W118" i="42"/>
  <c r="W117" i="42"/>
  <c r="W116" i="42"/>
  <c r="W115" i="42"/>
  <c r="W114" i="42"/>
  <c r="W113" i="42"/>
  <c r="W112" i="42"/>
  <c r="W111" i="42"/>
  <c r="W110" i="42"/>
  <c r="W109" i="42"/>
  <c r="W108" i="42"/>
  <c r="W107" i="42"/>
  <c r="W106" i="42"/>
  <c r="W105" i="42"/>
  <c r="W104" i="42"/>
  <c r="W103" i="42"/>
  <c r="W102" i="42"/>
  <c r="W101" i="42"/>
  <c r="W100" i="42"/>
  <c r="W99" i="42"/>
  <c r="W98" i="42"/>
  <c r="W97" i="42"/>
  <c r="W96" i="42"/>
  <c r="W95" i="42"/>
  <c r="W94" i="42"/>
  <c r="W93" i="42"/>
  <c r="D98" i="42"/>
  <c r="E10" i="31" s="1"/>
  <c r="G105" i="42"/>
  <c r="F13" i="42" s="1"/>
  <c r="D94" i="42"/>
  <c r="G98" i="42"/>
  <c r="D107" i="42"/>
  <c r="E24" i="31" s="1"/>
  <c r="D118" i="42"/>
  <c r="D126" i="42"/>
  <c r="E28" i="31" s="1"/>
  <c r="D100" i="42"/>
  <c r="E6" i="31" s="1"/>
  <c r="G107" i="42"/>
  <c r="F25" i="42" s="1"/>
  <c r="D109" i="42"/>
  <c r="E30" i="31" s="1"/>
  <c r="D30" i="31" s="1"/>
  <c r="D111" i="42"/>
  <c r="D113" i="42"/>
  <c r="D134" i="42"/>
  <c r="G93" i="42"/>
  <c r="F8" i="42" s="1"/>
  <c r="D102" i="42"/>
  <c r="E14" i="31" s="1"/>
  <c r="D129" i="42"/>
  <c r="E33" i="31" s="1"/>
  <c r="D33" i="31" s="1"/>
  <c r="D95" i="42"/>
  <c r="E15" i="31" s="1"/>
  <c r="G102" i="42"/>
  <c r="F12" i="42" s="1"/>
  <c r="D116" i="42"/>
  <c r="D124" i="42"/>
  <c r="E20" i="31" s="1"/>
  <c r="D132" i="42"/>
  <c r="D93" i="42"/>
  <c r="G100" i="42"/>
  <c r="D121" i="42"/>
  <c r="G95" i="42"/>
  <c r="F9" i="42" s="1"/>
  <c r="C134" i="42"/>
  <c r="C133" i="42"/>
  <c r="C132" i="42"/>
  <c r="C131" i="42"/>
  <c r="C130" i="42"/>
  <c r="C129" i="42"/>
  <c r="E19" i="42" s="1"/>
  <c r="C128" i="42"/>
  <c r="C127" i="42"/>
  <c r="C126" i="42"/>
  <c r="E10" i="42" s="1"/>
  <c r="C125" i="42"/>
  <c r="E15" i="42" s="1"/>
  <c r="C124" i="42"/>
  <c r="E11" i="42" s="1"/>
  <c r="C123" i="42"/>
  <c r="E6" i="42" s="1"/>
  <c r="C122" i="42"/>
  <c r="C121" i="42"/>
  <c r="C120" i="42"/>
  <c r="C119" i="42"/>
  <c r="C118" i="42"/>
  <c r="C117" i="42"/>
  <c r="C116" i="42"/>
  <c r="C115" i="42"/>
  <c r="C114" i="42"/>
  <c r="C113" i="42"/>
  <c r="C112" i="42"/>
  <c r="C111" i="42"/>
  <c r="C110" i="42"/>
  <c r="C109" i="42"/>
  <c r="E21" i="42" s="1"/>
  <c r="C108" i="42"/>
  <c r="E14" i="42" s="1"/>
  <c r="C107" i="42"/>
  <c r="E13" i="42" s="1"/>
  <c r="C106" i="42"/>
  <c r="E17" i="42" s="1"/>
  <c r="C105" i="42"/>
  <c r="C104" i="42"/>
  <c r="E16" i="42" s="1"/>
  <c r="C103" i="42"/>
  <c r="E12" i="42" s="1"/>
  <c r="C102" i="42"/>
  <c r="E7" i="42" s="1"/>
  <c r="C101" i="42"/>
  <c r="C100" i="42"/>
  <c r="E8" i="42" s="1"/>
  <c r="C99" i="42"/>
  <c r="E23" i="42" s="1"/>
  <c r="C98" i="42"/>
  <c r="E9" i="42" s="1"/>
  <c r="C97" i="42"/>
  <c r="E20" i="42" s="1"/>
  <c r="C96" i="42"/>
  <c r="C95" i="42"/>
  <c r="E22" i="42" s="1"/>
  <c r="C94" i="42"/>
  <c r="C93" i="42"/>
  <c r="D101" i="42"/>
  <c r="D97" i="42"/>
  <c r="E12" i="31" s="1"/>
  <c r="D12" i="31" s="1"/>
  <c r="G104" i="42"/>
  <c r="F14" i="42" s="1"/>
  <c r="D119" i="42"/>
  <c r="D127" i="42"/>
  <c r="K114" i="42"/>
  <c r="K115" i="42"/>
  <c r="K116" i="42"/>
  <c r="K117" i="42"/>
  <c r="K118" i="42"/>
  <c r="K119" i="42"/>
  <c r="K120" i="42"/>
  <c r="K121" i="42"/>
  <c r="K122" i="42"/>
  <c r="K123" i="42"/>
  <c r="K124" i="42"/>
  <c r="K125" i="42"/>
  <c r="K126" i="42"/>
  <c r="K127" i="42"/>
  <c r="K128" i="42"/>
  <c r="K129" i="42"/>
  <c r="K130" i="42"/>
  <c r="K131" i="42"/>
  <c r="K132" i="42"/>
  <c r="K133" i="42"/>
  <c r="AA93" i="42"/>
  <c r="AA94" i="42"/>
  <c r="AA95" i="42"/>
  <c r="AA96" i="42"/>
  <c r="AA97" i="42"/>
  <c r="AA98" i="42"/>
  <c r="AA99" i="42"/>
  <c r="AA100" i="42"/>
  <c r="AA101" i="42"/>
  <c r="AA102" i="42"/>
  <c r="AA103" i="42"/>
  <c r="AA104" i="42"/>
  <c r="AA105" i="42"/>
  <c r="AA106" i="42"/>
  <c r="AA107" i="42"/>
  <c r="AA108" i="42"/>
  <c r="AA109" i="42"/>
  <c r="AA110" i="42"/>
  <c r="AA111" i="42"/>
  <c r="AA112" i="42"/>
  <c r="AA113" i="42"/>
  <c r="AA114" i="42"/>
  <c r="AA115" i="42"/>
  <c r="AA116" i="42"/>
  <c r="AA117" i="42"/>
  <c r="AA118" i="42"/>
  <c r="AA119" i="42"/>
  <c r="AA120" i="42"/>
  <c r="AA121" i="42"/>
  <c r="AA122" i="42"/>
  <c r="AA123" i="42"/>
  <c r="AA124" i="42"/>
  <c r="AA125" i="42"/>
  <c r="AA126" i="42"/>
  <c r="AA127" i="42"/>
  <c r="AA128" i="42"/>
  <c r="AA129" i="42"/>
  <c r="AA130" i="42"/>
  <c r="AA131" i="42"/>
  <c r="AA132" i="42"/>
  <c r="AA133" i="42"/>
  <c r="AA134" i="42"/>
  <c r="AB113" i="42"/>
  <c r="AB114" i="42"/>
  <c r="AB115" i="42"/>
  <c r="AB116" i="42"/>
  <c r="AB117" i="42"/>
  <c r="AB118" i="42"/>
  <c r="AB119" i="42"/>
  <c r="AB120" i="42"/>
  <c r="AB121" i="42"/>
  <c r="AB122" i="42"/>
  <c r="AB123" i="42"/>
  <c r="AB124" i="42"/>
  <c r="AB125" i="42"/>
  <c r="AB126" i="42"/>
  <c r="AB127" i="42"/>
  <c r="AB128" i="42"/>
  <c r="AB129" i="42"/>
  <c r="AB130" i="42"/>
  <c r="AB131" i="42"/>
  <c r="AB132" i="42"/>
  <c r="AB133" i="42"/>
  <c r="AE93" i="42"/>
  <c r="AE94" i="42"/>
  <c r="AE95" i="42"/>
  <c r="AE96" i="42"/>
  <c r="AE97" i="42"/>
  <c r="AE98" i="42"/>
  <c r="AE99" i="42"/>
  <c r="AE100" i="42"/>
  <c r="AE101" i="42"/>
  <c r="AE102" i="42"/>
  <c r="AE103" i="42"/>
  <c r="AE104" i="42"/>
  <c r="AE105" i="42"/>
  <c r="AE106" i="42"/>
  <c r="AE107" i="42"/>
  <c r="AE108" i="42"/>
  <c r="AE109" i="42"/>
  <c r="AE110" i="42"/>
  <c r="AE111" i="42"/>
  <c r="AE112" i="42"/>
  <c r="AE113" i="42"/>
  <c r="AE114" i="42"/>
  <c r="AE115" i="42"/>
  <c r="AE116" i="42"/>
  <c r="AE117" i="42"/>
  <c r="AE118" i="42"/>
  <c r="AE119" i="42"/>
  <c r="AE120" i="42"/>
  <c r="AE121" i="42"/>
  <c r="AE122" i="42"/>
  <c r="AE123" i="42"/>
  <c r="AE124" i="42"/>
  <c r="AE125" i="42"/>
  <c r="AE126" i="42"/>
  <c r="AE127" i="42"/>
  <c r="AE128" i="42"/>
  <c r="AE129" i="42"/>
  <c r="AE130" i="42"/>
  <c r="AE131" i="42"/>
  <c r="AE132" i="42"/>
  <c r="AE133" i="42"/>
  <c r="AE134" i="42"/>
  <c r="AF93" i="42"/>
  <c r="AF94" i="42"/>
  <c r="AF95" i="42"/>
  <c r="AF96" i="42"/>
  <c r="AF97" i="42"/>
  <c r="AF98" i="42"/>
  <c r="AF99" i="42"/>
  <c r="AF100" i="42"/>
  <c r="AF101" i="42"/>
  <c r="AF102" i="42"/>
  <c r="AF103" i="42"/>
  <c r="AF104" i="42"/>
  <c r="AF105" i="42"/>
  <c r="AF106" i="42"/>
  <c r="AF107" i="42"/>
  <c r="AF108" i="42"/>
  <c r="AF109" i="42"/>
  <c r="AF110" i="42"/>
  <c r="AF111" i="42"/>
  <c r="AF112" i="42"/>
  <c r="AF113" i="42"/>
  <c r="AF114" i="42"/>
  <c r="AF115" i="42"/>
  <c r="AF116" i="42"/>
  <c r="AF117" i="42"/>
  <c r="AF118" i="42"/>
  <c r="AF119" i="42"/>
  <c r="AF120" i="42"/>
  <c r="AF121" i="42"/>
  <c r="AF122" i="42"/>
  <c r="AF123" i="42"/>
  <c r="AF124" i="42"/>
  <c r="AF125" i="42"/>
  <c r="AF126" i="42"/>
  <c r="AF127" i="42"/>
  <c r="AF128" i="42"/>
  <c r="AF129" i="42"/>
  <c r="AF130" i="42"/>
  <c r="AF131" i="42"/>
  <c r="AF132" i="42"/>
  <c r="AF133" i="42"/>
  <c r="AA124" i="3"/>
  <c r="AE130" i="3"/>
  <c r="AA108" i="3"/>
  <c r="D93" i="3"/>
  <c r="E7" i="31" s="1"/>
  <c r="D7" i="31" s="1"/>
  <c r="K93" i="3"/>
  <c r="K111" i="3"/>
  <c r="AE98" i="3"/>
  <c r="K95" i="3"/>
  <c r="K100" i="3"/>
  <c r="H10" i="3" s="1"/>
  <c r="AE114" i="3"/>
  <c r="K116" i="3"/>
  <c r="K127" i="3"/>
  <c r="K132" i="3"/>
  <c r="O106" i="3"/>
  <c r="O122" i="3"/>
  <c r="S96" i="3"/>
  <c r="S112" i="3"/>
  <c r="S128" i="3"/>
  <c r="K101" i="3"/>
  <c r="H11" i="3" s="1"/>
  <c r="K117" i="3"/>
  <c r="K133" i="3"/>
  <c r="O107" i="3"/>
  <c r="O123" i="3"/>
  <c r="I11" i="3" s="1"/>
  <c r="S97" i="3"/>
  <c r="S113" i="3"/>
  <c r="S129" i="3"/>
  <c r="AA93" i="3"/>
  <c r="AA109" i="3"/>
  <c r="AA125" i="3"/>
  <c r="AE99" i="3"/>
  <c r="AE115" i="3"/>
  <c r="AE131" i="3"/>
  <c r="K102" i="3"/>
  <c r="K118" i="3"/>
  <c r="K134" i="3"/>
  <c r="O108" i="3"/>
  <c r="O124" i="3"/>
  <c r="S98" i="3"/>
  <c r="S114" i="3"/>
  <c r="S130" i="3"/>
  <c r="AA94" i="3"/>
  <c r="AA110" i="3"/>
  <c r="AA126" i="3"/>
  <c r="AE100" i="3"/>
  <c r="AE116" i="3"/>
  <c r="AE132" i="3"/>
  <c r="K103" i="3"/>
  <c r="K119" i="3"/>
  <c r="O93" i="3"/>
  <c r="I7" i="3" s="1"/>
  <c r="O109" i="3"/>
  <c r="O125" i="3"/>
  <c r="S99" i="3"/>
  <c r="S115" i="3"/>
  <c r="S131" i="3"/>
  <c r="AA95" i="3"/>
  <c r="AA111" i="3"/>
  <c r="AA127" i="3"/>
  <c r="AE101" i="3"/>
  <c r="AE117" i="3"/>
  <c r="AE133" i="3"/>
  <c r="K104" i="3"/>
  <c r="K120" i="3"/>
  <c r="O94" i="3"/>
  <c r="O110" i="3"/>
  <c r="O126" i="3"/>
  <c r="S100" i="3"/>
  <c r="S116" i="3"/>
  <c r="S132" i="3"/>
  <c r="AA96" i="3"/>
  <c r="AA112" i="3"/>
  <c r="AA128" i="3"/>
  <c r="AE102" i="3"/>
  <c r="AE118" i="3"/>
  <c r="AE134" i="3"/>
  <c r="K105" i="3"/>
  <c r="K121" i="3"/>
  <c r="O95" i="3"/>
  <c r="I9" i="3" s="1"/>
  <c r="O111" i="3"/>
  <c r="O127" i="3"/>
  <c r="S101" i="3"/>
  <c r="S117" i="3"/>
  <c r="S133" i="3"/>
  <c r="AA97" i="3"/>
  <c r="AA113" i="3"/>
  <c r="AA129" i="3"/>
  <c r="AE103" i="3"/>
  <c r="AE119" i="3"/>
  <c r="K106" i="3"/>
  <c r="K122" i="3"/>
  <c r="O96" i="3"/>
  <c r="I12" i="3" s="1"/>
  <c r="O112" i="3"/>
  <c r="O128" i="3"/>
  <c r="S102" i="3"/>
  <c r="S118" i="3"/>
  <c r="S134" i="3"/>
  <c r="AA98" i="3"/>
  <c r="AA114" i="3"/>
  <c r="AA130" i="3"/>
  <c r="AE104" i="3"/>
  <c r="AE120" i="3"/>
  <c r="K107" i="3"/>
  <c r="K123" i="3"/>
  <c r="H12" i="3" s="1"/>
  <c r="O97" i="3"/>
  <c r="I10" i="3" s="1"/>
  <c r="O113" i="3"/>
  <c r="O129" i="3"/>
  <c r="S103" i="3"/>
  <c r="S119" i="3"/>
  <c r="AA99" i="3"/>
  <c r="AA115" i="3"/>
  <c r="AA131" i="3"/>
  <c r="AE105" i="3"/>
  <c r="AE121" i="3"/>
  <c r="K108" i="3"/>
  <c r="K124" i="3"/>
  <c r="O98" i="3"/>
  <c r="O114" i="3"/>
  <c r="O130" i="3"/>
  <c r="S104" i="3"/>
  <c r="S120" i="3"/>
  <c r="AA100" i="3"/>
  <c r="AA116" i="3"/>
  <c r="AA132" i="3"/>
  <c r="AE106" i="3"/>
  <c r="AE122" i="3"/>
  <c r="K109" i="3"/>
  <c r="K125" i="3"/>
  <c r="H13" i="3" s="1"/>
  <c r="O99" i="3"/>
  <c r="I13" i="3" s="1"/>
  <c r="O115" i="3"/>
  <c r="O131" i="3"/>
  <c r="S105" i="3"/>
  <c r="S121" i="3"/>
  <c r="AA101" i="3"/>
  <c r="AA117" i="3"/>
  <c r="AA133" i="3"/>
  <c r="AE107" i="3"/>
  <c r="AE123" i="3"/>
  <c r="K94" i="3"/>
  <c r="H8" i="3" s="1"/>
  <c r="K110" i="3"/>
  <c r="K126" i="3"/>
  <c r="O100" i="3"/>
  <c r="O116" i="3"/>
  <c r="O132" i="3"/>
  <c r="S106" i="3"/>
  <c r="S122" i="3"/>
  <c r="AA102" i="3"/>
  <c r="AA118" i="3"/>
  <c r="AA134" i="3"/>
  <c r="AE108" i="3"/>
  <c r="AE124" i="3"/>
  <c r="O101" i="3"/>
  <c r="O117" i="3"/>
  <c r="O133" i="3"/>
  <c r="S107" i="3"/>
  <c r="S123" i="3"/>
  <c r="AA103" i="3"/>
  <c r="AA119" i="3"/>
  <c r="AE93" i="3"/>
  <c r="AE109" i="3"/>
  <c r="AE125" i="3"/>
  <c r="K96" i="3"/>
  <c r="H7" i="3" s="1"/>
  <c r="K112" i="3"/>
  <c r="K128" i="3"/>
  <c r="O102" i="3"/>
  <c r="O118" i="3"/>
  <c r="O134" i="3"/>
  <c r="S108" i="3"/>
  <c r="S124" i="3"/>
  <c r="AA104" i="3"/>
  <c r="AA120" i="3"/>
  <c r="AE94" i="3"/>
  <c r="AE110" i="3"/>
  <c r="AE126" i="3"/>
  <c r="K97" i="3"/>
  <c r="H6" i="3" s="1"/>
  <c r="K113" i="3"/>
  <c r="K129" i="3"/>
  <c r="O103" i="3"/>
  <c r="O119" i="3"/>
  <c r="S93" i="3"/>
  <c r="S109" i="3"/>
  <c r="S125" i="3"/>
  <c r="AA105" i="3"/>
  <c r="AA121" i="3"/>
  <c r="AE95" i="3"/>
  <c r="AE111" i="3"/>
  <c r="AE127" i="3"/>
  <c r="K98" i="3"/>
  <c r="H14" i="3" s="1"/>
  <c r="K114" i="3"/>
  <c r="K130" i="3"/>
  <c r="O104" i="3"/>
  <c r="O120" i="3"/>
  <c r="S94" i="3"/>
  <c r="S110" i="3"/>
  <c r="S126" i="3"/>
  <c r="AA106" i="3"/>
  <c r="AA122" i="3"/>
  <c r="AE96" i="3"/>
  <c r="AE112" i="3"/>
  <c r="AE128" i="3"/>
  <c r="K99" i="3"/>
  <c r="H9" i="3" s="1"/>
  <c r="K115" i="3"/>
  <c r="O105" i="3"/>
  <c r="S95" i="3"/>
  <c r="S111" i="3"/>
  <c r="AA107" i="3"/>
  <c r="AE97" i="3"/>
  <c r="AE113" i="3"/>
  <c r="C127" i="3"/>
  <c r="C103" i="3"/>
  <c r="E13" i="3" s="1"/>
  <c r="C121" i="3"/>
  <c r="C118" i="3"/>
  <c r="C119" i="3"/>
  <c r="G103" i="3"/>
  <c r="C100" i="3"/>
  <c r="E11" i="3" s="1"/>
  <c r="G104" i="3"/>
  <c r="C101" i="3"/>
  <c r="E9" i="3" s="1"/>
  <c r="G105" i="3"/>
  <c r="C102" i="3"/>
  <c r="G106" i="3"/>
  <c r="C104" i="3"/>
  <c r="E15" i="3" s="1"/>
  <c r="C105" i="3"/>
  <c r="C116" i="3"/>
  <c r="C117" i="3"/>
  <c r="G107" i="3"/>
  <c r="G119" i="3"/>
  <c r="G120" i="3"/>
  <c r="G121" i="3"/>
  <c r="C120" i="3"/>
  <c r="G122" i="3"/>
  <c r="G123" i="3"/>
  <c r="C128" i="3"/>
  <c r="C131" i="3"/>
  <c r="G108" i="3"/>
  <c r="G124" i="3"/>
  <c r="C106" i="3"/>
  <c r="C122" i="3"/>
  <c r="G93" i="3"/>
  <c r="G109" i="3"/>
  <c r="G125" i="3"/>
  <c r="C107" i="3"/>
  <c r="C123" i="3"/>
  <c r="E14" i="3" s="1"/>
  <c r="G94" i="3"/>
  <c r="F6" i="3" s="1"/>
  <c r="G110" i="3"/>
  <c r="G126" i="3"/>
  <c r="C108" i="3"/>
  <c r="C124" i="3"/>
  <c r="G95" i="3"/>
  <c r="G111" i="3"/>
  <c r="G127" i="3"/>
  <c r="C93" i="3"/>
  <c r="E6" i="3" s="1"/>
  <c r="C109" i="3"/>
  <c r="C125" i="3"/>
  <c r="G96" i="3"/>
  <c r="F9" i="3" s="1"/>
  <c r="G112" i="3"/>
  <c r="G128" i="3"/>
  <c r="C94" i="3"/>
  <c r="E8" i="3" s="1"/>
  <c r="C110" i="3"/>
  <c r="C126" i="3"/>
  <c r="G97" i="3"/>
  <c r="F10" i="3" s="1"/>
  <c r="G113" i="3"/>
  <c r="G129" i="3"/>
  <c r="C95" i="3"/>
  <c r="C111" i="3"/>
  <c r="C129" i="3"/>
  <c r="G98" i="3"/>
  <c r="F12" i="3" s="1"/>
  <c r="G114" i="3"/>
  <c r="G130" i="3"/>
  <c r="C96" i="3"/>
  <c r="C112" i="3"/>
  <c r="C130" i="3"/>
  <c r="G99" i="3"/>
  <c r="F11" i="3" s="1"/>
  <c r="G115" i="3"/>
  <c r="G131" i="3"/>
  <c r="C97" i="3"/>
  <c r="E7" i="3" s="1"/>
  <c r="C113" i="3"/>
  <c r="C132" i="3"/>
  <c r="G100" i="3"/>
  <c r="F13" i="3" s="1"/>
  <c r="G116" i="3"/>
  <c r="G132" i="3"/>
  <c r="C98" i="3"/>
  <c r="C114" i="3"/>
  <c r="C133" i="3"/>
  <c r="G101" i="3"/>
  <c r="G117" i="3"/>
  <c r="G133" i="3"/>
  <c r="C99" i="3"/>
  <c r="E10" i="3" s="1"/>
  <c r="C115" i="3"/>
  <c r="G102" i="3"/>
  <c r="G118" i="3"/>
  <c r="D55" i="24" l="1"/>
  <c r="D304" i="24"/>
  <c r="D164" i="24"/>
  <c r="D198" i="24"/>
  <c r="D62" i="24"/>
  <c r="D220" i="24"/>
  <c r="D67" i="24"/>
  <c r="D190" i="24"/>
  <c r="D50" i="24"/>
  <c r="D42" i="24"/>
  <c r="D46" i="24"/>
  <c r="D150" i="24"/>
  <c r="D188" i="24"/>
  <c r="D266" i="24"/>
  <c r="D257" i="24"/>
  <c r="D289" i="24"/>
  <c r="D305" i="24"/>
  <c r="D241" i="24"/>
  <c r="D217" i="24"/>
  <c r="D201" i="24"/>
  <c r="D144" i="24"/>
  <c r="D258" i="24"/>
  <c r="D140" i="24"/>
  <c r="D125" i="24"/>
  <c r="D189" i="24"/>
  <c r="D121" i="24"/>
  <c r="D146" i="24"/>
  <c r="D137" i="24"/>
  <c r="D240" i="24"/>
  <c r="D302" i="24"/>
  <c r="D47" i="24"/>
  <c r="D27" i="24"/>
  <c r="D31" i="24"/>
  <c r="D39" i="24"/>
  <c r="D109" i="24"/>
  <c r="D101" i="24"/>
  <c r="D93" i="24"/>
  <c r="D85" i="24"/>
  <c r="D77" i="24"/>
  <c r="D53" i="24"/>
  <c r="D231" i="24"/>
  <c r="D223" i="24"/>
  <c r="D44" i="24"/>
  <c r="D184" i="24"/>
  <c r="D282" i="24"/>
  <c r="D268" i="24"/>
  <c r="D123" i="24"/>
  <c r="D167" i="24"/>
  <c r="D49" i="24"/>
  <c r="D34" i="24"/>
  <c r="D48" i="24"/>
  <c r="D56" i="24"/>
  <c r="D264" i="24"/>
  <c r="D272" i="24"/>
  <c r="D162" i="24"/>
  <c r="D270" i="24"/>
  <c r="D10" i="24"/>
  <c r="D155" i="24"/>
  <c r="D104" i="24"/>
  <c r="D80" i="24"/>
  <c r="D232" i="24"/>
  <c r="D224" i="24"/>
  <c r="D54" i="24"/>
  <c r="D141" i="24"/>
  <c r="D66" i="24"/>
  <c r="D113" i="24"/>
  <c r="D273" i="24"/>
  <c r="D208" i="24"/>
  <c r="D276" i="24"/>
  <c r="D212" i="24"/>
  <c r="D70" i="24"/>
  <c r="D152" i="24"/>
  <c r="D172" i="24"/>
  <c r="D288" i="24"/>
  <c r="D127" i="24"/>
  <c r="D116" i="24"/>
  <c r="D173" i="24"/>
  <c r="D124" i="24"/>
  <c r="D278" i="24"/>
  <c r="D196" i="24"/>
  <c r="D181" i="24"/>
  <c r="D210" i="24"/>
  <c r="D202" i="24"/>
  <c r="D242" i="24"/>
  <c r="D306" i="24"/>
  <c r="D292" i="24"/>
  <c r="D139" i="24"/>
  <c r="D92" i="24"/>
  <c r="D72" i="24"/>
  <c r="D40" i="24"/>
  <c r="D58" i="24"/>
  <c r="D153" i="24"/>
  <c r="D60" i="24"/>
  <c r="D112" i="24"/>
  <c r="D111" i="24"/>
  <c r="D110" i="24"/>
  <c r="D100" i="24"/>
  <c r="D90" i="24"/>
  <c r="D78" i="24"/>
  <c r="D107" i="24"/>
  <c r="D99" i="24"/>
  <c r="D91" i="24"/>
  <c r="D83" i="24"/>
  <c r="D75" i="24"/>
  <c r="D237" i="24"/>
  <c r="D229" i="24"/>
  <c r="D221" i="24"/>
  <c r="D238" i="24"/>
  <c r="D230" i="24"/>
  <c r="D222" i="24"/>
  <c r="D214" i="24"/>
  <c r="D174" i="24"/>
  <c r="D129" i="24"/>
  <c r="D120" i="24"/>
  <c r="D204" i="24"/>
  <c r="D185" i="24"/>
  <c r="D148" i="24"/>
  <c r="D158" i="24"/>
  <c r="D165" i="24"/>
  <c r="D138" i="24"/>
  <c r="D132" i="24"/>
  <c r="D178" i="24"/>
  <c r="D244" i="24"/>
  <c r="D168" i="24"/>
  <c r="D294" i="24"/>
  <c r="D248" i="24"/>
  <c r="D169" i="24"/>
  <c r="D142" i="24"/>
  <c r="D143" i="24"/>
  <c r="D61" i="24"/>
  <c r="D256" i="24"/>
  <c r="D114" i="24"/>
  <c r="D179" i="24"/>
  <c r="D119" i="24"/>
  <c r="D216" i="24"/>
  <c r="D284" i="24"/>
  <c r="D36" i="24"/>
  <c r="D32" i="24"/>
  <c r="D24" i="24"/>
  <c r="D159" i="24"/>
  <c r="D151" i="24"/>
  <c r="D108" i="24"/>
  <c r="D96" i="24"/>
  <c r="D88" i="24"/>
  <c r="D76" i="24"/>
  <c r="D105" i="24"/>
  <c r="D97" i="24"/>
  <c r="D89" i="24"/>
  <c r="D81" i="24"/>
  <c r="D73" i="24"/>
  <c r="D235" i="24"/>
  <c r="D227" i="24"/>
  <c r="D25" i="24"/>
  <c r="D236" i="24"/>
  <c r="D228" i="24"/>
  <c r="D33" i="24"/>
  <c r="D253" i="24"/>
  <c r="D269" i="24"/>
  <c r="D285" i="24"/>
  <c r="D301" i="24"/>
  <c r="D205" i="24"/>
  <c r="D175" i="24"/>
  <c r="D279" i="24"/>
  <c r="D247" i="24"/>
  <c r="D200" i="24"/>
  <c r="D300" i="24"/>
  <c r="D218" i="24"/>
  <c r="D160" i="24"/>
  <c r="D255" i="24"/>
  <c r="D271" i="24"/>
  <c r="D287" i="24"/>
  <c r="D303" i="24"/>
  <c r="D239" i="24"/>
  <c r="D219" i="24"/>
  <c r="D203" i="24"/>
  <c r="D102" i="24"/>
  <c r="D86" i="24"/>
  <c r="D254" i="24"/>
  <c r="D263" i="24"/>
  <c r="D192" i="24"/>
  <c r="D145" i="24"/>
  <c r="D98" i="24"/>
  <c r="D290" i="24"/>
  <c r="D117" i="24"/>
  <c r="D171" i="24"/>
  <c r="D207" i="24"/>
  <c r="D308" i="24"/>
  <c r="D259" i="24"/>
  <c r="D275" i="24"/>
  <c r="D291" i="24"/>
  <c r="D307" i="24"/>
  <c r="D243" i="24"/>
  <c r="D215" i="24"/>
  <c r="D199" i="24"/>
  <c r="D182" i="24"/>
  <c r="D135" i="24"/>
  <c r="D280" i="24"/>
  <c r="D211" i="24"/>
  <c r="D122" i="24"/>
  <c r="D147" i="24"/>
  <c r="D299" i="24"/>
  <c r="D206" i="24"/>
  <c r="D180" i="24"/>
  <c r="D246" i="24"/>
  <c r="D133" i="24"/>
  <c r="D69" i="24"/>
  <c r="D260" i="24"/>
  <c r="D63" i="24"/>
  <c r="D21" i="24"/>
  <c r="D37" i="24"/>
  <c r="D20" i="24"/>
  <c r="D52" i="24"/>
  <c r="D6" i="24"/>
  <c r="D65" i="24"/>
  <c r="D57" i="24"/>
  <c r="D157" i="24"/>
  <c r="D149" i="24"/>
  <c r="D106" i="24"/>
  <c r="D94" i="24"/>
  <c r="D84" i="24"/>
  <c r="D74" i="24"/>
  <c r="D103" i="24"/>
  <c r="D95" i="24"/>
  <c r="D87" i="24"/>
  <c r="D79" i="24"/>
  <c r="D71" i="24"/>
  <c r="D233" i="24"/>
  <c r="D225" i="24"/>
  <c r="D43" i="24"/>
  <c r="D234" i="24"/>
  <c r="D226" i="24"/>
  <c r="D17" i="24"/>
  <c r="D161" i="24"/>
  <c r="D134" i="24"/>
  <c r="D128" i="24"/>
  <c r="D126" i="24"/>
  <c r="D250" i="24"/>
  <c r="D183" i="24"/>
  <c r="D64" i="24"/>
  <c r="D163" i="24"/>
  <c r="D136" i="24"/>
  <c r="D130" i="24"/>
  <c r="D298" i="24"/>
  <c r="D154" i="24"/>
  <c r="D251" i="24"/>
  <c r="D286" i="24"/>
  <c r="D115" i="24"/>
  <c r="D191" i="24"/>
  <c r="D295" i="24"/>
  <c r="D195" i="24"/>
  <c r="D82" i="24"/>
  <c r="D68" i="24"/>
  <c r="D187" i="24"/>
  <c r="D194" i="24"/>
  <c r="D156" i="24"/>
  <c r="D131" i="24"/>
  <c r="D262" i="24"/>
  <c r="D261" i="24"/>
  <c r="D277" i="24"/>
  <c r="D293" i="24"/>
  <c r="D245" i="24"/>
  <c r="D213" i="24"/>
  <c r="D197" i="24"/>
  <c r="D28" i="24"/>
  <c r="D177" i="24"/>
  <c r="D176" i="24"/>
  <c r="D265" i="24"/>
  <c r="D281" i="24"/>
  <c r="D297" i="24"/>
  <c r="D249" i="24"/>
  <c r="D209" i="24"/>
  <c r="D193" i="24"/>
  <c r="D267" i="24"/>
  <c r="D283" i="24"/>
  <c r="D9" i="24"/>
  <c r="D170" i="24"/>
  <c r="D118" i="24"/>
  <c r="D166" i="24"/>
  <c r="D186" i="24"/>
  <c r="D274" i="24"/>
  <c r="D252" i="24"/>
  <c r="D19" i="28"/>
  <c r="D18" i="28"/>
  <c r="D15" i="28"/>
  <c r="D12" i="28"/>
  <c r="D26" i="28"/>
  <c r="D11" i="28"/>
  <c r="D13" i="28"/>
  <c r="C7" i="28"/>
  <c r="D7" i="28"/>
  <c r="D9" i="33"/>
  <c r="D11" i="33"/>
  <c r="D8" i="33"/>
  <c r="D10" i="33"/>
  <c r="D7" i="35"/>
  <c r="C17" i="28"/>
  <c r="D72" i="23"/>
  <c r="D56" i="23"/>
  <c r="D33" i="23"/>
  <c r="D75" i="23"/>
  <c r="D59" i="23"/>
  <c r="D44" i="23"/>
  <c r="D29" i="23"/>
  <c r="D8" i="23"/>
  <c r="D27" i="23"/>
  <c r="D23" i="23"/>
  <c r="D78" i="23"/>
  <c r="D70" i="23"/>
  <c r="D62" i="23"/>
  <c r="D54" i="23"/>
  <c r="D47" i="23"/>
  <c r="D39" i="23"/>
  <c r="D31" i="23"/>
  <c r="D81" i="23"/>
  <c r="D73" i="23"/>
  <c r="D65" i="23"/>
  <c r="D57" i="23"/>
  <c r="D25" i="23"/>
  <c r="D42" i="23"/>
  <c r="D34" i="23"/>
  <c r="D80" i="23"/>
  <c r="D64" i="23"/>
  <c r="D41" i="23"/>
  <c r="D83" i="23"/>
  <c r="D67" i="23"/>
  <c r="D51" i="23"/>
  <c r="D36" i="23"/>
  <c r="D21" i="23"/>
  <c r="D84" i="23"/>
  <c r="D76" i="23"/>
  <c r="D68" i="23"/>
  <c r="D60" i="23"/>
  <c r="D52" i="23"/>
  <c r="D45" i="23"/>
  <c r="D37" i="23"/>
  <c r="D79" i="23"/>
  <c r="D71" i="23"/>
  <c r="D63" i="23"/>
  <c r="D55" i="23"/>
  <c r="D48" i="23"/>
  <c r="D40" i="23"/>
  <c r="D32" i="23"/>
  <c r="D49" i="23"/>
  <c r="D28" i="23"/>
  <c r="D14" i="23"/>
  <c r="D82" i="23"/>
  <c r="D74" i="23"/>
  <c r="D66" i="23"/>
  <c r="D58" i="23"/>
  <c r="D50" i="23"/>
  <c r="D43" i="23"/>
  <c r="D35" i="23"/>
  <c r="D77" i="23"/>
  <c r="D69" i="23"/>
  <c r="D61" i="23"/>
  <c r="D53" i="23"/>
  <c r="D46" i="23"/>
  <c r="D38" i="23"/>
  <c r="D30" i="23"/>
  <c r="C12" i="5"/>
  <c r="D53" i="31"/>
  <c r="N75" i="31"/>
  <c r="D39" i="42"/>
  <c r="F75" i="31"/>
  <c r="C75" i="31" s="1"/>
  <c r="I75" i="31"/>
  <c r="E75" i="31"/>
  <c r="D75" i="31" s="1"/>
  <c r="D54" i="42"/>
  <c r="H75" i="31"/>
  <c r="D84" i="31"/>
  <c r="D54" i="31"/>
  <c r="D51" i="31"/>
  <c r="D80" i="31"/>
  <c r="D49" i="31"/>
  <c r="D83" i="31"/>
  <c r="D50" i="31"/>
  <c r="D6" i="31"/>
  <c r="D78" i="31"/>
  <c r="D47" i="31"/>
  <c r="D81" i="31"/>
  <c r="D48" i="31"/>
  <c r="D52" i="31"/>
  <c r="D28" i="31"/>
  <c r="D18" i="31"/>
  <c r="D76" i="31"/>
  <c r="D45" i="31"/>
  <c r="D79" i="31"/>
  <c r="D46" i="31"/>
  <c r="D11" i="31"/>
  <c r="D74" i="31"/>
  <c r="D43" i="31"/>
  <c r="D77" i="31"/>
  <c r="D44" i="31"/>
  <c r="D72" i="31"/>
  <c r="D41" i="31"/>
  <c r="D42" i="31"/>
  <c r="D82" i="31"/>
  <c r="D27" i="31"/>
  <c r="D70" i="31"/>
  <c r="D39" i="31"/>
  <c r="D71" i="31"/>
  <c r="D40" i="31"/>
  <c r="D8" i="31"/>
  <c r="D68" i="31"/>
  <c r="D37" i="31"/>
  <c r="D69" i="31"/>
  <c r="D38" i="31"/>
  <c r="D20" i="31"/>
  <c r="D23" i="31"/>
  <c r="D66" i="31"/>
  <c r="D31" i="31"/>
  <c r="D67" i="31"/>
  <c r="D34" i="31"/>
  <c r="D16" i="31"/>
  <c r="D64" i="31"/>
  <c r="D32" i="31"/>
  <c r="D65" i="31"/>
  <c r="D21" i="31"/>
  <c r="D17" i="31"/>
  <c r="D62" i="31"/>
  <c r="D63" i="31"/>
  <c r="D14" i="31"/>
  <c r="D35" i="31"/>
  <c r="D60" i="31"/>
  <c r="D61" i="31"/>
  <c r="D59" i="31"/>
  <c r="D36" i="31"/>
  <c r="D57" i="31"/>
  <c r="D58" i="31"/>
  <c r="D13" i="31"/>
  <c r="D55" i="31"/>
  <c r="D56" i="31"/>
  <c r="H19" i="42"/>
  <c r="H27" i="31"/>
  <c r="C27" i="31" s="1"/>
  <c r="H18" i="31"/>
  <c r="H10" i="31"/>
  <c r="D10" i="31" s="1"/>
  <c r="H19" i="31"/>
  <c r="D19" i="31" s="1"/>
  <c r="H15" i="31"/>
  <c r="D15" i="31" s="1"/>
  <c r="H26" i="31"/>
  <c r="D26" i="31" s="1"/>
  <c r="H24" i="31"/>
  <c r="C24" i="31" s="1"/>
  <c r="H22" i="31"/>
  <c r="D22" i="31" s="1"/>
  <c r="H9" i="31"/>
  <c r="C9" i="31" s="1"/>
  <c r="C15" i="28"/>
  <c r="C11" i="28"/>
  <c r="C47" i="24"/>
  <c r="C6" i="5"/>
  <c r="H20" i="42"/>
  <c r="H17" i="42"/>
  <c r="H18" i="42"/>
  <c r="C15" i="42"/>
  <c r="C11" i="3"/>
  <c r="C6" i="3"/>
  <c r="C214" i="24"/>
  <c r="C46" i="24"/>
  <c r="C261" i="24"/>
  <c r="C240" i="24"/>
  <c r="C184" i="24"/>
  <c r="C6" i="24"/>
  <c r="C6" i="28"/>
  <c r="C9" i="23"/>
  <c r="C14" i="42"/>
  <c r="C11" i="42"/>
  <c r="C62" i="31"/>
  <c r="C41" i="42"/>
  <c r="C9" i="42"/>
  <c r="C213" i="24"/>
  <c r="C55" i="24"/>
  <c r="C6" i="7"/>
  <c r="C21" i="24"/>
  <c r="C90" i="24"/>
  <c r="C83" i="24"/>
  <c r="C60" i="31"/>
  <c r="C7" i="42"/>
  <c r="C39" i="42"/>
  <c r="C32" i="24"/>
  <c r="C211" i="24"/>
  <c r="C29" i="23"/>
  <c r="C159" i="24"/>
  <c r="C77" i="24"/>
  <c r="C141" i="24"/>
  <c r="C191" i="24"/>
  <c r="C198" i="24"/>
  <c r="C197" i="24"/>
  <c r="C20" i="23"/>
  <c r="C10" i="5"/>
  <c r="C24" i="23"/>
  <c r="C8" i="33"/>
  <c r="C56" i="23"/>
  <c r="C21" i="23"/>
  <c r="C14" i="28"/>
  <c r="C84" i="23"/>
  <c r="C52" i="23"/>
  <c r="C77" i="23"/>
  <c r="C46" i="23"/>
  <c r="C190" i="24"/>
  <c r="C220" i="24"/>
  <c r="C8" i="31"/>
  <c r="C80" i="31"/>
  <c r="C49" i="31"/>
  <c r="C53" i="24"/>
  <c r="C50" i="24"/>
  <c r="C149" i="24"/>
  <c r="C110" i="24"/>
  <c r="C99" i="24"/>
  <c r="C137" i="24"/>
  <c r="C129" i="24"/>
  <c r="C304" i="24"/>
  <c r="C120" i="24"/>
  <c r="C148" i="24"/>
  <c r="C273" i="24"/>
  <c r="C217" i="24"/>
  <c r="C208" i="24"/>
  <c r="C276" i="24"/>
  <c r="C140" i="24"/>
  <c r="C152" i="24"/>
  <c r="C127" i="24"/>
  <c r="C146" i="24"/>
  <c r="C216" i="24"/>
  <c r="C10" i="3"/>
  <c r="C45" i="31"/>
  <c r="C63" i="24"/>
  <c r="C269" i="24"/>
  <c r="C175" i="24"/>
  <c r="C247" i="24"/>
  <c r="C200" i="24"/>
  <c r="C219" i="24"/>
  <c r="C102" i="24"/>
  <c r="C272" i="24"/>
  <c r="C192" i="24"/>
  <c r="C138" i="24"/>
  <c r="C168" i="24"/>
  <c r="C162" i="24"/>
  <c r="C69" i="24"/>
  <c r="C56" i="24"/>
  <c r="C16" i="24"/>
  <c r="C24" i="42"/>
  <c r="C16" i="42"/>
  <c r="C11" i="33"/>
  <c r="C42" i="24"/>
  <c r="C28" i="31"/>
  <c r="C10" i="33"/>
  <c r="C68" i="31"/>
  <c r="C37" i="31"/>
  <c r="C67" i="24"/>
  <c r="C164" i="24"/>
  <c r="C49" i="24"/>
  <c r="C153" i="24"/>
  <c r="C112" i="24"/>
  <c r="C74" i="24"/>
  <c r="C103" i="24"/>
  <c r="C71" i="24"/>
  <c r="C44" i="24"/>
  <c r="C234" i="24"/>
  <c r="C183" i="24"/>
  <c r="C163" i="24"/>
  <c r="C298" i="24"/>
  <c r="C286" i="24"/>
  <c r="C291" i="24"/>
  <c r="C199" i="24"/>
  <c r="C182" i="24"/>
  <c r="C280" i="24"/>
  <c r="C122" i="24"/>
  <c r="C119" i="24"/>
  <c r="C151" i="24"/>
  <c r="C72" i="24"/>
  <c r="C101" i="24"/>
  <c r="C232" i="24"/>
  <c r="C123" i="24"/>
  <c r="C266" i="24"/>
  <c r="C295" i="24"/>
  <c r="C68" i="24"/>
  <c r="C293" i="24"/>
  <c r="C265" i="24"/>
  <c r="C209" i="24"/>
  <c r="C242" i="24"/>
  <c r="C108" i="24"/>
  <c r="C34" i="24"/>
  <c r="C48" i="24"/>
  <c r="C60" i="24"/>
  <c r="C106" i="24"/>
  <c r="C95" i="24"/>
  <c r="C226" i="24"/>
  <c r="C296" i="24"/>
  <c r="C128" i="24"/>
  <c r="C64" i="24"/>
  <c r="C136" i="24"/>
  <c r="C154" i="24"/>
  <c r="C115" i="24"/>
  <c r="C117" i="24"/>
  <c r="C171" i="24"/>
  <c r="C307" i="24"/>
  <c r="C299" i="24"/>
  <c r="C206" i="24"/>
  <c r="C139" i="24"/>
  <c r="C228" i="24"/>
  <c r="C300" i="24"/>
  <c r="C278" i="24"/>
  <c r="C52" i="24"/>
  <c r="C104" i="24"/>
  <c r="C93" i="24"/>
  <c r="C237" i="24"/>
  <c r="C224" i="24"/>
  <c r="C282" i="24"/>
  <c r="C188" i="24"/>
  <c r="C66" i="24"/>
  <c r="C113" i="24"/>
  <c r="C195" i="24"/>
  <c r="C187" i="24"/>
  <c r="C156" i="24"/>
  <c r="C262" i="24"/>
  <c r="C245" i="24"/>
  <c r="C281" i="24"/>
  <c r="C193" i="24"/>
  <c r="C180" i="24"/>
  <c r="C246" i="24"/>
  <c r="C210" i="24"/>
  <c r="C306" i="24"/>
  <c r="C100" i="24"/>
  <c r="C91" i="24"/>
  <c r="C235" i="24"/>
  <c r="C222" i="24"/>
  <c r="C289" i="24"/>
  <c r="C201" i="24"/>
  <c r="C116" i="24"/>
  <c r="C267" i="24"/>
  <c r="C284" i="24"/>
  <c r="C270" i="24"/>
  <c r="C271" i="24"/>
  <c r="C40" i="24"/>
  <c r="C96" i="24"/>
  <c r="C89" i="24"/>
  <c r="C233" i="24"/>
  <c r="C33" i="24"/>
  <c r="C285" i="24"/>
  <c r="C287" i="24"/>
  <c r="C203" i="24"/>
  <c r="C86" i="24"/>
  <c r="C254" i="24"/>
  <c r="C98" i="24"/>
  <c r="C178" i="24"/>
  <c r="C244" i="24"/>
  <c r="C248" i="24"/>
  <c r="C61" i="24"/>
  <c r="C114" i="24"/>
  <c r="C196" i="24"/>
  <c r="C181" i="24"/>
  <c r="C133" i="24"/>
  <c r="C260" i="24"/>
  <c r="C97" i="24"/>
  <c r="C36" i="24"/>
  <c r="C24" i="24"/>
  <c r="C111" i="24"/>
  <c r="C94" i="24"/>
  <c r="C87" i="24"/>
  <c r="C231" i="24"/>
  <c r="C17" i="24"/>
  <c r="C161" i="24"/>
  <c r="C251" i="24"/>
  <c r="C290" i="24"/>
  <c r="C207" i="24"/>
  <c r="C259" i="24"/>
  <c r="C243" i="24"/>
  <c r="C135" i="24"/>
  <c r="C147" i="24"/>
  <c r="C118" i="24"/>
  <c r="C274" i="24"/>
  <c r="C85" i="24"/>
  <c r="C229" i="24"/>
  <c r="C268" i="24"/>
  <c r="C62" i="24"/>
  <c r="C31" i="24"/>
  <c r="C39" i="24"/>
  <c r="C227" i="24"/>
  <c r="C174" i="24"/>
  <c r="C158" i="24"/>
  <c r="C305" i="24"/>
  <c r="C212" i="24"/>
  <c r="C125" i="24"/>
  <c r="C70" i="24"/>
  <c r="C121" i="24"/>
  <c r="C288" i="24"/>
  <c r="C124" i="24"/>
  <c r="C283" i="24"/>
  <c r="C170" i="24"/>
  <c r="C302" i="24"/>
  <c r="C92" i="24"/>
  <c r="C54" i="24"/>
  <c r="C131" i="24"/>
  <c r="C176" i="24"/>
  <c r="C297" i="24"/>
  <c r="C202" i="24"/>
  <c r="C58" i="24"/>
  <c r="C150" i="24"/>
  <c r="C88" i="24"/>
  <c r="C81" i="24"/>
  <c r="C225" i="24"/>
  <c r="C264" i="24"/>
  <c r="C301" i="24"/>
  <c r="C160" i="24"/>
  <c r="C303" i="24"/>
  <c r="C263" i="24"/>
  <c r="C145" i="24"/>
  <c r="C132" i="24"/>
  <c r="C169" i="24"/>
  <c r="C252" i="24"/>
  <c r="C82" i="24"/>
  <c r="C37" i="24"/>
  <c r="C10" i="24"/>
  <c r="C84" i="24"/>
  <c r="C79" i="24"/>
  <c r="C223" i="24"/>
  <c r="C134" i="24"/>
  <c r="C126" i="24"/>
  <c r="C250" i="24"/>
  <c r="C130" i="24"/>
  <c r="C308" i="24"/>
  <c r="C275" i="24"/>
  <c r="C215" i="24"/>
  <c r="C179" i="24"/>
  <c r="C166" i="24"/>
  <c r="C186" i="24"/>
  <c r="C230" i="24"/>
  <c r="C172" i="24"/>
  <c r="C20" i="24"/>
  <c r="C65" i="24"/>
  <c r="C80" i="24"/>
  <c r="C109" i="24"/>
  <c r="C221" i="24"/>
  <c r="C194" i="24"/>
  <c r="C277" i="24"/>
  <c r="C28" i="24"/>
  <c r="C177" i="24"/>
  <c r="C249" i="24"/>
  <c r="C292" i="24"/>
  <c r="C27" i="24"/>
  <c r="C57" i="24"/>
  <c r="C157" i="24"/>
  <c r="C78" i="24"/>
  <c r="C107" i="24"/>
  <c r="C75" i="24"/>
  <c r="C25" i="24"/>
  <c r="C238" i="24"/>
  <c r="C204" i="24"/>
  <c r="C185" i="24"/>
  <c r="C257" i="24"/>
  <c r="C241" i="24"/>
  <c r="C144" i="24"/>
  <c r="C258" i="24"/>
  <c r="C167" i="24"/>
  <c r="C189" i="24"/>
  <c r="C173" i="24"/>
  <c r="C9" i="24"/>
  <c r="C155" i="24"/>
  <c r="C76" i="24"/>
  <c r="C105" i="24"/>
  <c r="C73" i="24"/>
  <c r="C43" i="24"/>
  <c r="C236" i="24"/>
  <c r="C253" i="24"/>
  <c r="C205" i="24"/>
  <c r="C279" i="24"/>
  <c r="C218" i="24"/>
  <c r="C255" i="24"/>
  <c r="C239" i="24"/>
  <c r="C165" i="24"/>
  <c r="C294" i="24"/>
  <c r="C142" i="24"/>
  <c r="C143" i="24"/>
  <c r="C256" i="24"/>
  <c r="C8" i="29"/>
  <c r="C6" i="29"/>
  <c r="C7" i="29"/>
  <c r="C9" i="29"/>
  <c r="C8" i="35"/>
  <c r="C7" i="35"/>
  <c r="C10" i="28"/>
  <c r="C13" i="28"/>
  <c r="C23" i="28"/>
  <c r="C29" i="28"/>
  <c r="C26" i="28"/>
  <c r="C8" i="28"/>
  <c r="C12" i="28"/>
  <c r="C30" i="28"/>
  <c r="C20" i="28"/>
  <c r="C28" i="28"/>
  <c r="C19" i="28"/>
  <c r="C22" i="28"/>
  <c r="C27" i="28"/>
  <c r="C16" i="28"/>
  <c r="C9" i="28"/>
  <c r="C31" i="28"/>
  <c r="C8" i="7"/>
  <c r="C7" i="7"/>
  <c r="C10" i="7"/>
  <c r="C12" i="7"/>
  <c r="C7" i="41"/>
  <c r="C6" i="41"/>
  <c r="C6" i="30"/>
  <c r="C7" i="30"/>
  <c r="C9" i="30"/>
  <c r="C8" i="30"/>
  <c r="C81" i="23"/>
  <c r="C25" i="23"/>
  <c r="C8" i="23"/>
  <c r="C23" i="23"/>
  <c r="C54" i="23"/>
  <c r="C79" i="23"/>
  <c r="C48" i="23"/>
  <c r="C75" i="23"/>
  <c r="C44" i="23"/>
  <c r="C80" i="23"/>
  <c r="C49" i="23"/>
  <c r="C73" i="23"/>
  <c r="C42" i="23"/>
  <c r="C78" i="23"/>
  <c r="C47" i="23"/>
  <c r="C71" i="23"/>
  <c r="C40" i="23"/>
  <c r="C76" i="23"/>
  <c r="C45" i="23"/>
  <c r="C69" i="23"/>
  <c r="C38" i="23"/>
  <c r="C74" i="23"/>
  <c r="C43" i="23"/>
  <c r="C67" i="23"/>
  <c r="C36" i="23"/>
  <c r="C82" i="23"/>
  <c r="C72" i="23"/>
  <c r="C41" i="23"/>
  <c r="C65" i="23"/>
  <c r="C34" i="23"/>
  <c r="C70" i="23"/>
  <c r="C39" i="23"/>
  <c r="C63" i="23"/>
  <c r="C32" i="23"/>
  <c r="C68" i="23"/>
  <c r="C37" i="23"/>
  <c r="C61" i="23"/>
  <c r="C30" i="23"/>
  <c r="C50" i="23"/>
  <c r="C14" i="23"/>
  <c r="C28" i="23"/>
  <c r="C66" i="23"/>
  <c r="C35" i="23"/>
  <c r="C59" i="23"/>
  <c r="C64" i="23"/>
  <c r="C33" i="23"/>
  <c r="C57" i="23"/>
  <c r="C27" i="23"/>
  <c r="C62" i="23"/>
  <c r="C31" i="23"/>
  <c r="C55" i="23"/>
  <c r="C60" i="23"/>
  <c r="C53" i="23"/>
  <c r="C58" i="23"/>
  <c r="C83" i="23"/>
  <c r="C51" i="23"/>
  <c r="C9" i="33"/>
  <c r="C14" i="33"/>
  <c r="C16" i="33"/>
  <c r="C15" i="33"/>
  <c r="C12" i="33"/>
  <c r="C16" i="5"/>
  <c r="C17" i="5"/>
  <c r="C9" i="5"/>
  <c r="C11" i="5"/>
  <c r="C14" i="5"/>
  <c r="C15" i="5"/>
  <c r="C13" i="5"/>
  <c r="C6" i="31"/>
  <c r="C70" i="31"/>
  <c r="C39" i="31"/>
  <c r="C71" i="31"/>
  <c r="C40" i="31"/>
  <c r="C38" i="31"/>
  <c r="C11" i="31"/>
  <c r="C66" i="31"/>
  <c r="C31" i="31"/>
  <c r="C67" i="31"/>
  <c r="C34" i="31"/>
  <c r="C69" i="31"/>
  <c r="C12" i="31"/>
  <c r="C29" i="31"/>
  <c r="C64" i="31"/>
  <c r="C32" i="31"/>
  <c r="C65" i="31"/>
  <c r="C21" i="31"/>
  <c r="C20" i="31"/>
  <c r="C63" i="31"/>
  <c r="C7" i="31"/>
  <c r="C23" i="31"/>
  <c r="C59" i="31"/>
  <c r="C36" i="31"/>
  <c r="C57" i="31"/>
  <c r="C58" i="31"/>
  <c r="C33" i="31"/>
  <c r="C17" i="31"/>
  <c r="C55" i="31"/>
  <c r="C56" i="31"/>
  <c r="C14" i="31"/>
  <c r="C35" i="31"/>
  <c r="C84" i="31"/>
  <c r="C53" i="31"/>
  <c r="C54" i="31"/>
  <c r="C61" i="31"/>
  <c r="C16" i="31"/>
  <c r="C82" i="31"/>
  <c r="C51" i="31"/>
  <c r="C52" i="31"/>
  <c r="C83" i="31"/>
  <c r="C50" i="31"/>
  <c r="C13" i="31"/>
  <c r="C78" i="31"/>
  <c r="C47" i="31"/>
  <c r="C81" i="31"/>
  <c r="C48" i="31"/>
  <c r="C76" i="31"/>
  <c r="C79" i="31"/>
  <c r="C46" i="31"/>
  <c r="C30" i="31"/>
  <c r="C25" i="31"/>
  <c r="C74" i="31"/>
  <c r="C43" i="31"/>
  <c r="C77" i="31"/>
  <c r="C44" i="31"/>
  <c r="C26" i="31"/>
  <c r="C72" i="31"/>
  <c r="C41" i="31"/>
  <c r="C42" i="31"/>
  <c r="C13" i="42"/>
  <c r="C6" i="42"/>
  <c r="C23" i="42"/>
  <c r="C8" i="42"/>
  <c r="C22" i="42"/>
  <c r="C54" i="42"/>
  <c r="C10" i="42"/>
  <c r="C38" i="42"/>
  <c r="C25" i="42"/>
  <c r="C12" i="42"/>
  <c r="C21" i="42"/>
  <c r="C7" i="3"/>
  <c r="C14" i="3"/>
  <c r="C13" i="3"/>
  <c r="C8" i="3"/>
  <c r="C15" i="3"/>
  <c r="C9" i="3"/>
  <c r="C12" i="3"/>
  <c r="F19" i="24"/>
  <c r="D19" i="24" s="1"/>
  <c r="F30" i="24"/>
  <c r="D30" i="24" s="1"/>
  <c r="F15" i="24"/>
  <c r="D15" i="24" s="1"/>
  <c r="F23" i="24"/>
  <c r="D23" i="24" s="1"/>
  <c r="F51" i="24"/>
  <c r="D51" i="24" s="1"/>
  <c r="F11" i="24"/>
  <c r="D11" i="24" s="1"/>
  <c r="F41" i="24"/>
  <c r="D41" i="24" s="1"/>
  <c r="F18" i="24"/>
  <c r="D18" i="24" s="1"/>
  <c r="F59" i="24"/>
  <c r="D59" i="24" s="1"/>
  <c r="F38" i="24"/>
  <c r="D38" i="24" s="1"/>
  <c r="F45" i="24"/>
  <c r="D45" i="24" s="1"/>
  <c r="F19" i="23"/>
  <c r="D19" i="23" s="1"/>
  <c r="F13" i="24"/>
  <c r="D13" i="24" s="1"/>
  <c r="F10" i="23"/>
  <c r="D10" i="23" s="1"/>
  <c r="F26" i="23"/>
  <c r="D26" i="23" s="1"/>
  <c r="F12" i="23"/>
  <c r="D12" i="23" s="1"/>
  <c r="F7" i="23"/>
  <c r="D7" i="23" s="1"/>
  <c r="F11" i="23"/>
  <c r="D11" i="23" s="1"/>
  <c r="F22" i="23"/>
  <c r="D22" i="23" s="1"/>
  <c r="J73" i="31"/>
  <c r="H73" i="31"/>
  <c r="E73" i="31"/>
  <c r="M73" i="31"/>
  <c r="F73" i="31"/>
  <c r="I73" i="31"/>
  <c r="L73" i="31"/>
  <c r="F7" i="9"/>
  <c r="F6" i="9"/>
  <c r="F17" i="23"/>
  <c r="D17" i="23" s="1"/>
  <c r="F16" i="23"/>
  <c r="D16" i="23" s="1"/>
  <c r="F18" i="23"/>
  <c r="D18" i="23" s="1"/>
  <c r="F13" i="23"/>
  <c r="D13" i="23" s="1"/>
  <c r="F7" i="5"/>
  <c r="D7" i="5" s="1"/>
  <c r="F8" i="5"/>
  <c r="D8" i="5" s="1"/>
  <c r="F13" i="33"/>
  <c r="D13" i="33" s="1"/>
  <c r="F7" i="33"/>
  <c r="D7" i="33" s="1"/>
  <c r="F6" i="33"/>
  <c r="D6" i="33" s="1"/>
  <c r="F6" i="23"/>
  <c r="D6" i="23" s="1"/>
  <c r="F15" i="23"/>
  <c r="D15" i="23" s="1"/>
  <c r="D24" i="31" l="1"/>
  <c r="D73" i="31"/>
  <c r="D9" i="31"/>
  <c r="C19" i="42"/>
  <c r="C18" i="31"/>
  <c r="C10" i="31"/>
  <c r="C19" i="31"/>
  <c r="C18" i="42"/>
  <c r="C15" i="31"/>
  <c r="C22" i="31"/>
  <c r="C17" i="42"/>
  <c r="C20" i="42"/>
  <c r="C41" i="24"/>
  <c r="C51" i="24"/>
  <c r="C26" i="23"/>
  <c r="C7" i="9"/>
  <c r="C12" i="23"/>
  <c r="C7" i="23"/>
  <c r="C22" i="23"/>
  <c r="C6" i="9"/>
  <c r="C18" i="24"/>
  <c r="C38" i="24"/>
  <c r="C30" i="24"/>
  <c r="C13" i="24"/>
  <c r="C19" i="24"/>
  <c r="C45" i="24"/>
  <c r="C23" i="24"/>
  <c r="C59" i="24"/>
  <c r="C15" i="24"/>
  <c r="C11" i="24"/>
  <c r="C16" i="23"/>
  <c r="C15" i="23"/>
  <c r="C10" i="23"/>
  <c r="C6" i="23"/>
  <c r="C18" i="23"/>
  <c r="C11" i="23"/>
  <c r="C19" i="23"/>
  <c r="C17" i="23"/>
  <c r="C13" i="23"/>
  <c r="C13" i="33"/>
  <c r="C6" i="33"/>
  <c r="C7" i="33"/>
  <c r="C7" i="5"/>
  <c r="C8" i="5"/>
  <c r="C73" i="31"/>
</calcChain>
</file>

<file path=xl/sharedStrings.xml><?xml version="1.0" encoding="utf-8"?>
<sst xmlns="http://schemas.openxmlformats.org/spreadsheetml/2006/main" count="9578" uniqueCount="2747">
  <si>
    <t>MARCH</t>
  </si>
  <si>
    <t>APRIL</t>
  </si>
  <si>
    <t>MAY</t>
  </si>
  <si>
    <t>JUNE</t>
  </si>
  <si>
    <t>JULY</t>
  </si>
  <si>
    <t>TOTAL POINTS</t>
  </si>
  <si>
    <t>CLASS:</t>
  </si>
  <si>
    <t>OUTRIGHT PLACE IN CLASS FINAL</t>
  </si>
  <si>
    <t>MEMBER</t>
  </si>
  <si>
    <t>QUALIFIED</t>
  </si>
  <si>
    <t>CORRECTED POINTS</t>
  </si>
  <si>
    <t>NOTICE:</t>
  </si>
  <si>
    <r>
      <rPr>
        <b/>
        <sz val="10"/>
        <color indexed="63"/>
        <rFont val="Arial"/>
        <family val="2"/>
      </rPr>
      <t xml:space="preserve">1. </t>
    </r>
    <r>
      <rPr>
        <sz val="10"/>
        <color indexed="63"/>
        <rFont val="Arial"/>
        <family val="2"/>
      </rPr>
      <t>Select the total number of Karts in the final.</t>
    </r>
  </si>
  <si>
    <r>
      <rPr>
        <b/>
        <sz val="10"/>
        <color indexed="63"/>
        <rFont val="Arial"/>
        <family val="2"/>
      </rPr>
      <t xml:space="preserve">2. </t>
    </r>
    <r>
      <rPr>
        <sz val="10"/>
        <color indexed="63"/>
        <rFont val="Arial"/>
        <family val="2"/>
      </rPr>
      <t>Select the outright finishing place</t>
    </r>
  </si>
  <si>
    <t>EXAMPLE:</t>
  </si>
  <si>
    <t>Number Of Karts in the Class (18) - Outright Place in Class (7) - Points will be 26.</t>
  </si>
  <si>
    <t>NOTE:</t>
  </si>
  <si>
    <t>FEBRUARY</t>
  </si>
  <si>
    <t>AUGUST</t>
  </si>
  <si>
    <t>SEPTEMBER</t>
  </si>
  <si>
    <t>OCTOBER</t>
  </si>
  <si>
    <t>NOVEMBER</t>
  </si>
  <si>
    <r>
      <t xml:space="preserve">Please Note: </t>
    </r>
    <r>
      <rPr>
        <sz val="10"/>
        <color indexed="63"/>
        <rFont val="Arial"/>
        <family val="2"/>
      </rPr>
      <t>If you have qualified and it is not indicated above contact CDKC. The points score will be finalised 24 hrs after the November Meeting</t>
    </r>
  </si>
  <si>
    <r>
      <t>Please Note:</t>
    </r>
    <r>
      <rPr>
        <sz val="10"/>
        <color indexed="63"/>
        <rFont val="Arial"/>
        <family val="2"/>
      </rPr>
      <t xml:space="preserve"> Months highlighted in </t>
    </r>
    <r>
      <rPr>
        <b/>
        <sz val="10"/>
        <color indexed="57"/>
        <rFont val="Arial"/>
        <family val="2"/>
      </rPr>
      <t>green</t>
    </r>
    <r>
      <rPr>
        <sz val="10"/>
        <color indexed="63"/>
        <rFont val="Arial"/>
        <family val="2"/>
      </rPr>
      <t xml:space="preserve"> are class qualifing months in accordance with rule 8 of the points system</t>
    </r>
  </si>
  <si>
    <t>JANUARY</t>
  </si>
  <si>
    <t>SPARE</t>
  </si>
  <si>
    <r>
      <t xml:space="preserve">Points shown in </t>
    </r>
    <r>
      <rPr>
        <sz val="10"/>
        <color indexed="10"/>
        <rFont val="Arial"/>
        <family val="2"/>
      </rPr>
      <t>red</t>
    </r>
    <r>
      <rPr>
        <sz val="10"/>
        <color indexed="63"/>
        <rFont val="Arial"/>
        <family val="2"/>
      </rPr>
      <t xml:space="preserve"> indicate the driver has opted to use his double points in accordance with the rules</t>
    </r>
  </si>
  <si>
    <t>No. OF KARTS IN CLASS</t>
  </si>
  <si>
    <t>OUTRIGHT PLACE IN CLASS</t>
  </si>
  <si>
    <t>Updated 28/2/12</t>
  </si>
  <si>
    <r>
      <rPr>
        <b/>
        <sz val="10"/>
        <color indexed="63"/>
        <rFont val="Arial"/>
        <family val="2"/>
      </rPr>
      <t xml:space="preserve">1. </t>
    </r>
    <r>
      <rPr>
        <sz val="10"/>
        <color indexed="63"/>
        <rFont val="Arial"/>
        <family val="2"/>
      </rPr>
      <t>DNF &amp; DNS = 14 POINTS DSQ = 0 POINTS</t>
    </r>
  </si>
  <si>
    <r>
      <rPr>
        <b/>
        <sz val="10"/>
        <color indexed="63"/>
        <rFont val="Arial"/>
        <family val="2"/>
      </rPr>
      <t xml:space="preserve">3. </t>
    </r>
    <r>
      <rPr>
        <sz val="10"/>
        <color indexed="63"/>
        <rFont val="Arial"/>
        <family val="2"/>
      </rPr>
      <t>CDKC members racing in a class of less than 5 starters will receive 50% of the points on offer  as reflected in the chart</t>
    </r>
  </si>
  <si>
    <t>TAG LIGHT</t>
  </si>
  <si>
    <t>TAG HEAVY</t>
  </si>
  <si>
    <t>The Points competition is open to all current financial CDKC members and is over 8 rounds.  If you have raced in a class during this period and your name does not appear please contact CDKC.</t>
  </si>
  <si>
    <t>First Name</t>
  </si>
  <si>
    <t>Last name</t>
  </si>
  <si>
    <t xml:space="preserve">Qualifying for </t>
  </si>
  <si>
    <t>Person Qualifying</t>
  </si>
  <si>
    <t>Class</t>
  </si>
  <si>
    <t>Task</t>
  </si>
  <si>
    <t>Signed</t>
  </si>
  <si>
    <t>Date</t>
  </si>
  <si>
    <t>Authorised by</t>
  </si>
  <si>
    <t>CDKC Club Championship Qualification sheet</t>
  </si>
  <si>
    <t>Non</t>
  </si>
  <si>
    <t>Championship</t>
  </si>
  <si>
    <t>No</t>
  </si>
  <si>
    <t>Race</t>
  </si>
  <si>
    <t xml:space="preserve">State </t>
  </si>
  <si>
    <t>Titles</t>
  </si>
  <si>
    <t>Round 3</t>
  </si>
  <si>
    <t>Meeting</t>
  </si>
  <si>
    <t>KA3 MASTERS</t>
  </si>
  <si>
    <t>Qualifiers from January and February volunteers below.</t>
  </si>
  <si>
    <t>Volunteer Name</t>
  </si>
  <si>
    <t>Job</t>
  </si>
  <si>
    <t>Driver Name</t>
  </si>
  <si>
    <t>Verified</t>
  </si>
  <si>
    <t>Novice</t>
  </si>
  <si>
    <t>Bradley Freeburn</t>
  </si>
  <si>
    <t>Logan Spiteri</t>
  </si>
  <si>
    <t>Travis Campbell</t>
  </si>
  <si>
    <t>Jack Lemon</t>
  </si>
  <si>
    <t>Matthew Gardner</t>
  </si>
  <si>
    <t>Senior Club Championship</t>
  </si>
  <si>
    <t>Luke Freeburn</t>
  </si>
  <si>
    <t>Ethan Campbell</t>
  </si>
  <si>
    <t>Novice and Rookie club championship</t>
  </si>
  <si>
    <t>Junior Heavy</t>
  </si>
  <si>
    <t>Junior Performance</t>
  </si>
  <si>
    <t>4SS light</t>
  </si>
  <si>
    <t>Senior Performance Heavy</t>
  </si>
  <si>
    <t>Bradley Pay</t>
  </si>
  <si>
    <t>Andre Cortes</t>
  </si>
  <si>
    <t>Daniel Frougas</t>
  </si>
  <si>
    <t>Samuel Phillips</t>
  </si>
  <si>
    <t>Junior Light</t>
  </si>
  <si>
    <t>Dominic Magliarachi</t>
  </si>
  <si>
    <t>Luca Guidone</t>
  </si>
  <si>
    <t>Ayden Strong</t>
  </si>
  <si>
    <t>Jake Mckinnon</t>
  </si>
  <si>
    <t>Joshua Benaud</t>
  </si>
  <si>
    <t>Riley Skinner</t>
  </si>
  <si>
    <t>Lucas Youl</t>
  </si>
  <si>
    <t>Christian Estasy</t>
  </si>
  <si>
    <t>Oliver Estasy</t>
  </si>
  <si>
    <t>Dante Vinci</t>
  </si>
  <si>
    <t>Jordan Shalala</t>
  </si>
  <si>
    <t>Brock Stinson</t>
  </si>
  <si>
    <t>James Swarbrick</t>
  </si>
  <si>
    <t>Brian Tabbernal</t>
  </si>
  <si>
    <t>Paul Mckinnon</t>
  </si>
  <si>
    <t>Y</t>
  </si>
  <si>
    <t>Senior Performance Light</t>
  </si>
  <si>
    <t>Tag Res Light</t>
  </si>
  <si>
    <t>Tag Res Heavy</t>
  </si>
  <si>
    <r>
      <rPr>
        <b/>
        <sz val="10"/>
        <color indexed="63"/>
        <rFont val="Arial"/>
        <family val="2"/>
      </rPr>
      <t xml:space="preserve">2. </t>
    </r>
    <r>
      <rPr>
        <sz val="10"/>
        <color indexed="63"/>
        <rFont val="Arial"/>
        <family val="2"/>
      </rPr>
      <t>Outright placing is based on ALL in that class</t>
    </r>
  </si>
  <si>
    <t>Logan Eveleigh</t>
  </si>
  <si>
    <t>Christian Faro</t>
  </si>
  <si>
    <t>Blake Lynch</t>
  </si>
  <si>
    <t>Lachlan Lynch</t>
  </si>
  <si>
    <t>Jaxon Barrington</t>
  </si>
  <si>
    <t>Marshall Atayan</t>
  </si>
  <si>
    <t>Simon Davison</t>
  </si>
  <si>
    <t>Lachlan Toole</t>
  </si>
  <si>
    <t>Chris Levy</t>
  </si>
  <si>
    <t>Anthony Bradshaw</t>
  </si>
  <si>
    <t>Joshua Seiffert</t>
  </si>
  <si>
    <t>Hunter Sydenham</t>
  </si>
  <si>
    <t>Ryan Tomsett</t>
  </si>
  <si>
    <t>Matt Sydenham</t>
  </si>
  <si>
    <t>Macey Cluderay</t>
  </si>
  <si>
    <t>Russell Newell</t>
  </si>
  <si>
    <t>Nicholas Becker</t>
  </si>
  <si>
    <t>Gerald Cluderay</t>
  </si>
  <si>
    <t>4SS heavy</t>
  </si>
  <si>
    <t>4SS Super Heavy</t>
  </si>
  <si>
    <t>Oscar Singh</t>
  </si>
  <si>
    <t>Oscar Haddon</t>
  </si>
  <si>
    <t>Sam Dartell</t>
  </si>
  <si>
    <t>Harrison Grima</t>
  </si>
  <si>
    <t>Wade Cooper</t>
  </si>
  <si>
    <t>Koda Singh</t>
  </si>
  <si>
    <t>Daniel Quimby</t>
  </si>
  <si>
    <t>Jedd Wrigley</t>
  </si>
  <si>
    <t>Jordan Holden</t>
  </si>
  <si>
    <t>Zac Stubbs</t>
  </si>
  <si>
    <t>Tom Rendall</t>
  </si>
  <si>
    <t>James Grima</t>
  </si>
  <si>
    <t>Daniel Driscoll</t>
  </si>
  <si>
    <t>Kurtis Jackson</t>
  </si>
  <si>
    <t>Owen Bragg</t>
  </si>
  <si>
    <t>Kyle Parry</t>
  </si>
  <si>
    <t>Darcy Dunn</t>
  </si>
  <si>
    <t>Lincoln Pope</t>
  </si>
  <si>
    <t>Luke Angilley</t>
  </si>
  <si>
    <t>Shane Wilson</t>
  </si>
  <si>
    <t>Adam Berghofer</t>
  </si>
  <si>
    <t>Martin Emr</t>
  </si>
  <si>
    <t>Jessica Bollard</t>
  </si>
  <si>
    <t>Joshua Jackson</t>
  </si>
  <si>
    <t>Kayne MacDonald</t>
  </si>
  <si>
    <t>Joshua Shipley</t>
  </si>
  <si>
    <t>James Ward</t>
  </si>
  <si>
    <t>Charlie Campbell</t>
  </si>
  <si>
    <t>Cooper Mitchell</t>
  </si>
  <si>
    <t>Zalia Mckinnon</t>
  </si>
  <si>
    <t>Spencer Garde</t>
  </si>
  <si>
    <t>DNF</t>
  </si>
  <si>
    <t>DNS</t>
  </si>
  <si>
    <t>DSQ</t>
  </si>
  <si>
    <t>Round 1</t>
  </si>
  <si>
    <t>Round 2</t>
  </si>
  <si>
    <t>Round 4</t>
  </si>
  <si>
    <t>Round 5</t>
  </si>
  <si>
    <t>Round 6</t>
  </si>
  <si>
    <t>Round 7</t>
  </si>
  <si>
    <t>Round 8</t>
  </si>
  <si>
    <t>Entrants</t>
  </si>
  <si>
    <t>Lachlan Watson</t>
  </si>
  <si>
    <t>Joseph Bianchini</t>
  </si>
  <si>
    <t>Result</t>
  </si>
  <si>
    <t>Class Points</t>
  </si>
  <si>
    <t>Rookies</t>
  </si>
  <si>
    <t>Joseph Belardo</t>
  </si>
  <si>
    <t>Corey Carson</t>
  </si>
  <si>
    <t>Hamish Campbell</t>
  </si>
  <si>
    <t>Joseph Shteinman</t>
  </si>
  <si>
    <t>Jack Bartlett</t>
  </si>
  <si>
    <t>Logan Lalas</t>
  </si>
  <si>
    <t>Ayrton Dalmaso</t>
  </si>
  <si>
    <t>Tyler Koenig</t>
  </si>
  <si>
    <t>Ruben Dan</t>
  </si>
  <si>
    <t>Championship Points</t>
  </si>
  <si>
    <t>Alex Ninovic</t>
  </si>
  <si>
    <t>Oliver Saad</t>
  </si>
  <si>
    <t>Patrick Heuzenroeder</t>
  </si>
  <si>
    <t>Jett Kubelka</t>
  </si>
  <si>
    <t>Addison Radburn</t>
  </si>
  <si>
    <t>Nicholas Follows</t>
  </si>
  <si>
    <t>Damien Elliott</t>
  </si>
  <si>
    <t>Lewis D'Amore</t>
  </si>
  <si>
    <t>Romeo Nasr</t>
  </si>
  <si>
    <t>Nicholas Ricci</t>
  </si>
  <si>
    <t>Massimo Sofi</t>
  </si>
  <si>
    <t>Imogen Radburn</t>
  </si>
  <si>
    <t>Sebastian D'Amico</t>
  </si>
  <si>
    <t>Danielle Fleming</t>
  </si>
  <si>
    <t>Felix Staley</t>
  </si>
  <si>
    <t>Luca Belardo</t>
  </si>
  <si>
    <t>Chais Tippett</t>
  </si>
  <si>
    <t>Steve Brett</t>
  </si>
  <si>
    <t>Kieran Eccles</t>
  </si>
  <si>
    <t>Greg Mclandsborough</t>
  </si>
  <si>
    <t>Kurtis Dickson</t>
  </si>
  <si>
    <t>Brent Dickson</t>
  </si>
  <si>
    <t>Brian Quill</t>
  </si>
  <si>
    <t>Phillip Middleton</t>
  </si>
  <si>
    <t>Kurt Woodward</t>
  </si>
  <si>
    <t>Benito Montalbano</t>
  </si>
  <si>
    <t>Trent Rogers</t>
  </si>
  <si>
    <t>Zakiah-Reginald Varley</t>
  </si>
  <si>
    <t>Charles Mclandsborough</t>
  </si>
  <si>
    <t>Haris Sengul</t>
  </si>
  <si>
    <t>Lloyd Hamblin</t>
  </si>
  <si>
    <t>Cody Maynes-Rutty</t>
  </si>
  <si>
    <t>Adam Wright</t>
  </si>
  <si>
    <t>Mathew Algie</t>
  </si>
  <si>
    <t>Andrew Grima</t>
  </si>
  <si>
    <t>Lachlan Mineeff</t>
  </si>
  <si>
    <t>Craig Flewitt</t>
  </si>
  <si>
    <t>Tyler Budden</t>
  </si>
  <si>
    <t>Bryce Ruttley</t>
  </si>
  <si>
    <t>John Algie</t>
  </si>
  <si>
    <t>Simon Grima</t>
  </si>
  <si>
    <t>Nathan Bolstad</t>
  </si>
  <si>
    <t>James Duckworth</t>
  </si>
  <si>
    <t>Patrick Moloney</t>
  </si>
  <si>
    <t>Oscar Taylor</t>
  </si>
  <si>
    <t>Hayden Jackson</t>
  </si>
  <si>
    <t>Rhys Mccormack</t>
  </si>
  <si>
    <t>Neil Yates</t>
  </si>
  <si>
    <t>Isaac Demellweek</t>
  </si>
  <si>
    <t>Ayrton De Nova</t>
  </si>
  <si>
    <t>Joshua Hunter</t>
  </si>
  <si>
    <t>Carter Lamperd</t>
  </si>
  <si>
    <t>Hunter Pearce</t>
  </si>
  <si>
    <t>Aiden Grima</t>
  </si>
  <si>
    <t>James Freeburn</t>
  </si>
  <si>
    <t>William Callinan</t>
  </si>
  <si>
    <t>Cassandra Puckle</t>
  </si>
  <si>
    <t>Hayley Wolfenden</t>
  </si>
  <si>
    <t>Anthony Wiskich</t>
  </si>
  <si>
    <t>Dimitri Kozlinski</t>
  </si>
  <si>
    <t>Luke Paterson</t>
  </si>
  <si>
    <t>Kayne Macdonald</t>
  </si>
  <si>
    <t>Marco Panebianco</t>
  </si>
  <si>
    <t>Matthew Richards</t>
  </si>
  <si>
    <t>Stephen Mckay</t>
  </si>
  <si>
    <t>John O'Reilly</t>
  </si>
  <si>
    <t>Blake Schembri</t>
  </si>
  <si>
    <t>MyKarting ID</t>
  </si>
  <si>
    <t>Last Name</t>
  </si>
  <si>
    <t>Full name</t>
  </si>
  <si>
    <t>Family</t>
  </si>
  <si>
    <t>Latest Membership Transaction</t>
  </si>
  <si>
    <t>Transaction Date</t>
  </si>
  <si>
    <t>Expiry Date</t>
  </si>
  <si>
    <t>Date of Birth</t>
  </si>
  <si>
    <t>Gender</t>
  </si>
  <si>
    <t>Mailing Address</t>
  </si>
  <si>
    <t>Mailing Address 2</t>
  </si>
  <si>
    <t>City</t>
  </si>
  <si>
    <t>State</t>
  </si>
  <si>
    <t>PostCode</t>
  </si>
  <si>
    <t>Email</t>
  </si>
  <si>
    <t>Home Phone</t>
  </si>
  <si>
    <t>Business Phone</t>
  </si>
  <si>
    <t>Mobile Phone</t>
  </si>
  <si>
    <t>Voting Rights</t>
  </si>
  <si>
    <t>Receive Karting Specific</t>
  </si>
  <si>
    <t>Receive Karting Offers</t>
  </si>
  <si>
    <t>Receive Other Offers</t>
  </si>
  <si>
    <t>121069</t>
  </si>
  <si>
    <t>John</t>
  </si>
  <si>
    <t>Algie</t>
  </si>
  <si>
    <t>H</t>
  </si>
  <si>
    <t>2021 - Full Family Membership</t>
  </si>
  <si>
    <t>16-Feb-2021</t>
  </si>
  <si>
    <t>16-Feb-2022</t>
  </si>
  <si>
    <t>20-Jan-1956</t>
  </si>
  <si>
    <t>Male</t>
  </si>
  <si>
    <t>12 Plane Tree Close</t>
  </si>
  <si>
    <t/>
  </si>
  <si>
    <t>Bowral</t>
  </si>
  <si>
    <t>NSW</t>
  </si>
  <si>
    <t>2576</t>
  </si>
  <si>
    <t>john@ared.com.au</t>
  </si>
  <si>
    <t>0248616883</t>
  </si>
  <si>
    <t>0407626601</t>
  </si>
  <si>
    <t>Yes</t>
  </si>
  <si>
    <t>121068</t>
  </si>
  <si>
    <t>Mathew</t>
  </si>
  <si>
    <t>C</t>
  </si>
  <si>
    <t>04-Apr-2003</t>
  </si>
  <si>
    <t>19 Mimosa Place</t>
  </si>
  <si>
    <t>Braemar</t>
  </si>
  <si>
    <t>2575</t>
  </si>
  <si>
    <t>mathewalgie@hotmail.com</t>
  </si>
  <si>
    <t>0248710121</t>
  </si>
  <si>
    <t>0474314493</t>
  </si>
  <si>
    <t>123178</t>
  </si>
  <si>
    <t>Brett</t>
  </si>
  <si>
    <t>Bollard</t>
  </si>
  <si>
    <t>27-Jan-2021</t>
  </si>
  <si>
    <t>27-Jan-2022</t>
  </si>
  <si>
    <t>08-Mar-1973</t>
  </si>
  <si>
    <t>37 Carmelita Cct</t>
  </si>
  <si>
    <t>Rouse Hill</t>
  </si>
  <si>
    <t>2155</t>
  </si>
  <si>
    <t>brett@kjb.net.au</t>
  </si>
  <si>
    <t>0296294376</t>
  </si>
  <si>
    <t>0418694164</t>
  </si>
  <si>
    <t>111966</t>
  </si>
  <si>
    <t>Jessica</t>
  </si>
  <si>
    <t>14-Oct-2005</t>
  </si>
  <si>
    <t>Female</t>
  </si>
  <si>
    <t>37 CARMELITA CCT</t>
  </si>
  <si>
    <t>ROUSE HILL</t>
  </si>
  <si>
    <t>123367</t>
  </si>
  <si>
    <t>Luke</t>
  </si>
  <si>
    <t>22-Oct-2013</t>
  </si>
  <si>
    <t>121762</t>
  </si>
  <si>
    <t>Owen</t>
  </si>
  <si>
    <t>Bragg</t>
  </si>
  <si>
    <t>2021 - Junior Family Membership</t>
  </si>
  <si>
    <t>04-Feb-2021</t>
  </si>
  <si>
    <t>15-Feb-2022</t>
  </si>
  <si>
    <t>07-May-2007</t>
  </si>
  <si>
    <t>14Nabiac Ave</t>
  </si>
  <si>
    <t>Gymea Bay</t>
  </si>
  <si>
    <t>2227</t>
  </si>
  <si>
    <t>mickbragg@hotmail.com</t>
  </si>
  <si>
    <t>0414649885</t>
  </si>
  <si>
    <t>0407383335</t>
  </si>
  <si>
    <t>123615</t>
  </si>
  <si>
    <t>David</t>
  </si>
  <si>
    <t>Burch</t>
  </si>
  <si>
    <t>2021 - Senior Membership</t>
  </si>
  <si>
    <t>01-Feb-2021</t>
  </si>
  <si>
    <t>01-Feb-2022</t>
  </si>
  <si>
    <t>24-Apr-1975</t>
  </si>
  <si>
    <t>13 Tamboura ave</t>
  </si>
  <si>
    <t>Baulkham hills</t>
  </si>
  <si>
    <t>2153</t>
  </si>
  <si>
    <t>Dburch@woolworths.com.au</t>
  </si>
  <si>
    <t>0413011280</t>
  </si>
  <si>
    <t>123639</t>
  </si>
  <si>
    <t>Peter</t>
  </si>
  <si>
    <t>Cannon</t>
  </si>
  <si>
    <t>03-Feb-2021</t>
  </si>
  <si>
    <t>03-Feb-2022</t>
  </si>
  <si>
    <t>15-Feb-1984</t>
  </si>
  <si>
    <t>31 Watergum Drive</t>
  </si>
  <si>
    <t>Warriewood</t>
  </si>
  <si>
    <t>2102</t>
  </si>
  <si>
    <t>pcannon13@gmail.com</t>
  </si>
  <si>
    <t>0422125166</t>
  </si>
  <si>
    <t>121610</t>
  </si>
  <si>
    <t>Andre</t>
  </si>
  <si>
    <t>Cortes</t>
  </si>
  <si>
    <t>15-Feb-2021</t>
  </si>
  <si>
    <t>05-Sep-2004</t>
  </si>
  <si>
    <t>11 Rhodes pl</t>
  </si>
  <si>
    <t>Harrington Park</t>
  </si>
  <si>
    <t>2567</t>
  </si>
  <si>
    <t>andrecortes1928@gmail.com</t>
  </si>
  <si>
    <t>0421816883</t>
  </si>
  <si>
    <t>108427</t>
  </si>
  <si>
    <t>Barry-John</t>
  </si>
  <si>
    <t>Cutting</t>
  </si>
  <si>
    <t>03-Jul-1974</t>
  </si>
  <si>
    <t>59 Dragonfly Drive</t>
  </si>
  <si>
    <t>Chisholm</t>
  </si>
  <si>
    <t>2322</t>
  </si>
  <si>
    <t>bjcutting74@gmail.com</t>
  </si>
  <si>
    <t>0407925301</t>
  </si>
  <si>
    <t>107195</t>
  </si>
  <si>
    <t>Harrison</t>
  </si>
  <si>
    <t>17-May-2003</t>
  </si>
  <si>
    <t>107194</t>
  </si>
  <si>
    <t>Hunter</t>
  </si>
  <si>
    <t>09-Feb-2006</t>
  </si>
  <si>
    <t>123571</t>
  </si>
  <si>
    <t>Ayrton</t>
  </si>
  <si>
    <t>De Nova</t>
  </si>
  <si>
    <t>11-Feb-2021</t>
  </si>
  <si>
    <t>11-Feb-2022</t>
  </si>
  <si>
    <t>27-Jul-2010</t>
  </si>
  <si>
    <t>P.O.Box 32</t>
  </si>
  <si>
    <t>Collaroy Beach</t>
  </si>
  <si>
    <t>2097</t>
  </si>
  <si>
    <t>dominicdenova@yahoo.com</t>
  </si>
  <si>
    <t>0450181505</t>
  </si>
  <si>
    <t>123729</t>
  </si>
  <si>
    <t>Alexandra</t>
  </si>
  <si>
    <t>Del Piero</t>
  </si>
  <si>
    <t>26-Mar-1986</t>
  </si>
  <si>
    <t>8 Carnegie Place</t>
  </si>
  <si>
    <t>Castle Hill</t>
  </si>
  <si>
    <t>2154</t>
  </si>
  <si>
    <t>arou_53@hotmail.com</t>
  </si>
  <si>
    <t>0401011092</t>
  </si>
  <si>
    <t>123650</t>
  </si>
  <si>
    <t>Ivan</t>
  </si>
  <si>
    <t>Dragostinov</t>
  </si>
  <si>
    <t>05-Feb-2021</t>
  </si>
  <si>
    <t>05-Feb-2022</t>
  </si>
  <si>
    <t>06-Sep-1988</t>
  </si>
  <si>
    <t>13/83-87 Albert Street</t>
  </si>
  <si>
    <t>Hornsby</t>
  </si>
  <si>
    <t>2077</t>
  </si>
  <si>
    <t>i.dragostinov@gmail.com</t>
  </si>
  <si>
    <t>0423903000</t>
  </si>
  <si>
    <t>103211</t>
  </si>
  <si>
    <t>Ben</t>
  </si>
  <si>
    <t>Edwards</t>
  </si>
  <si>
    <t>17-Feb-2021</t>
  </si>
  <si>
    <t>13-Mar-2022</t>
  </si>
  <si>
    <t>10-May-1993</t>
  </si>
  <si>
    <t>7 Killuran Avenue</t>
  </si>
  <si>
    <t>Emu Heights</t>
  </si>
  <si>
    <t>2750</t>
  </si>
  <si>
    <t>Ben.edwards01@outlook.com</t>
  </si>
  <si>
    <t>0247354998</t>
  </si>
  <si>
    <t>0411350632</t>
  </si>
  <si>
    <t>104105</t>
  </si>
  <si>
    <t>Matthew</t>
  </si>
  <si>
    <t>Gardner</t>
  </si>
  <si>
    <t>19-Feb-2021</t>
  </si>
  <si>
    <t>19-Feb-2022</t>
  </si>
  <si>
    <t>07-Dec-2003</t>
  </si>
  <si>
    <t>123 TADMORE RD</t>
  </si>
  <si>
    <t>CRANEBROOK</t>
  </si>
  <si>
    <t>2749</t>
  </si>
  <si>
    <t>Matthewgardner75159@gmail.com</t>
  </si>
  <si>
    <t>472636944</t>
  </si>
  <si>
    <t>0417482956</t>
  </si>
  <si>
    <t>123638</t>
  </si>
  <si>
    <t>Chase</t>
  </si>
  <si>
    <t>Gausel</t>
  </si>
  <si>
    <t>08-Dec-2008</t>
  </si>
  <si>
    <t>62 Acres Road</t>
  </si>
  <si>
    <t>Kellyville</t>
  </si>
  <si>
    <t>decbean@bigpond.com</t>
  </si>
  <si>
    <t>0428308464</t>
  </si>
  <si>
    <t>123654</t>
  </si>
  <si>
    <t>Dean</t>
  </si>
  <si>
    <t>19-Dec-1977</t>
  </si>
  <si>
    <t>dean@renovationbydesign.com.au</t>
  </si>
  <si>
    <t>123640</t>
  </si>
  <si>
    <t>Aaron</t>
  </si>
  <si>
    <t>Hague</t>
  </si>
  <si>
    <t>01-Jun-1981</t>
  </si>
  <si>
    <t>51 Astwood st</t>
  </si>
  <si>
    <t>colyton</t>
  </si>
  <si>
    <t>2760</t>
  </si>
  <si>
    <t>aaronandkristy@hotmail.com</t>
  </si>
  <si>
    <t>0411407483</t>
  </si>
  <si>
    <t>123642</t>
  </si>
  <si>
    <t>30-May-2008</t>
  </si>
  <si>
    <t>AUS</t>
  </si>
  <si>
    <t>110057</t>
  </si>
  <si>
    <t>Jake</t>
  </si>
  <si>
    <t>Heyneman</t>
  </si>
  <si>
    <t>17-Feb-2022</t>
  </si>
  <si>
    <t>04-Aug-1999</t>
  </si>
  <si>
    <t>23 KOOKABURRA CRESCENT</t>
  </si>
  <si>
    <t>GLENMORE PARK</t>
  </si>
  <si>
    <t>2745</t>
  </si>
  <si>
    <t>0411303770</t>
  </si>
  <si>
    <t>108763</t>
  </si>
  <si>
    <t>Greg</t>
  </si>
  <si>
    <t>Holden</t>
  </si>
  <si>
    <t>25-Feb-2022</t>
  </si>
  <si>
    <t>12-Aug-1982</t>
  </si>
  <si>
    <t>UNIT 39 6 ABBOTT RD</t>
  </si>
  <si>
    <t>SEVEN HILLS</t>
  </si>
  <si>
    <t>2747</t>
  </si>
  <si>
    <t>Gholden@gcrelectricalservices.com.au</t>
  </si>
  <si>
    <t>0420940041</t>
  </si>
  <si>
    <t>111927</t>
  </si>
  <si>
    <t>Jordan</t>
  </si>
  <si>
    <t>01-Jul-2010</t>
  </si>
  <si>
    <t>36 Allambie Street</t>
  </si>
  <si>
    <t>THE PONDS</t>
  </si>
  <si>
    <t>2769</t>
  </si>
  <si>
    <t>gholden@gcrelectricalservices.com.au</t>
  </si>
  <si>
    <t>0420904041</t>
  </si>
  <si>
    <t>123644</t>
  </si>
  <si>
    <t>Antonio</t>
  </si>
  <si>
    <t>Huie</t>
  </si>
  <si>
    <t>04-Feb-2022</t>
  </si>
  <si>
    <t>27-Aug-1965</t>
  </si>
  <si>
    <t>1/39 King Road</t>
  </si>
  <si>
    <t>Unit 1</t>
  </si>
  <si>
    <t>atinhugh@gmail.com</t>
  </si>
  <si>
    <t>0490532109</t>
  </si>
  <si>
    <t>123634</t>
  </si>
  <si>
    <t>Tyler</t>
  </si>
  <si>
    <t>Koenig</t>
  </si>
  <si>
    <t>06-Jan-2010</t>
  </si>
  <si>
    <t>9 larnach pl</t>
  </si>
  <si>
    <t>Elderslie</t>
  </si>
  <si>
    <t>2570</t>
  </si>
  <si>
    <t>adrian.koenig@gmail.com</t>
  </si>
  <si>
    <t>0451992325</t>
  </si>
  <si>
    <t>121798</t>
  </si>
  <si>
    <t>Blake</t>
  </si>
  <si>
    <t>Lynch</t>
  </si>
  <si>
    <t>09-Feb-2022</t>
  </si>
  <si>
    <t>03-Feb-2009</t>
  </si>
  <si>
    <t>43-45 Garswood rd</t>
  </si>
  <si>
    <t>Glenmore Park</t>
  </si>
  <si>
    <t>Jerred1@bigpond.net.au</t>
  </si>
  <si>
    <t>0247367039</t>
  </si>
  <si>
    <t>0418227152</t>
  </si>
  <si>
    <t>121796</t>
  </si>
  <si>
    <t>Lachlan</t>
  </si>
  <si>
    <t>19-Dec-2006</t>
  </si>
  <si>
    <t>121799</t>
  </si>
  <si>
    <t>Jerred</t>
  </si>
  <si>
    <t>09-Feb-2021</t>
  </si>
  <si>
    <t>07-Apr-1976</t>
  </si>
  <si>
    <t>123752</t>
  </si>
  <si>
    <t>James</t>
  </si>
  <si>
    <t>Macken</t>
  </si>
  <si>
    <t>18-Feb-2021</t>
  </si>
  <si>
    <t>18-Feb-2022</t>
  </si>
  <si>
    <t>04-May-1994</t>
  </si>
  <si>
    <t>2/4 Aston Gardens</t>
  </si>
  <si>
    <t>Bellevue Hill</t>
  </si>
  <si>
    <t>2023</t>
  </si>
  <si>
    <t>jamesmacken89@gmail.com</t>
  </si>
  <si>
    <t>0404039504</t>
  </si>
  <si>
    <t>121889</t>
  </si>
  <si>
    <t>Mineeff</t>
  </si>
  <si>
    <t>10-Feb-2021</t>
  </si>
  <si>
    <t>10-Feb-2022</t>
  </si>
  <si>
    <t>25-Oct-2005</t>
  </si>
  <si>
    <t>3 Deltaview Ave</t>
  </si>
  <si>
    <t>Haywards Bay</t>
  </si>
  <si>
    <t>2530</t>
  </si>
  <si>
    <t>Lachienmineeff@gmail.com</t>
  </si>
  <si>
    <t>0447176603</t>
  </si>
  <si>
    <t>107023</t>
  </si>
  <si>
    <t>Ryan</t>
  </si>
  <si>
    <t>Monaghan</t>
  </si>
  <si>
    <t>23-Oct-1984</t>
  </si>
  <si>
    <t>27 TRISTAN COURT</t>
  </si>
  <si>
    <t>CASTLE HILL</t>
  </si>
  <si>
    <t>topkart23@hotmail.com</t>
  </si>
  <si>
    <t>0298994830</t>
  </si>
  <si>
    <t>0413803567</t>
  </si>
  <si>
    <t>123579</t>
  </si>
  <si>
    <t>Morabito</t>
  </si>
  <si>
    <t>28-Jan-2021</t>
  </si>
  <si>
    <t>28-Jan-2022</t>
  </si>
  <si>
    <t>14-Jan-1998</t>
  </si>
  <si>
    <t>5 Martens Cct</t>
  </si>
  <si>
    <t>harrison.morabito@bigpond.com.au</t>
  </si>
  <si>
    <t>0424966737</t>
  </si>
  <si>
    <t>101158</t>
  </si>
  <si>
    <t>Bradley</t>
  </si>
  <si>
    <t>Pay</t>
  </si>
  <si>
    <t>06-Feb-2022</t>
  </si>
  <si>
    <t>28-Jan-1964</t>
  </si>
  <si>
    <t>392 Concord Road</t>
  </si>
  <si>
    <t>CONCORD WEST</t>
  </si>
  <si>
    <t>2138</t>
  </si>
  <si>
    <t>bradpay@tpg.com.au</t>
  </si>
  <si>
    <t>0297431949</t>
  </si>
  <si>
    <t>0413601463</t>
  </si>
  <si>
    <t>121835</t>
  </si>
  <si>
    <t>Charles</t>
  </si>
  <si>
    <t>Phillips</t>
  </si>
  <si>
    <t>12-Feb-2021</t>
  </si>
  <si>
    <t>12-Feb-2022</t>
  </si>
  <si>
    <t>14-Dec-2009</t>
  </si>
  <si>
    <t>21 Colbarra Place</t>
  </si>
  <si>
    <t>West Pennant Hills</t>
  </si>
  <si>
    <t>2125</t>
  </si>
  <si>
    <t>toddaphillips@hotmail.com</t>
  </si>
  <si>
    <t>0419223176</t>
  </si>
  <si>
    <t>120305</t>
  </si>
  <si>
    <t>Samuel</t>
  </si>
  <si>
    <t>31-Jan-2007</t>
  </si>
  <si>
    <t>120304</t>
  </si>
  <si>
    <t>Todd</t>
  </si>
  <si>
    <t>01-Oct-1968</t>
  </si>
  <si>
    <t>111831</t>
  </si>
  <si>
    <t>Cassandra</t>
  </si>
  <si>
    <t>Puckle</t>
  </si>
  <si>
    <t>25-Nov-2003</t>
  </si>
  <si>
    <t>21 GREENFIELDS PL</t>
  </si>
  <si>
    <t>THERESA PARK</t>
  </si>
  <si>
    <t>Tricia@atpuckle.com.au</t>
  </si>
  <si>
    <t>0412702943</t>
  </si>
  <si>
    <t>112088</t>
  </si>
  <si>
    <t>STEVE</t>
  </si>
  <si>
    <t>Russo</t>
  </si>
  <si>
    <t>24-Dec-1965</t>
  </si>
  <si>
    <t>4 BROWN CLOSE</t>
  </si>
  <si>
    <t>MENAI</t>
  </si>
  <si>
    <t>2234</t>
  </si>
  <si>
    <t>steve@sydneytint.com.au</t>
  </si>
  <si>
    <t>0414157738</t>
  </si>
  <si>
    <t>107465</t>
  </si>
  <si>
    <t>Andy</t>
  </si>
  <si>
    <t>Sandlin</t>
  </si>
  <si>
    <t>29-Jan-2021</t>
  </si>
  <si>
    <t>29-Jan-2022</t>
  </si>
  <si>
    <t>09-Jun-1968</t>
  </si>
  <si>
    <t>48 Blacks Road</t>
  </si>
  <si>
    <t>Arcadia</t>
  </si>
  <si>
    <t>2159</t>
  </si>
  <si>
    <t>andyshannon1@bigpond.com</t>
  </si>
  <si>
    <t>0296533634</t>
  </si>
  <si>
    <t>0419125218</t>
  </si>
  <si>
    <t>123599</t>
  </si>
  <si>
    <t>Madeleine</t>
  </si>
  <si>
    <t>04-Nov-2005</t>
  </si>
  <si>
    <t>111460</t>
  </si>
  <si>
    <t>Christopher</t>
  </si>
  <si>
    <t>Sandrone</t>
  </si>
  <si>
    <t>02-Mar-1998</t>
  </si>
  <si>
    <t>277 COBBITTY ROAD</t>
  </si>
  <si>
    <t>COBBITTY</t>
  </si>
  <si>
    <t>Chris.sandrone@gmail.com</t>
  </si>
  <si>
    <t>123605</t>
  </si>
  <si>
    <t>Dennis</t>
  </si>
  <si>
    <t>12-Nov-1960</t>
  </si>
  <si>
    <t>277 Cobbitty Road</t>
  </si>
  <si>
    <t>Cobbitty</t>
  </si>
  <si>
    <t>dennis.sandrone@gmail.com</t>
  </si>
  <si>
    <t>0428033252</t>
  </si>
  <si>
    <t>102862</t>
  </si>
  <si>
    <t>Michael</t>
  </si>
  <si>
    <t>Seal</t>
  </si>
  <si>
    <t>09-Dec-1973</t>
  </si>
  <si>
    <t>33 MELLFELL ROAD</t>
  </si>
  <si>
    <t>mseal@bigpond.net.au</t>
  </si>
  <si>
    <t>0247294283</t>
  </si>
  <si>
    <t>0410511718</t>
  </si>
  <si>
    <t>103540</t>
  </si>
  <si>
    <t>Sharnay</t>
  </si>
  <si>
    <t>02-Apr-2002</t>
  </si>
  <si>
    <t>103542</t>
  </si>
  <si>
    <t>William</t>
  </si>
  <si>
    <t>22-Jun-2004</t>
  </si>
  <si>
    <t>247223280</t>
  </si>
  <si>
    <t>410511718</t>
  </si>
  <si>
    <t>110203</t>
  </si>
  <si>
    <t>Seymour</t>
  </si>
  <si>
    <t>22-Jun-1987</t>
  </si>
  <si>
    <t>13 SURVEYORS WAY</t>
  </si>
  <si>
    <t>SOUTH BOWENFELS</t>
  </si>
  <si>
    <t>2790</t>
  </si>
  <si>
    <t>lukeseymour_16@hotmail.com</t>
  </si>
  <si>
    <t>0263525005</t>
  </si>
  <si>
    <t>0419496554</t>
  </si>
  <si>
    <t>122067</t>
  </si>
  <si>
    <t>Shipway</t>
  </si>
  <si>
    <t>12-Mar-2022</t>
  </si>
  <si>
    <t>12-Jul-1978</t>
  </si>
  <si>
    <t>99 Nepean Gorge Drive</t>
  </si>
  <si>
    <t>Mulgoa</t>
  </si>
  <si>
    <t>shipwaysplumbing@gmail.com</t>
  </si>
  <si>
    <t>0410638342</t>
  </si>
  <si>
    <t>100629</t>
  </si>
  <si>
    <t>Lee</t>
  </si>
  <si>
    <t>Somerville</t>
  </si>
  <si>
    <t>17-Mar-1968</t>
  </si>
  <si>
    <t>66 PROCTOR AVE</t>
  </si>
  <si>
    <t>KINGSGROVE</t>
  </si>
  <si>
    <t>2208</t>
  </si>
  <si>
    <t>lsomerville17@hotmail.com</t>
  </si>
  <si>
    <t>0432690738</t>
  </si>
  <si>
    <t>120093</t>
  </si>
  <si>
    <t>Brock</t>
  </si>
  <si>
    <t>Stinson</t>
  </si>
  <si>
    <t>01-Mar-2003</t>
  </si>
  <si>
    <t>88 ALLAN ROAD</t>
  </si>
  <si>
    <t>MULGOA</t>
  </si>
  <si>
    <t>mstino@bigpond.com</t>
  </si>
  <si>
    <t>0418241992</t>
  </si>
  <si>
    <t>112451</t>
  </si>
  <si>
    <t>Matt</t>
  </si>
  <si>
    <t>Sydenham</t>
  </si>
  <si>
    <t>06-Dec-1969</t>
  </si>
  <si>
    <t>160 Warriewood Road</t>
  </si>
  <si>
    <t>matt.sydenham@hotmail.com</t>
  </si>
  <si>
    <t>0434327092</t>
  </si>
  <si>
    <t>121065</t>
  </si>
  <si>
    <t>Craig</t>
  </si>
  <si>
    <t>Tippett</t>
  </si>
  <si>
    <t>19-Apr-1971</t>
  </si>
  <si>
    <t>7 Mann St</t>
  </si>
  <si>
    <t>Armidale</t>
  </si>
  <si>
    <t>2350</t>
  </si>
  <si>
    <t>thek9shed@gmail.com</t>
  </si>
  <si>
    <t>0448861758</t>
  </si>
  <si>
    <t>122002</t>
  </si>
  <si>
    <t>Neel</t>
  </si>
  <si>
    <t>Vats</t>
  </si>
  <si>
    <t>27-Feb-2022</t>
  </si>
  <si>
    <t>23-Apr-2013</t>
  </si>
  <si>
    <t>5 sterlini place</t>
  </si>
  <si>
    <t>Blacktown</t>
  </si>
  <si>
    <t>2148</t>
  </si>
  <si>
    <t>Vvats@iinet.net</t>
  </si>
  <si>
    <t>0413099613</t>
  </si>
  <si>
    <t>123614</t>
  </si>
  <si>
    <t>Vermeulen</t>
  </si>
  <si>
    <t>P</t>
  </si>
  <si>
    <t>12-Jul-1977</t>
  </si>
  <si>
    <t>1 Dassault Close</t>
  </si>
  <si>
    <t>Raby</t>
  </si>
  <si>
    <t>2566</t>
  </si>
  <si>
    <t>vermeulen.aj@gmail.com</t>
  </si>
  <si>
    <t>0414536762</t>
  </si>
  <si>
    <t>123609</t>
  </si>
  <si>
    <t>Cheree</t>
  </si>
  <si>
    <t>27-Oct-1983</t>
  </si>
  <si>
    <t>acvaus@gmail.com</t>
  </si>
  <si>
    <t>0416423949</t>
  </si>
  <si>
    <t>123612</t>
  </si>
  <si>
    <t>Deniel</t>
  </si>
  <si>
    <t>16-Aug-2008</t>
  </si>
  <si>
    <t>deniel.vermeulen@gmail.com</t>
  </si>
  <si>
    <t>0414413715</t>
  </si>
  <si>
    <t>123613</t>
  </si>
  <si>
    <t>Nadia</t>
  </si>
  <si>
    <t>30-May-2012</t>
  </si>
  <si>
    <t>vermeulen.nadia@outlook.com</t>
  </si>
  <si>
    <t>122812</t>
  </si>
  <si>
    <t>Watson</t>
  </si>
  <si>
    <t>20-May-2012</t>
  </si>
  <si>
    <t>10 The Avenue</t>
  </si>
  <si>
    <t>Riverstone</t>
  </si>
  <si>
    <t>2765</t>
  </si>
  <si>
    <t>0412079842</t>
  </si>
  <si>
    <t>121365</t>
  </si>
  <si>
    <t>Joshua</t>
  </si>
  <si>
    <t>Shipley</t>
  </si>
  <si>
    <t>22-Jan-2021</t>
  </si>
  <si>
    <t>22-Jan-2022</t>
  </si>
  <si>
    <t>01-Nov-1997</t>
  </si>
  <si>
    <t>Josh_shipley@aol.com</t>
  </si>
  <si>
    <t>0401473769</t>
  </si>
  <si>
    <t>107376</t>
  </si>
  <si>
    <t>Nicholas</t>
  </si>
  <si>
    <t>Caruso</t>
  </si>
  <si>
    <t>21-Jan-2021</t>
  </si>
  <si>
    <t>21-Jan-2022</t>
  </si>
  <si>
    <t>14-May-2002</t>
  </si>
  <si>
    <t>35 Governors Drive</t>
  </si>
  <si>
    <t>HARRINGTON PARK</t>
  </si>
  <si>
    <t>mario@tigertrays.com.au</t>
  </si>
  <si>
    <t>1111111111</t>
  </si>
  <si>
    <t>0422429391</t>
  </si>
  <si>
    <t>123001</t>
  </si>
  <si>
    <t>Troy</t>
  </si>
  <si>
    <t>Haddon</t>
  </si>
  <si>
    <t>2020 - Junior Family Membership</t>
  </si>
  <si>
    <t>04-Mar-1972</t>
  </si>
  <si>
    <t>Princes Hwy 126</t>
  </si>
  <si>
    <t>NAROOMA</t>
  </si>
  <si>
    <t>2546</t>
  </si>
  <si>
    <t>info@topofthetownmotel.com.au</t>
  </si>
  <si>
    <t>0244762099</t>
  </si>
  <si>
    <t>0459806886</t>
  </si>
  <si>
    <t>123497</t>
  </si>
  <si>
    <t>Winter</t>
  </si>
  <si>
    <t>18-Jan-2021</t>
  </si>
  <si>
    <t>18-Jan-2022</t>
  </si>
  <si>
    <t>19-Oct-1977</t>
  </si>
  <si>
    <t>1  Tarrant Plc</t>
  </si>
  <si>
    <t>Doonside</t>
  </si>
  <si>
    <t>2767</t>
  </si>
  <si>
    <t>cwinter@ness.com.au</t>
  </si>
  <si>
    <t>0421389052</t>
  </si>
  <si>
    <t>104671</t>
  </si>
  <si>
    <t>Mitchell</t>
  </si>
  <si>
    <t>Fredericks</t>
  </si>
  <si>
    <t>15-Jan-2021</t>
  </si>
  <si>
    <t>15-Jan-2022</t>
  </si>
  <si>
    <t>08-Nov-1995</t>
  </si>
  <si>
    <t>53 GARLING ST</t>
  </si>
  <si>
    <t>LANE COVE</t>
  </si>
  <si>
    <t>2066</t>
  </si>
  <si>
    <t>Mitchellfredericks@outlook.com</t>
  </si>
  <si>
    <t>0294271653</t>
  </si>
  <si>
    <t>0447181792</t>
  </si>
  <si>
    <t>123484</t>
  </si>
  <si>
    <t>Damien</t>
  </si>
  <si>
    <t>Grima</t>
  </si>
  <si>
    <t>14-Jan-2021</t>
  </si>
  <si>
    <t>14-Jan-2022</t>
  </si>
  <si>
    <t>22-Oct-1984</t>
  </si>
  <si>
    <t>56 Coachman cres</t>
  </si>
  <si>
    <t>Kellyville Ridge</t>
  </si>
  <si>
    <t>bree.grima@gmail.com</t>
  </si>
  <si>
    <t>0425347214</t>
  </si>
  <si>
    <t>123472</t>
  </si>
  <si>
    <t>27-Dec-2011</t>
  </si>
  <si>
    <t>56 Coachman Cres</t>
  </si>
  <si>
    <t>100525</t>
  </si>
  <si>
    <t>Bert</t>
  </si>
  <si>
    <t>Wrigley</t>
  </si>
  <si>
    <t>09-Jun-1965</t>
  </si>
  <si>
    <t>22 Nelson Place</t>
  </si>
  <si>
    <t>Dubbo</t>
  </si>
  <si>
    <t>2830</t>
  </si>
  <si>
    <t>bert@bwidubbo.com</t>
  </si>
  <si>
    <t>0427871286</t>
  </si>
  <si>
    <t>120273</t>
  </si>
  <si>
    <t>Jamie</t>
  </si>
  <si>
    <t>Benaud</t>
  </si>
  <si>
    <t>13-Jan-2021</t>
  </si>
  <si>
    <t>13-Jan-2022</t>
  </si>
  <si>
    <t>07-Nov-1971</t>
  </si>
  <si>
    <t>PO Box 4317</t>
  </si>
  <si>
    <t>Winmalee</t>
  </si>
  <si>
    <t>2777</t>
  </si>
  <si>
    <t>jamie@australianimages.com.au</t>
  </si>
  <si>
    <t>0409007770</t>
  </si>
  <si>
    <t>100030</t>
  </si>
  <si>
    <t>10-Jul-2009</t>
  </si>
  <si>
    <t>PO BOX 4317</t>
  </si>
  <si>
    <t>WINMALEE</t>
  </si>
  <si>
    <t>0247541825</t>
  </si>
  <si>
    <t>109160</t>
  </si>
  <si>
    <t>Oliver</t>
  </si>
  <si>
    <t>Saade</t>
  </si>
  <si>
    <t>08-Nov-2007</t>
  </si>
  <si>
    <t>PO BOX 420</t>
  </si>
  <si>
    <t>Round Corner</t>
  </si>
  <si>
    <t>2158</t>
  </si>
  <si>
    <t>ENDREE2010@GMAIL.COM</t>
  </si>
  <si>
    <t>0411219139</t>
  </si>
  <si>
    <t>113090</t>
  </si>
  <si>
    <t>Schembri</t>
  </si>
  <si>
    <t>27-Aug-2004</t>
  </si>
  <si>
    <t>10 Willmott Place</t>
  </si>
  <si>
    <t>blakeschembri1@gmail.com</t>
  </si>
  <si>
    <t>0447334959</t>
  </si>
  <si>
    <t>0417833769</t>
  </si>
  <si>
    <t>121233</t>
  </si>
  <si>
    <t>keith</t>
  </si>
  <si>
    <t>singh</t>
  </si>
  <si>
    <t>11-Jan-2021</t>
  </si>
  <si>
    <t>11-Jan-2022</t>
  </si>
  <si>
    <t>26-Jan-1983</t>
  </si>
  <si>
    <t>keith.singh@hotmail.com</t>
  </si>
  <si>
    <t>0410500449</t>
  </si>
  <si>
    <t>121588</t>
  </si>
  <si>
    <t>Koda</t>
  </si>
  <si>
    <t>Singh</t>
  </si>
  <si>
    <t>19-Dec-2013</t>
  </si>
  <si>
    <t>121227</t>
  </si>
  <si>
    <t>Oscar</t>
  </si>
  <si>
    <t>08-Apr-2012</t>
  </si>
  <si>
    <t>122822</t>
  </si>
  <si>
    <t>Skye</t>
  </si>
  <si>
    <t>01-Sep-1981</t>
  </si>
  <si>
    <t>skyesingh@outlook.com</t>
  </si>
  <si>
    <t>0450920322</t>
  </si>
  <si>
    <t>121742</t>
  </si>
  <si>
    <t>George</t>
  </si>
  <si>
    <t>Shalala</t>
  </si>
  <si>
    <t>08-Jan-2021</t>
  </si>
  <si>
    <t>24-Jan-2022</t>
  </si>
  <si>
    <t>15-Apr-1966</t>
  </si>
  <si>
    <t>11 Culver Street</t>
  </si>
  <si>
    <t>SOUTH WENTWORTHVILLE</t>
  </si>
  <si>
    <t>2145</t>
  </si>
  <si>
    <t>gshalala@optusnet.com.au</t>
  </si>
  <si>
    <t>0414357585</t>
  </si>
  <si>
    <t>109079</t>
  </si>
  <si>
    <t>25-Nov-2005</t>
  </si>
  <si>
    <t>123453</t>
  </si>
  <si>
    <t>Cole</t>
  </si>
  <si>
    <t>Fitzpatrick</t>
  </si>
  <si>
    <t>07-Jan-2021</t>
  </si>
  <si>
    <t>07-Jan-2022</t>
  </si>
  <si>
    <t>02-Jun-1986</t>
  </si>
  <si>
    <t>1/33 Bennett Street</t>
  </si>
  <si>
    <t>Bondi</t>
  </si>
  <si>
    <t>2026</t>
  </si>
  <si>
    <t>cole.j.fitzpatrick@gmail.com</t>
  </si>
  <si>
    <t>0422593039</t>
  </si>
  <si>
    <t>122887</t>
  </si>
  <si>
    <t>Quimby</t>
  </si>
  <si>
    <t>18-Jul-2013</t>
  </si>
  <si>
    <t>12 Geradlton Street</t>
  </si>
  <si>
    <t>Prestons</t>
  </si>
  <si>
    <t>2170</t>
  </si>
  <si>
    <t>sydneygt@live.com.au</t>
  </si>
  <si>
    <t>0405144993</t>
  </si>
  <si>
    <t>123451</t>
  </si>
  <si>
    <t>Alexander</t>
  </si>
  <si>
    <t>Wong</t>
  </si>
  <si>
    <t>20-Jul-1990</t>
  </si>
  <si>
    <t>612/8 Wharf Road</t>
  </si>
  <si>
    <t>Gladesville</t>
  </si>
  <si>
    <t>2111</t>
  </si>
  <si>
    <t>alexander.p.wong@gmail.com</t>
  </si>
  <si>
    <t>0405808749</t>
  </si>
  <si>
    <t>109023</t>
  </si>
  <si>
    <t>Jones</t>
  </si>
  <si>
    <t>05-Jan-2021</t>
  </si>
  <si>
    <t>05-Jan-2022</t>
  </si>
  <si>
    <t>24-Jun-1971</t>
  </si>
  <si>
    <t>84 HOWARDS DRIVE</t>
  </si>
  <si>
    <t>MOUNT RANKIN</t>
  </si>
  <si>
    <t>2795</t>
  </si>
  <si>
    <t>jonesbathurst@activ8.net.au</t>
  </si>
  <si>
    <t>0429260768</t>
  </si>
  <si>
    <t>112715</t>
  </si>
  <si>
    <t>Ayden</t>
  </si>
  <si>
    <t>Strong</t>
  </si>
  <si>
    <t>31-Dec-2020</t>
  </si>
  <si>
    <t>16-Jan-2022</t>
  </si>
  <si>
    <t>27-Oct-2006</t>
  </si>
  <si>
    <t>4</t>
  </si>
  <si>
    <t>Hadlow</t>
  </si>
  <si>
    <t>BEAUMONT HILLS</t>
  </si>
  <si>
    <t>davidstrong04@outlook.com</t>
  </si>
  <si>
    <t>0410623679</t>
  </si>
  <si>
    <t>0434305153</t>
  </si>
  <si>
    <t>112844</t>
  </si>
  <si>
    <t>04-Sep-1979</t>
  </si>
  <si>
    <t>4 Hadlow Close</t>
  </si>
  <si>
    <t>Beaumont Hills</t>
  </si>
  <si>
    <t>123404</t>
  </si>
  <si>
    <t>Casey</t>
  </si>
  <si>
    <t>Benson</t>
  </si>
  <si>
    <t>30-Dec-2020</t>
  </si>
  <si>
    <t>30-Dec-2021</t>
  </si>
  <si>
    <t>02-May-2013</t>
  </si>
  <si>
    <t>24a Keel Street</t>
  </si>
  <si>
    <t>Salamander Bay</t>
  </si>
  <si>
    <t>2317</t>
  </si>
  <si>
    <t>Mike.benson.nbmr@gmail.com</t>
  </si>
  <si>
    <t>0402027481</t>
  </si>
  <si>
    <t>103136</t>
  </si>
  <si>
    <t>Adam</t>
  </si>
  <si>
    <t>Borger</t>
  </si>
  <si>
    <t>02-Feb-1998</t>
  </si>
  <si>
    <t>128 CARINGBAH RD</t>
  </si>
  <si>
    <t>CARINGBAH</t>
  </si>
  <si>
    <t>2229</t>
  </si>
  <si>
    <t>bernardborger@optusnet.com.au</t>
  </si>
  <si>
    <t>0295011870</t>
  </si>
  <si>
    <t>0449966773</t>
  </si>
  <si>
    <t>111999</t>
  </si>
  <si>
    <t>Sam</t>
  </si>
  <si>
    <t>Dartell</t>
  </si>
  <si>
    <t>21-Sep-2011</t>
  </si>
  <si>
    <t>52 Parkes Street</t>
  </si>
  <si>
    <t>NELSON BAY</t>
  </si>
  <si>
    <t>2315</t>
  </si>
  <si>
    <t>sherynturner@yahoo.com.au</t>
  </si>
  <si>
    <t>0403817718</t>
  </si>
  <si>
    <t>109002</t>
  </si>
  <si>
    <t>Simon</t>
  </si>
  <si>
    <t>14-Jan-1977</t>
  </si>
  <si>
    <t>52 Parkes st</t>
  </si>
  <si>
    <t>Nelson bay</t>
  </si>
  <si>
    <t>Simon_dartell@yahoo.com.au</t>
  </si>
  <si>
    <t>0432455219</t>
  </si>
  <si>
    <t>123282</t>
  </si>
  <si>
    <t>Stephen</t>
  </si>
  <si>
    <t>McKay</t>
  </si>
  <si>
    <t>05-Jan-1967</t>
  </si>
  <si>
    <t>9 Karalee Road</t>
  </si>
  <si>
    <t>Galston</t>
  </si>
  <si>
    <t>0296532053</t>
  </si>
  <si>
    <t>0298956536</t>
  </si>
  <si>
    <t>0412751968</t>
  </si>
  <si>
    <t>110675</t>
  </si>
  <si>
    <t>Nick</t>
  </si>
  <si>
    <t>Blaxell</t>
  </si>
  <si>
    <t>23-Dec-2020</t>
  </si>
  <si>
    <t>23-Dec-2021</t>
  </si>
  <si>
    <t>10-Sep-1973</t>
  </si>
  <si>
    <t>6 STEWART AVE</t>
  </si>
  <si>
    <t>CURL CURL</t>
  </si>
  <si>
    <t>2096</t>
  </si>
  <si>
    <t>audionick@gmail.com</t>
  </si>
  <si>
    <t>0405004754</t>
  </si>
  <si>
    <t>112522</t>
  </si>
  <si>
    <t>Ahmet</t>
  </si>
  <si>
    <t>Gunduz</t>
  </si>
  <si>
    <t>14-Aug-1966</t>
  </si>
  <si>
    <t>2110 Beaconsfield Road</t>
  </si>
  <si>
    <t>Wisemans Creek</t>
  </si>
  <si>
    <t>fairdinkim@hotmail.com</t>
  </si>
  <si>
    <t>0405082345</t>
  </si>
  <si>
    <t>112508</t>
  </si>
  <si>
    <t>Volkan</t>
  </si>
  <si>
    <t>11-Apr-2006</t>
  </si>
  <si>
    <t>P O Box 337</t>
  </si>
  <si>
    <t>Oberon</t>
  </si>
  <si>
    <t>2787</t>
  </si>
  <si>
    <t>fdinkum@hotmail.com</t>
  </si>
  <si>
    <t>110868</t>
  </si>
  <si>
    <t>Adrian</t>
  </si>
  <si>
    <t>Hammond</t>
  </si>
  <si>
    <t>10-Jul-1966</t>
  </si>
  <si>
    <t>44 COLONIAL DRIVE</t>
  </si>
  <si>
    <t>BLIGH PARK</t>
  </si>
  <si>
    <t>2756</t>
  </si>
  <si>
    <t>pogslayer2@bigpond.com</t>
  </si>
  <si>
    <t>0434864055</t>
  </si>
  <si>
    <t>110754</t>
  </si>
  <si>
    <t>18-Aug-2010</t>
  </si>
  <si>
    <t>16 MORSHEAD ROAD</t>
  </si>
  <si>
    <t>NARELLAN VALE</t>
  </si>
  <si>
    <t>Psjhunter@gmail.com</t>
  </si>
  <si>
    <t>0416239159</t>
  </si>
  <si>
    <t>120098</t>
  </si>
  <si>
    <t>Paul</t>
  </si>
  <si>
    <t>22-Feb-1979</t>
  </si>
  <si>
    <t>16 Morshead Road</t>
  </si>
  <si>
    <t>Narellan Vale</t>
  </si>
  <si>
    <t>Psjhunter@gmail.com.au</t>
  </si>
  <si>
    <t>112005</t>
  </si>
  <si>
    <t>Newall</t>
  </si>
  <si>
    <t>27-Jun-1990</t>
  </si>
  <si>
    <t>26 Poidevin Lane</t>
  </si>
  <si>
    <t>WILBERFORCE</t>
  </si>
  <si>
    <t>0402190001</t>
  </si>
  <si>
    <t>104398</t>
  </si>
  <si>
    <t>Andrew</t>
  </si>
  <si>
    <t>Sim</t>
  </si>
  <si>
    <t>14-Jun-1973</t>
  </si>
  <si>
    <t>61 AVON ROAD</t>
  </si>
  <si>
    <t>NORTH RYDE</t>
  </si>
  <si>
    <t>2113</t>
  </si>
  <si>
    <t>andrewjsim@yahoo.com.au</t>
  </si>
  <si>
    <t>0298893440</t>
  </si>
  <si>
    <t>0439437973</t>
  </si>
  <si>
    <t>105365</t>
  </si>
  <si>
    <t>Angilley</t>
  </si>
  <si>
    <t>22-Dec-2020</t>
  </si>
  <si>
    <t>22-Dec-2021</t>
  </si>
  <si>
    <t>03-May-1977</t>
  </si>
  <si>
    <t>100 Monks Lane</t>
  </si>
  <si>
    <t>Mt Hunter</t>
  </si>
  <si>
    <t>matt@realestatepartners.com.au</t>
  </si>
  <si>
    <t>0407142816</t>
  </si>
  <si>
    <t>107848</t>
  </si>
  <si>
    <t>Brown</t>
  </si>
  <si>
    <t>14-Mar-2003</t>
  </si>
  <si>
    <t>57</t>
  </si>
  <si>
    <t>Bay Road</t>
  </si>
  <si>
    <t>BOLTON POINT</t>
  </si>
  <si>
    <t>2283</t>
  </si>
  <si>
    <t>Joannebrown67@optusnet.con.au</t>
  </si>
  <si>
    <t>0418164516</t>
  </si>
  <si>
    <t>123379</t>
  </si>
  <si>
    <t>Bethany</t>
  </si>
  <si>
    <t>Emr</t>
  </si>
  <si>
    <t>21-Dec-2020</t>
  </si>
  <si>
    <t>21-Dec-2021</t>
  </si>
  <si>
    <t>07-Mar-2010</t>
  </si>
  <si>
    <t>12 Third Ave</t>
  </si>
  <si>
    <t>Port Kembla</t>
  </si>
  <si>
    <t>2505</t>
  </si>
  <si>
    <t>lifestyleautos@hotmail.com</t>
  </si>
  <si>
    <t>0417297602</t>
  </si>
  <si>
    <t>121284</t>
  </si>
  <si>
    <t>Martin</t>
  </si>
  <si>
    <t>14-Jan-1975</t>
  </si>
  <si>
    <t>123371</t>
  </si>
  <si>
    <t>Jackson</t>
  </si>
  <si>
    <t>27-Jun-2000</t>
  </si>
  <si>
    <t>23 Narooma Drive</t>
  </si>
  <si>
    <t>PRESTONS</t>
  </si>
  <si>
    <t>joshua92jackson@gmail.com</t>
  </si>
  <si>
    <t>0498834901</t>
  </si>
  <si>
    <t>123347</t>
  </si>
  <si>
    <t>Zac</t>
  </si>
  <si>
    <t>Stubbs</t>
  </si>
  <si>
    <t>17-Dec-2020</t>
  </si>
  <si>
    <t>17-Dec-2021</t>
  </si>
  <si>
    <t>29-Mar-2011</t>
  </si>
  <si>
    <t>5 Barnsley Place</t>
  </si>
  <si>
    <t>Menai</t>
  </si>
  <si>
    <t>paulatsfo@gmail.com</t>
  </si>
  <si>
    <t>0449674337</t>
  </si>
  <si>
    <t>105603</t>
  </si>
  <si>
    <t>Glenn</t>
  </si>
  <si>
    <t>Williams</t>
  </si>
  <si>
    <t>28-Nov-1960</t>
  </si>
  <si>
    <t>14 POMONA STREET</t>
  </si>
  <si>
    <t>PENNANT HILLS</t>
  </si>
  <si>
    <t>2120</t>
  </si>
  <si>
    <t>glennw@theelectriccanvas.com.au</t>
  </si>
  <si>
    <t>0294208817</t>
  </si>
  <si>
    <t>0409325475</t>
  </si>
  <si>
    <t>110149</t>
  </si>
  <si>
    <t>Davison</t>
  </si>
  <si>
    <t>2020 - Senior Membership</t>
  </si>
  <si>
    <t>14-Dec-2020</t>
  </si>
  <si>
    <t>14-Dec-2021</t>
  </si>
  <si>
    <t>14-May-1979</t>
  </si>
  <si>
    <t>UNIT 5 /32-34 CLARENCE AVE</t>
  </si>
  <si>
    <t>DEE WHY</t>
  </si>
  <si>
    <t>2099</t>
  </si>
  <si>
    <t>Simon@defenderfire.com</t>
  </si>
  <si>
    <t>0404044516</t>
  </si>
  <si>
    <t>105322</t>
  </si>
  <si>
    <t>Long</t>
  </si>
  <si>
    <t>22-Jan-1985</t>
  </si>
  <si>
    <t>14 FONTANA CLOSE</t>
  </si>
  <si>
    <t>ST CLAIR</t>
  </si>
  <si>
    <t>2759</t>
  </si>
  <si>
    <t>mat_long46@hotmail.com</t>
  </si>
  <si>
    <t>0414607015</t>
  </si>
  <si>
    <t>123340</t>
  </si>
  <si>
    <t>Wade</t>
  </si>
  <si>
    <t>Cooper</t>
  </si>
  <si>
    <t>02-May-2012</t>
  </si>
  <si>
    <t>40 Wedgewood rd</t>
  </si>
  <si>
    <t>The Oaks</t>
  </si>
  <si>
    <t>Jeffreycoops14@gmail.com</t>
  </si>
  <si>
    <t>0408934900</t>
  </si>
  <si>
    <t>112799</t>
  </si>
  <si>
    <t>Lewis</t>
  </si>
  <si>
    <t>D'Amore</t>
  </si>
  <si>
    <t>08-Dec-2020</t>
  </si>
  <si>
    <t>08-Dec-2021</t>
  </si>
  <si>
    <t>29-Aug-2008</t>
  </si>
  <si>
    <t>10 Halmstad Boulevard</t>
  </si>
  <si>
    <t>Luddenham</t>
  </si>
  <si>
    <t>0420406400</t>
  </si>
  <si>
    <t>123335</t>
  </si>
  <si>
    <t>Darcy</t>
  </si>
  <si>
    <t>Dunn</t>
  </si>
  <si>
    <t>07-Dec-2020</t>
  </si>
  <si>
    <t>07-Dec-2021</t>
  </si>
  <si>
    <t>16-Nov-2006</t>
  </si>
  <si>
    <t>2 Studdy Close</t>
  </si>
  <si>
    <t>Bligh Park</t>
  </si>
  <si>
    <t>eck078@live.com.au</t>
  </si>
  <si>
    <t>0426269123</t>
  </si>
  <si>
    <t>123323</t>
  </si>
  <si>
    <t>Erika</t>
  </si>
  <si>
    <t>18-Nov-1978</t>
  </si>
  <si>
    <t>2 studdy close</t>
  </si>
  <si>
    <t>bligh park</t>
  </si>
  <si>
    <t>121603</t>
  </si>
  <si>
    <t>Anthony</t>
  </si>
  <si>
    <t>SAAD</t>
  </si>
  <si>
    <t>03-Dec-2020</t>
  </si>
  <si>
    <t>03-Dec-2021</t>
  </si>
  <si>
    <t>01-Oct-2012</t>
  </si>
  <si>
    <t>9 Willara Ave</t>
  </si>
  <si>
    <t>MERRYLANDS</t>
  </si>
  <si>
    <t>2160</t>
  </si>
  <si>
    <t>ronisaad@optusnet.com.au</t>
  </si>
  <si>
    <t>0414907722</t>
  </si>
  <si>
    <t>121604</t>
  </si>
  <si>
    <t>Roni</t>
  </si>
  <si>
    <t>08-Apr-1975</t>
  </si>
  <si>
    <t>ronisaad75@gmail.com</t>
  </si>
  <si>
    <t>0298851539</t>
  </si>
  <si>
    <t>123321</t>
  </si>
  <si>
    <t>Ward</t>
  </si>
  <si>
    <t>03-Jan-1992</t>
  </si>
  <si>
    <t>34/28 Gower Street</t>
  </si>
  <si>
    <t>Summer Hill</t>
  </si>
  <si>
    <t>2130</t>
  </si>
  <si>
    <t>jrward@live.com.au</t>
  </si>
  <si>
    <t>0412234313</t>
  </si>
  <si>
    <t>123320</t>
  </si>
  <si>
    <t>Alexei</t>
  </si>
  <si>
    <t>Waughman</t>
  </si>
  <si>
    <t>12-Jun-1992</t>
  </si>
  <si>
    <t>7 Imperial Avenue</t>
  </si>
  <si>
    <t>alexei.waughman@hotmail.com</t>
  </si>
  <si>
    <t>0403925996</t>
  </si>
  <si>
    <t>120074</t>
  </si>
  <si>
    <t>Dane</t>
  </si>
  <si>
    <t>Campbell</t>
  </si>
  <si>
    <t>2020 - Full Family Membership</t>
  </si>
  <si>
    <t>01-Dec-2020</t>
  </si>
  <si>
    <t>01-Dec-2021</t>
  </si>
  <si>
    <t>08-Feb-1972</t>
  </si>
  <si>
    <t>9 Laguna Place</t>
  </si>
  <si>
    <t>Glen Alpine</t>
  </si>
  <si>
    <t>2560</t>
  </si>
  <si>
    <t>Daneheather@people.net.au</t>
  </si>
  <si>
    <t>0246281482</t>
  </si>
  <si>
    <t>0428335646</t>
  </si>
  <si>
    <t>112680</t>
  </si>
  <si>
    <t>Ethan</t>
  </si>
  <si>
    <t>14-Apr-2011</t>
  </si>
  <si>
    <t>112416</t>
  </si>
  <si>
    <t>Travis</t>
  </si>
  <si>
    <t>26-Mar-2009</t>
  </si>
  <si>
    <t>113176</t>
  </si>
  <si>
    <t>Daniel</t>
  </si>
  <si>
    <t>Driscoll</t>
  </si>
  <si>
    <t>03-Sep-2009</t>
  </si>
  <si>
    <t>23 Carnegie Circuit</t>
  </si>
  <si>
    <t>Chifley</t>
  </si>
  <si>
    <t>2036</t>
  </si>
  <si>
    <t>david@supertraining.com.au</t>
  </si>
  <si>
    <t>0293110409</t>
  </si>
  <si>
    <t>0409687253</t>
  </si>
  <si>
    <t>122605</t>
  </si>
  <si>
    <t>17-May-1973</t>
  </si>
  <si>
    <t>daviddriscoll@bigpoind.com</t>
  </si>
  <si>
    <t>123620</t>
  </si>
  <si>
    <t>Sarah</t>
  </si>
  <si>
    <t>21-Jun-2013</t>
  </si>
  <si>
    <t>David@supertraininginternational.com</t>
  </si>
  <si>
    <t>100518</t>
  </si>
  <si>
    <t>Courtney</t>
  </si>
  <si>
    <t>Becker</t>
  </si>
  <si>
    <t>30-Nov-2020</t>
  </si>
  <si>
    <t>30-Nov-2021</t>
  </si>
  <si>
    <t>21-Jan-1996</t>
  </si>
  <si>
    <t>5 Sunderland Crescent</t>
  </si>
  <si>
    <t>courtneybecker37@gmail.com</t>
  </si>
  <si>
    <t>0417295109</t>
  </si>
  <si>
    <t>121556</t>
  </si>
  <si>
    <t>Lyle</t>
  </si>
  <si>
    <t>Gilmore</t>
  </si>
  <si>
    <t>23-Dec-1972</t>
  </si>
  <si>
    <t>237 Hinxman Rd</t>
  </si>
  <si>
    <t>Castlereagh</t>
  </si>
  <si>
    <t>gilmoreroars@iprimus.com.au</t>
  </si>
  <si>
    <t>0412290864</t>
  </si>
  <si>
    <t>121551</t>
  </si>
  <si>
    <t>Millie</t>
  </si>
  <si>
    <t>08-Jun-2010</t>
  </si>
  <si>
    <t>121246</t>
  </si>
  <si>
    <t>Aiden</t>
  </si>
  <si>
    <t>28-Jun-2012</t>
  </si>
  <si>
    <t>24 Kentucky Drive</t>
  </si>
  <si>
    <t>Glossodia</t>
  </si>
  <si>
    <t>dngent@bigpond.com</t>
  </si>
  <si>
    <t>0412428913</t>
  </si>
  <si>
    <t>121232</t>
  </si>
  <si>
    <t>27-May-1977</t>
  </si>
  <si>
    <t>121245</t>
  </si>
  <si>
    <t>21-Apr-2011</t>
  </si>
  <si>
    <t>120143</t>
  </si>
  <si>
    <t>Dominic</t>
  </si>
  <si>
    <t>Magliarachi</t>
  </si>
  <si>
    <t>30-Aug-2007</t>
  </si>
  <si>
    <t>65 Brown Rd</t>
  </si>
  <si>
    <t>Bonnyrigg</t>
  </si>
  <si>
    <t>2177</t>
  </si>
  <si>
    <t>nutellacrepes75@gmail.com</t>
  </si>
  <si>
    <t>0417674812</t>
  </si>
  <si>
    <t>123284</t>
  </si>
  <si>
    <t>Darren</t>
  </si>
  <si>
    <t>Jenkins</t>
  </si>
  <si>
    <t>24-Nov-2020</t>
  </si>
  <si>
    <t>24-Nov-2021</t>
  </si>
  <si>
    <t>23-Oct-1973</t>
  </si>
  <si>
    <t>P.O. Box 6633</t>
  </si>
  <si>
    <t>dj03@bigpond.net.au</t>
  </si>
  <si>
    <t>0412646150</t>
  </si>
  <si>
    <t>123286</t>
  </si>
  <si>
    <t>Kody</t>
  </si>
  <si>
    <t>17-Nov-2014</t>
  </si>
  <si>
    <t>mkleer@bigpond.net.au</t>
  </si>
  <si>
    <t>0402121237</t>
  </si>
  <si>
    <t>123285</t>
  </si>
  <si>
    <t>09-Sep-2010</t>
  </si>
  <si>
    <t>110809</t>
  </si>
  <si>
    <t>Trevor</t>
  </si>
  <si>
    <t>Clark</t>
  </si>
  <si>
    <t>23-Nov-2020</t>
  </si>
  <si>
    <t>23-Nov-2021</t>
  </si>
  <si>
    <t>16-May-1971</t>
  </si>
  <si>
    <t>61 COLONIAL DRIVE</t>
  </si>
  <si>
    <t>1969trevor@gmail.com</t>
  </si>
  <si>
    <t>0431557167</t>
  </si>
  <si>
    <t>123265</t>
  </si>
  <si>
    <t>Wheeler</t>
  </si>
  <si>
    <t>15-Nov-2020</t>
  </si>
  <si>
    <t>15-Nov-2021</t>
  </si>
  <si>
    <t>04-Mar-1990</t>
  </si>
  <si>
    <t>314 Eusdale rd, yetholme</t>
  </si>
  <si>
    <t>Yetholme</t>
  </si>
  <si>
    <t>kodysixone@hotmail.com</t>
  </si>
  <si>
    <t>0409694599</t>
  </si>
  <si>
    <t>123262</t>
  </si>
  <si>
    <t>Chris</t>
  </si>
  <si>
    <t>Couch</t>
  </si>
  <si>
    <t>14-Nov-2020</t>
  </si>
  <si>
    <t>14-Nov-2021</t>
  </si>
  <si>
    <t>07-Apr-1993</t>
  </si>
  <si>
    <t>17 barina cresent</t>
  </si>
  <si>
    <t>emu plains</t>
  </si>
  <si>
    <t>chriscouch168@icloud.com</t>
  </si>
  <si>
    <t>0434653076</t>
  </si>
  <si>
    <t>123258</t>
  </si>
  <si>
    <t>Aidan</t>
  </si>
  <si>
    <t>Porth</t>
  </si>
  <si>
    <t>26-Sep-1984</t>
  </si>
  <si>
    <t>68</t>
  </si>
  <si>
    <t>Llandilo</t>
  </si>
  <si>
    <t>aidan.porth@gmail.com</t>
  </si>
  <si>
    <t>0405423709</t>
  </si>
  <si>
    <t>123251</t>
  </si>
  <si>
    <t>Fairbairn</t>
  </si>
  <si>
    <t>13-Nov-2020</t>
  </si>
  <si>
    <t>13-Nov-2021</t>
  </si>
  <si>
    <t>01-Aug-1971</t>
  </si>
  <si>
    <t>21 Phoenix Road</t>
  </si>
  <si>
    <t>Black Hill</t>
  </si>
  <si>
    <t>adam@armorcomp.com</t>
  </si>
  <si>
    <t>0414248855</t>
  </si>
  <si>
    <t>123228</t>
  </si>
  <si>
    <t>Kurtis</t>
  </si>
  <si>
    <t>05-Sep-2008</t>
  </si>
  <si>
    <t>22 Dunstable Rd</t>
  </si>
  <si>
    <t>dmkrjackson@gmail.com</t>
  </si>
  <si>
    <t>0410537075</t>
  </si>
  <si>
    <t>123244</t>
  </si>
  <si>
    <t>BEN</t>
  </si>
  <si>
    <t>JUDD</t>
  </si>
  <si>
    <t>11-Nov-2020</t>
  </si>
  <si>
    <t>11-Nov-2021</t>
  </si>
  <si>
    <t>30-Apr-1977</t>
  </si>
  <si>
    <t>251</t>
  </si>
  <si>
    <t>Arncliffe</t>
  </si>
  <si>
    <t>2205</t>
  </si>
  <si>
    <t>judds251@gmail.com</t>
  </si>
  <si>
    <t>0414520207</t>
  </si>
  <si>
    <t>0295673797</t>
  </si>
  <si>
    <t>107134</t>
  </si>
  <si>
    <t>Jack</t>
  </si>
  <si>
    <t>Lemon</t>
  </si>
  <si>
    <t>10-Nov-2020</t>
  </si>
  <si>
    <t>10-Jan-2001</t>
  </si>
  <si>
    <t>15 Boronia Street</t>
  </si>
  <si>
    <t>Concord West</t>
  </si>
  <si>
    <t>bradlemon68@hotmail.com</t>
  </si>
  <si>
    <t>111475</t>
  </si>
  <si>
    <t>Mckinnon</t>
  </si>
  <si>
    <t>09-Nov-2020</t>
  </si>
  <si>
    <t>17-Nov-2021</t>
  </si>
  <si>
    <t>04-Dec-2010</t>
  </si>
  <si>
    <t>33A CRESCENT RD</t>
  </si>
  <si>
    <t>NEWPORT</t>
  </si>
  <si>
    <t>2106</t>
  </si>
  <si>
    <t>evolcustom@hotmail.com</t>
  </si>
  <si>
    <t>0422640425</t>
  </si>
  <si>
    <t>106853</t>
  </si>
  <si>
    <t>28-Dec-1973</t>
  </si>
  <si>
    <t>121264</t>
  </si>
  <si>
    <t>Zalia</t>
  </si>
  <si>
    <t>08-Aug-2013</t>
  </si>
  <si>
    <t>33a Crescent Rd</t>
  </si>
  <si>
    <t>Newport</t>
  </si>
  <si>
    <t>117301</t>
  </si>
  <si>
    <t>Orsini</t>
  </si>
  <si>
    <t>04-Nov-2020</t>
  </si>
  <si>
    <t>04-Nov-2021</t>
  </si>
  <si>
    <t>07-Aug-1974</t>
  </si>
  <si>
    <t>dorsini@bigpond.net.au</t>
  </si>
  <si>
    <t>0401992529</t>
  </si>
  <si>
    <t>123203</t>
  </si>
  <si>
    <t>Logan</t>
  </si>
  <si>
    <t>16-Jul-2010</t>
  </si>
  <si>
    <t>3 Moat Street</t>
  </si>
  <si>
    <t>121409</t>
  </si>
  <si>
    <t>Payne</t>
  </si>
  <si>
    <t>12-Jan-1985</t>
  </si>
  <si>
    <t>7/21 Rowe Street</t>
  </si>
  <si>
    <t>Eastwood</t>
  </si>
  <si>
    <t>2122</t>
  </si>
  <si>
    <t>steveop12@gmail.com</t>
  </si>
  <si>
    <t>0407417954</t>
  </si>
  <si>
    <t>107981</t>
  </si>
  <si>
    <t>Tomsett</t>
  </si>
  <si>
    <t>26-Oct-2020</t>
  </si>
  <si>
    <t>26-Oct-2021</t>
  </si>
  <si>
    <t>30-Sep-2007</t>
  </si>
  <si>
    <t>29 Hope Street</t>
  </si>
  <si>
    <t>scott@ryadz.com.au</t>
  </si>
  <si>
    <t>0246476807</t>
  </si>
  <si>
    <t>0466774042</t>
  </si>
  <si>
    <t>120173</t>
  </si>
  <si>
    <t>Scott</t>
  </si>
  <si>
    <t>02-Jul-1973</t>
  </si>
  <si>
    <t>29 Hope st</t>
  </si>
  <si>
    <t>scott@fitnfast.com.au</t>
  </si>
  <si>
    <t>109899</t>
  </si>
  <si>
    <t>Pontello</t>
  </si>
  <si>
    <t>22-Oct-2020</t>
  </si>
  <si>
    <t>22-Oct-2021</t>
  </si>
  <si>
    <t>01-Jan-1980</t>
  </si>
  <si>
    <t>26 Wyoming Road</t>
  </si>
  <si>
    <t>Dural</t>
  </si>
  <si>
    <t>Josh.pontello@gmail.com</t>
  </si>
  <si>
    <t>0410653805</t>
  </si>
  <si>
    <t>123071</t>
  </si>
  <si>
    <t>Kyle</t>
  </si>
  <si>
    <t>Mock</t>
  </si>
  <si>
    <t>20-Oct-2020</t>
  </si>
  <si>
    <t>20-Oct-2021</t>
  </si>
  <si>
    <t>25-Sep-2000</t>
  </si>
  <si>
    <t>75 Badgerys Creek Road</t>
  </si>
  <si>
    <t>BRINGELLY</t>
  </si>
  <si>
    <t>2556</t>
  </si>
  <si>
    <t>0439947165</t>
  </si>
  <si>
    <t>100270</t>
  </si>
  <si>
    <t>14-Oct-2020</t>
  </si>
  <si>
    <t>22-Jun-1998</t>
  </si>
  <si>
    <t>40 Glenridge Avenue</t>
  </si>
  <si>
    <t>nbecker22@hotmail.com</t>
  </si>
  <si>
    <t>0298947775</t>
  </si>
  <si>
    <t>0424482998</t>
  </si>
  <si>
    <t>123111</t>
  </si>
  <si>
    <t>TERENCE</t>
  </si>
  <si>
    <t>O'Hare</t>
  </si>
  <si>
    <t>08-Oct-2020</t>
  </si>
  <si>
    <t>08-Oct-2021</t>
  </si>
  <si>
    <t>01-May-1963</t>
  </si>
  <si>
    <t>8 Kuma Place</t>
  </si>
  <si>
    <t>terrysprint1963@gmail.com</t>
  </si>
  <si>
    <t>0425377510</t>
  </si>
  <si>
    <t>123093</t>
  </si>
  <si>
    <t>Rendall</t>
  </si>
  <si>
    <t>06-Oct-2020</t>
  </si>
  <si>
    <t>06-Oct-2021</t>
  </si>
  <si>
    <t>16-Feb-1956</t>
  </si>
  <si>
    <t>13 Neil st.</t>
  </si>
  <si>
    <t>North ryde</t>
  </si>
  <si>
    <t>glennrendall44@gmail.com</t>
  </si>
  <si>
    <t>0416805156</t>
  </si>
  <si>
    <t>123092</t>
  </si>
  <si>
    <t>Tom</t>
  </si>
  <si>
    <t>03-Oct-2011</t>
  </si>
  <si>
    <t>111401</t>
  </si>
  <si>
    <t>Seiffert</t>
  </si>
  <si>
    <t>02-Oct-2020</t>
  </si>
  <si>
    <t>02-Oct-2021</t>
  </si>
  <si>
    <t>16-Dec-1995</t>
  </si>
  <si>
    <t>68 GOLDMARK CR</t>
  </si>
  <si>
    <t>sseiffert01@bigpond.com</t>
  </si>
  <si>
    <t>0247292383</t>
  </si>
  <si>
    <t>0421562925</t>
  </si>
  <si>
    <t>123086</t>
  </si>
  <si>
    <t>Xenofos</t>
  </si>
  <si>
    <t>03-Jun-2007</t>
  </si>
  <si>
    <t>6 Flers Avenue</t>
  </si>
  <si>
    <t>Earlwood</t>
  </si>
  <si>
    <t>2206</t>
  </si>
  <si>
    <t>Info@supremepizza.com.au</t>
  </si>
  <si>
    <t>0419255000</t>
  </si>
  <si>
    <t>107895</t>
  </si>
  <si>
    <t>Fraser</t>
  </si>
  <si>
    <t>01-Oct-2020</t>
  </si>
  <si>
    <t>01-Oct-2021</t>
  </si>
  <si>
    <t>25-May-1983</t>
  </si>
  <si>
    <t>28 Niven Parade</t>
  </si>
  <si>
    <t>Rutherford</t>
  </si>
  <si>
    <t>2320</t>
  </si>
  <si>
    <t>mcdonaldcasey664@gmail.com</t>
  </si>
  <si>
    <t>0447173798</t>
  </si>
  <si>
    <t>0452092762</t>
  </si>
  <si>
    <t>123072</t>
  </si>
  <si>
    <t>Amelia</t>
  </si>
  <si>
    <t>Kapp</t>
  </si>
  <si>
    <t>29-Sep-2020</t>
  </si>
  <si>
    <t>29-Sep-2021</t>
  </si>
  <si>
    <t>26-Sep-2014</t>
  </si>
  <si>
    <t>32a Bruce Streeet</t>
  </si>
  <si>
    <t>Unanderra</t>
  </si>
  <si>
    <t>2526</t>
  </si>
  <si>
    <t>chris.kapp@outlook.com.au</t>
  </si>
  <si>
    <t>0401776554</t>
  </si>
  <si>
    <t>107969</t>
  </si>
  <si>
    <t>25-Feb-1983</t>
  </si>
  <si>
    <t>32A Bruce St</t>
  </si>
  <si>
    <t>UNANDERRA</t>
  </si>
  <si>
    <t>scuda_bear@hotmail.com</t>
  </si>
  <si>
    <t>123054</t>
  </si>
  <si>
    <t>28-Sep-2020</t>
  </si>
  <si>
    <t>28-Sep-2021</t>
  </si>
  <si>
    <t>20-Feb-1958</t>
  </si>
  <si>
    <t>16</t>
  </si>
  <si>
    <t>York Rd</t>
  </si>
  <si>
    <t>South Penrith</t>
  </si>
  <si>
    <t>mick.reg.martin@gmail.com</t>
  </si>
  <si>
    <t>0401432711</t>
  </si>
  <si>
    <t>123056</t>
  </si>
  <si>
    <t>Wouters</t>
  </si>
  <si>
    <t>16-Dec-1956</t>
  </si>
  <si>
    <t>234 Smith St</t>
  </si>
  <si>
    <t>Penrith</t>
  </si>
  <si>
    <t>judywouters@bigpond.com</t>
  </si>
  <si>
    <t>0247368040</t>
  </si>
  <si>
    <t>0415535033</t>
  </si>
  <si>
    <t>103039</t>
  </si>
  <si>
    <t>Beau</t>
  </si>
  <si>
    <t>Levy</t>
  </si>
  <si>
    <t>24-Sep-2020</t>
  </si>
  <si>
    <t>24-Sep-2021</t>
  </si>
  <si>
    <t>07-Feb-1989</t>
  </si>
  <si>
    <t>31 FLEMING STREET</t>
  </si>
  <si>
    <t>CARLINGFORD</t>
  </si>
  <si>
    <t>2118</t>
  </si>
  <si>
    <t>beaulevy77@gmail.com</t>
  </si>
  <si>
    <t>298716406</t>
  </si>
  <si>
    <t>0298716406</t>
  </si>
  <si>
    <t>0430222765</t>
  </si>
  <si>
    <t>111547</t>
  </si>
  <si>
    <t>Middleton</t>
  </si>
  <si>
    <t>21-Sep-2020</t>
  </si>
  <si>
    <t>21-Sep-2021</t>
  </si>
  <si>
    <t>15-May-1987</t>
  </si>
  <si>
    <t>22 Michael St</t>
  </si>
  <si>
    <t>NORTH RICHMOND</t>
  </si>
  <si>
    <t>2754</t>
  </si>
  <si>
    <t>amiddleton32@gmail.com</t>
  </si>
  <si>
    <t>0407781486</t>
  </si>
  <si>
    <t>101519</t>
  </si>
  <si>
    <t>Berghofer</t>
  </si>
  <si>
    <t>18-Sep-2020</t>
  </si>
  <si>
    <t>11-Mar-1971</t>
  </si>
  <si>
    <t>15 HIBISCUS CLOSE</t>
  </si>
  <si>
    <t>ACACIA GARDENS</t>
  </si>
  <si>
    <t>2763</t>
  </si>
  <si>
    <t>hornsbydiffs@gmail.com</t>
  </si>
  <si>
    <t>0408736778</t>
  </si>
  <si>
    <t>100192</t>
  </si>
  <si>
    <t>Cody</t>
  </si>
  <si>
    <t>Brewczynski</t>
  </si>
  <si>
    <t>26-Apr-2001</t>
  </si>
  <si>
    <t>0417294290</t>
  </si>
  <si>
    <t>101484</t>
  </si>
  <si>
    <t>Preen</t>
  </si>
  <si>
    <t>18-Sep-2021</t>
  </si>
  <si>
    <t>03-Oct-1986</t>
  </si>
  <si>
    <t>19 Redgum Ave</t>
  </si>
  <si>
    <t>ORANGE</t>
  </si>
  <si>
    <t>2800</t>
  </si>
  <si>
    <t>chris@trengineering.com</t>
  </si>
  <si>
    <t>0263611494</t>
  </si>
  <si>
    <t>0408433982</t>
  </si>
  <si>
    <t>122937</t>
  </si>
  <si>
    <t>Keegan</t>
  </si>
  <si>
    <t>Brain</t>
  </si>
  <si>
    <t>28-Aug-2020</t>
  </si>
  <si>
    <t>28-Aug-2021</t>
  </si>
  <si>
    <t>11-Apr-1995</t>
  </si>
  <si>
    <t>50 Ian Holt drive</t>
  </si>
  <si>
    <t>Lidsdale</t>
  </si>
  <si>
    <t>keegan.brain@outlook.com</t>
  </si>
  <si>
    <t>0458635515</t>
  </si>
  <si>
    <t>122881</t>
  </si>
  <si>
    <t>Carter</t>
  </si>
  <si>
    <t>14-Aug-2020</t>
  </si>
  <si>
    <t>14-Aug-2021</t>
  </si>
  <si>
    <t>09-Jul-1976</t>
  </si>
  <si>
    <t>24 Willis St</t>
  </si>
  <si>
    <t>Oakdale</t>
  </si>
  <si>
    <t>carter0976@gmail.com</t>
  </si>
  <si>
    <t>0424252698</t>
  </si>
  <si>
    <t>121319</t>
  </si>
  <si>
    <t>Bourke</t>
  </si>
  <si>
    <t>11-Aug-2020</t>
  </si>
  <si>
    <t>11-Aug-2021</t>
  </si>
  <si>
    <t>29-Jun-2006</t>
  </si>
  <si>
    <t>53 Silverdale Road</t>
  </si>
  <si>
    <t>SILVERDALE</t>
  </si>
  <si>
    <t>2752</t>
  </si>
  <si>
    <t>lisacraigbourke@bigpond.com</t>
  </si>
  <si>
    <t>0412931053</t>
  </si>
  <si>
    <t>0400166115</t>
  </si>
  <si>
    <t>122847</t>
  </si>
  <si>
    <t>Meyer</t>
  </si>
  <si>
    <t>11-Jan-1977</t>
  </si>
  <si>
    <t>23 Lucy Street</t>
  </si>
  <si>
    <t>ASHFIELD</t>
  </si>
  <si>
    <t>2131</t>
  </si>
  <si>
    <t>damien@petermeyerblinds.com.au</t>
  </si>
  <si>
    <t>0408013911</t>
  </si>
  <si>
    <t>121650</t>
  </si>
  <si>
    <t>Harris</t>
  </si>
  <si>
    <t>Barrington</t>
  </si>
  <si>
    <t>10-Aug-2020</t>
  </si>
  <si>
    <t>10-Aug-2021</t>
  </si>
  <si>
    <t>22-May-1984</t>
  </si>
  <si>
    <t>8 Landseer St</t>
  </si>
  <si>
    <t>Raglan</t>
  </si>
  <si>
    <t>harris@harriscarpentryservice.com.au</t>
  </si>
  <si>
    <t>0438330933</t>
  </si>
  <si>
    <t>121531</t>
  </si>
  <si>
    <t>Jaxon</t>
  </si>
  <si>
    <t>15-Oct-2007</t>
  </si>
  <si>
    <t>8 Landseer Street</t>
  </si>
  <si>
    <t>104253</t>
  </si>
  <si>
    <t>Toole</t>
  </si>
  <si>
    <t>23-Mar-2003</t>
  </si>
  <si>
    <t>10 READING STREET</t>
  </si>
  <si>
    <t>GLENBROOK</t>
  </si>
  <si>
    <t>2773</t>
  </si>
  <si>
    <t>peterjtoole@hotmail.com</t>
  </si>
  <si>
    <t>0247399993</t>
  </si>
  <si>
    <t>0408278439</t>
  </si>
  <si>
    <t>111325</t>
  </si>
  <si>
    <t>Newell</t>
  </si>
  <si>
    <t>06-Aug-2020</t>
  </si>
  <si>
    <t>06-Aug-2021</t>
  </si>
  <si>
    <t>19-Jan-2006</t>
  </si>
  <si>
    <t>"KARINGA"</t>
  </si>
  <si>
    <t>397 Newell Road Tubbul Via</t>
  </si>
  <si>
    <t>YOUNG</t>
  </si>
  <si>
    <t>2594</t>
  </si>
  <si>
    <t>newly6@bigpond.com</t>
  </si>
  <si>
    <t>0263832346</t>
  </si>
  <si>
    <t>0428699490</t>
  </si>
  <si>
    <t>122063</t>
  </si>
  <si>
    <t>Dante</t>
  </si>
  <si>
    <t>Vinci</t>
  </si>
  <si>
    <t>12-Jun-2008</t>
  </si>
  <si>
    <t>PO Box 538</t>
  </si>
  <si>
    <t>Wahroonga</t>
  </si>
  <si>
    <t>2076</t>
  </si>
  <si>
    <t>jvinci@vincorp.com.au</t>
  </si>
  <si>
    <t>0400600444</t>
  </si>
  <si>
    <t>122064</t>
  </si>
  <si>
    <t>Giuseppi</t>
  </si>
  <si>
    <t>19-Jun-1971</t>
  </si>
  <si>
    <t>122829</t>
  </si>
  <si>
    <t>Ferguson</t>
  </si>
  <si>
    <t>04-Aug-2020</t>
  </si>
  <si>
    <t>04-Aug-2021</t>
  </si>
  <si>
    <t>04-Aug-1983</t>
  </si>
  <si>
    <t>16 Adina Street</t>
  </si>
  <si>
    <t>Jordan Springs</t>
  </si>
  <si>
    <t>mattferguson83@yahoo.com.au</t>
  </si>
  <si>
    <t>0410569058</t>
  </si>
  <si>
    <t>122821</t>
  </si>
  <si>
    <t>Parry</t>
  </si>
  <si>
    <t>03-Aug-2020</t>
  </si>
  <si>
    <t>03-Aug-2021</t>
  </si>
  <si>
    <t>24-Jul-2006</t>
  </si>
  <si>
    <t>14 Kennedy drive</t>
  </si>
  <si>
    <t>p.parry2323@gmail.com</t>
  </si>
  <si>
    <t>0417414828</t>
  </si>
  <si>
    <t>122790</t>
  </si>
  <si>
    <t>Hayden</t>
  </si>
  <si>
    <t>Lane</t>
  </si>
  <si>
    <t>29-Jul-2020</t>
  </si>
  <si>
    <t>29-Jul-2021</t>
  </si>
  <si>
    <t>10-Sep-1998</t>
  </si>
  <si>
    <t>476 Terrace Road</t>
  </si>
  <si>
    <t>Freeman’s Reach</t>
  </si>
  <si>
    <t>Haydenlane1998@hotmail.com</t>
  </si>
  <si>
    <t>0466688625</t>
  </si>
  <si>
    <t>111122</t>
  </si>
  <si>
    <t>Shane</t>
  </si>
  <si>
    <t>Petersen</t>
  </si>
  <si>
    <t>28-Jul-2020</t>
  </si>
  <si>
    <t>28-Jul-2021</t>
  </si>
  <si>
    <t>07-Mar-1978</t>
  </si>
  <si>
    <t>19 Aplite Circuit</t>
  </si>
  <si>
    <t>Gables</t>
  </si>
  <si>
    <t>spetersen@groupeseb.com</t>
  </si>
  <si>
    <t>0434310530</t>
  </si>
  <si>
    <t>110126</t>
  </si>
  <si>
    <t>Swarbrick</t>
  </si>
  <si>
    <t>27-Jul-2020</t>
  </si>
  <si>
    <t>27-Jul-2021</t>
  </si>
  <si>
    <t>25-Jul-1997</t>
  </si>
  <si>
    <t>35 SUNLAND CRES</t>
  </si>
  <si>
    <t>MT RIVERVIEW</t>
  </si>
  <si>
    <t>2774</t>
  </si>
  <si>
    <t>swarbo171@live.com.au</t>
  </si>
  <si>
    <t>0247396806</t>
  </si>
  <si>
    <t>0416874277</t>
  </si>
  <si>
    <t>6116874277</t>
  </si>
  <si>
    <t>122777</t>
  </si>
  <si>
    <t>Coaldrake</t>
  </si>
  <si>
    <t>25-Jul-2020</t>
  </si>
  <si>
    <t>25-Jul-2021</t>
  </si>
  <si>
    <t>15-May-1999</t>
  </si>
  <si>
    <t>6 Heather place</t>
  </si>
  <si>
    <t>Wilberforce</t>
  </si>
  <si>
    <t>blakecoaldrake@gmail.com</t>
  </si>
  <si>
    <t>0245751193</t>
  </si>
  <si>
    <t>0437072696</t>
  </si>
  <si>
    <t>121924</t>
  </si>
  <si>
    <t>Rich</t>
  </si>
  <si>
    <t>24-Jul-2020</t>
  </si>
  <si>
    <t>24-Jul-2021</t>
  </si>
  <si>
    <t>05-Dec-1978</t>
  </si>
  <si>
    <t>83 Farrer St</t>
  </si>
  <si>
    <t>Parkes</t>
  </si>
  <si>
    <t>2870</t>
  </si>
  <si>
    <t>crich512.cr@gmail.com</t>
  </si>
  <si>
    <t>0400315442</t>
  </si>
  <si>
    <t>122776</t>
  </si>
  <si>
    <t>Madaline</t>
  </si>
  <si>
    <t>25-Jul-2006</t>
  </si>
  <si>
    <t>122775</t>
  </si>
  <si>
    <t>Zachary</t>
  </si>
  <si>
    <t>09-Nov-2009</t>
  </si>
  <si>
    <t>121808</t>
  </si>
  <si>
    <t>Carr</t>
  </si>
  <si>
    <t>23-Jul-2020</t>
  </si>
  <si>
    <t>23-Jul-2021</t>
  </si>
  <si>
    <t>23-Feb-1980</t>
  </si>
  <si>
    <t>5 Annangrove Road</t>
  </si>
  <si>
    <t>Kenthurst</t>
  </si>
  <si>
    <t>2156</t>
  </si>
  <si>
    <t>fastpcarr@me.com</t>
  </si>
  <si>
    <t>0403865934</t>
  </si>
  <si>
    <t>122760</t>
  </si>
  <si>
    <t>Elliott</t>
  </si>
  <si>
    <t>22-Jul-2020</t>
  </si>
  <si>
    <t>22-Jul-2021</t>
  </si>
  <si>
    <t>31-Oct-2008</t>
  </si>
  <si>
    <t>32 Tableland rd</t>
  </si>
  <si>
    <t>Wentworth Falls</t>
  </si>
  <si>
    <t>2782</t>
  </si>
  <si>
    <t>wentyrfb@bigpond.net.au</t>
  </si>
  <si>
    <t>0247573830</t>
  </si>
  <si>
    <t>0408573830</t>
  </si>
  <si>
    <t>122763</t>
  </si>
  <si>
    <t>Ewen</t>
  </si>
  <si>
    <t>23-Mar-2011</t>
  </si>
  <si>
    <t>0408573840</t>
  </si>
  <si>
    <t>122764</t>
  </si>
  <si>
    <t>24-Feb-2013</t>
  </si>
  <si>
    <t>122759</t>
  </si>
  <si>
    <t>Raymond</t>
  </si>
  <si>
    <t>30-Jul-1971</t>
  </si>
  <si>
    <t>32 Tableland road</t>
  </si>
  <si>
    <t>122746</t>
  </si>
  <si>
    <t>Boylan</t>
  </si>
  <si>
    <t>18-Jul-2020</t>
  </si>
  <si>
    <t>18-Jul-2021</t>
  </si>
  <si>
    <t>07-Nov-2000</t>
  </si>
  <si>
    <t>257 tizzana rd</t>
  </si>
  <si>
    <t>Ebenezer</t>
  </si>
  <si>
    <t>Mboylan711@gmail.com</t>
  </si>
  <si>
    <t>0245799304</t>
  </si>
  <si>
    <t>0487686486</t>
  </si>
  <si>
    <t>122729</t>
  </si>
  <si>
    <t>16-Jul-2020</t>
  </si>
  <si>
    <t>16-Jul-2021</t>
  </si>
  <si>
    <t>6 Heather Place</t>
  </si>
  <si>
    <t>Wlberforce</t>
  </si>
  <si>
    <t>jackcoldy65@gmail.com</t>
  </si>
  <si>
    <t>0424396889</t>
  </si>
  <si>
    <t>122696</t>
  </si>
  <si>
    <t>Clint</t>
  </si>
  <si>
    <t>Abel</t>
  </si>
  <si>
    <t>10-Jul-2020</t>
  </si>
  <si>
    <t>10-Jul-2021</t>
  </si>
  <si>
    <t>30-Apr-1978</t>
  </si>
  <si>
    <t>35 robertson street</t>
  </si>
  <si>
    <t>kurrajong</t>
  </si>
  <si>
    <t>2758</t>
  </si>
  <si>
    <t>lockness13@hotmail.com</t>
  </si>
  <si>
    <t>0414732551</t>
  </si>
  <si>
    <t>122676</t>
  </si>
  <si>
    <t>O'Sullivan</t>
  </si>
  <si>
    <t>09-Jul-2020</t>
  </si>
  <si>
    <t>09-Jul-2021</t>
  </si>
  <si>
    <t>16-Jan-2006</t>
  </si>
  <si>
    <t>7 Lola Place</t>
  </si>
  <si>
    <t>Miranda</t>
  </si>
  <si>
    <t>2228</t>
  </si>
  <si>
    <t>tkjos@bigpond.com</t>
  </si>
  <si>
    <t>0417882061</t>
  </si>
  <si>
    <t>122690</t>
  </si>
  <si>
    <t>Richard</t>
  </si>
  <si>
    <t>Taaffe</t>
  </si>
  <si>
    <t>28-Jul-1979</t>
  </si>
  <si>
    <t>47 McMahons Road</t>
  </si>
  <si>
    <t>richardt@ozdesign.com.au</t>
  </si>
  <si>
    <t>0288344600</t>
  </si>
  <si>
    <t>0407660073</t>
  </si>
  <si>
    <t>107295</t>
  </si>
  <si>
    <t>Keogh</t>
  </si>
  <si>
    <t>06-Jul-2020</t>
  </si>
  <si>
    <t>11-Jul-2021</t>
  </si>
  <si>
    <t>13-Nov-1990</t>
  </si>
  <si>
    <t>8 GRAHAM DRIVE</t>
  </si>
  <si>
    <t>KELSO</t>
  </si>
  <si>
    <t>blakekeogh@hotmail.com</t>
  </si>
  <si>
    <t>0423258152</t>
  </si>
  <si>
    <t>110364</t>
  </si>
  <si>
    <t>Marshall</t>
  </si>
  <si>
    <t>Atayan</t>
  </si>
  <si>
    <t>02-Jul-2020</t>
  </si>
  <si>
    <t>02-Jul-2021</t>
  </si>
  <si>
    <t>21-Oct-2006</t>
  </si>
  <si>
    <t>2  CAVAN ROAD</t>
  </si>
  <si>
    <t>KILLARNEY</t>
  </si>
  <si>
    <t>2087</t>
  </si>
  <si>
    <t>pennynalex@bigpond.com</t>
  </si>
  <si>
    <t>0413444480</t>
  </si>
  <si>
    <t>120892</t>
  </si>
  <si>
    <t>Lake</t>
  </si>
  <si>
    <t>01-Jul-2020</t>
  </si>
  <si>
    <t>08-Apr-1971</t>
  </si>
  <si>
    <t>21, Telarah</t>
  </si>
  <si>
    <t>Telarah</t>
  </si>
  <si>
    <t>lakeyold@hotmail.com</t>
  </si>
  <si>
    <t>0499019219</t>
  </si>
  <si>
    <t>122392</t>
  </si>
  <si>
    <t>Haris</t>
  </si>
  <si>
    <t>Sengul</t>
  </si>
  <si>
    <t>22-Jun-2020</t>
  </si>
  <si>
    <t>22-Jun-2021</t>
  </si>
  <si>
    <t>07-May-2004</t>
  </si>
  <si>
    <t>11 Moala Street</t>
  </si>
  <si>
    <t>birol_sengul@hotmail.com</t>
  </si>
  <si>
    <t>0413759388</t>
  </si>
  <si>
    <t>122459</t>
  </si>
  <si>
    <t>Max</t>
  </si>
  <si>
    <t>Goodman</t>
  </si>
  <si>
    <t>16-Jun-2020</t>
  </si>
  <si>
    <t>12-Jun-2021</t>
  </si>
  <si>
    <t>07-Feb-2013</t>
  </si>
  <si>
    <t>26 Park View Avenue</t>
  </si>
  <si>
    <t>Portland</t>
  </si>
  <si>
    <t>2847</t>
  </si>
  <si>
    <t>cmgoodman@outlook.com</t>
  </si>
  <si>
    <t>0412283229</t>
  </si>
  <si>
    <t>107559</t>
  </si>
  <si>
    <t>Toby</t>
  </si>
  <si>
    <t>Webb</t>
  </si>
  <si>
    <t>14-Jun-2020</t>
  </si>
  <si>
    <t>14-Jun-2021</t>
  </si>
  <si>
    <t>16-Nov-2000</t>
  </si>
  <si>
    <t>685 TIZZANA RD</t>
  </si>
  <si>
    <t>SACKVILLE</t>
  </si>
  <si>
    <t>toby26webb@gmail.com</t>
  </si>
  <si>
    <t>245791418</t>
  </si>
  <si>
    <t>0245791418</t>
  </si>
  <si>
    <t>0424700075</t>
  </si>
  <si>
    <t>122425</t>
  </si>
  <si>
    <t>12-Jun-2020</t>
  </si>
  <si>
    <t>18-Nov-1985</t>
  </si>
  <si>
    <t>122421</t>
  </si>
  <si>
    <t>Faro</t>
  </si>
  <si>
    <t>11-Jun-2020</t>
  </si>
  <si>
    <t>11-Jun-2021</t>
  </si>
  <si>
    <t>22-Jan-1981</t>
  </si>
  <si>
    <t>311 Bobs Range Rd</t>
  </si>
  <si>
    <t>Orangeville</t>
  </si>
  <si>
    <t>anthony@afcivil.com.au</t>
  </si>
  <si>
    <t>0412066933</t>
  </si>
  <si>
    <t>122422</t>
  </si>
  <si>
    <t>Christian</t>
  </si>
  <si>
    <t>02-Jun-2009</t>
  </si>
  <si>
    <t>102523</t>
  </si>
  <si>
    <t>Dimitri</t>
  </si>
  <si>
    <t>Kozlinski</t>
  </si>
  <si>
    <t>10-Jun-2020</t>
  </si>
  <si>
    <t>10-Jun-2021</t>
  </si>
  <si>
    <t>19-Jan-1977</t>
  </si>
  <si>
    <t>48A Golf Parade</t>
  </si>
  <si>
    <t>MANLY</t>
  </si>
  <si>
    <t>2095</t>
  </si>
  <si>
    <t>Dimitrixkoz@yahoo.fr</t>
  </si>
  <si>
    <t>0448389528</t>
  </si>
  <si>
    <t>121028</t>
  </si>
  <si>
    <t>Dave</t>
  </si>
  <si>
    <t>Youl</t>
  </si>
  <si>
    <t>22-Aug-1973</t>
  </si>
  <si>
    <t>81 Booralie Road</t>
  </si>
  <si>
    <t>Terrey Hills</t>
  </si>
  <si>
    <t>2084</t>
  </si>
  <si>
    <t>myr221@gmail.com</t>
  </si>
  <si>
    <t>0414656266</t>
  </si>
  <si>
    <t>121895</t>
  </si>
  <si>
    <t>Amy</t>
  </si>
  <si>
    <t>Olesen</t>
  </si>
  <si>
    <t>09-Jun-2020</t>
  </si>
  <si>
    <t>09-Jun-2021</t>
  </si>
  <si>
    <t>06-Oct-1987</t>
  </si>
  <si>
    <t>macarthur</t>
  </si>
  <si>
    <t>elderslie</t>
  </si>
  <si>
    <t>popeyrx2@hotmail.com</t>
  </si>
  <si>
    <t>0455040888</t>
  </si>
  <si>
    <t>113013</t>
  </si>
  <si>
    <t>Lincoln</t>
  </si>
  <si>
    <t>Pope</t>
  </si>
  <si>
    <t>08-Jan-2008</t>
  </si>
  <si>
    <t>47 MacArthur Road</t>
  </si>
  <si>
    <t>120397</t>
  </si>
  <si>
    <t>01-Jun-1982</t>
  </si>
  <si>
    <t>47 Macarthur Road</t>
  </si>
  <si>
    <t>113040</t>
  </si>
  <si>
    <t>Riley</t>
  </si>
  <si>
    <t>Skinner</t>
  </si>
  <si>
    <t>16-Dec-2007</t>
  </si>
  <si>
    <t>26 Seldon Street</t>
  </si>
  <si>
    <t>Quakers Hill</t>
  </si>
  <si>
    <t>2757</t>
  </si>
  <si>
    <t>leigh.skinner@bigpond.com</t>
  </si>
  <si>
    <t>0457285352</t>
  </si>
  <si>
    <t>122350</t>
  </si>
  <si>
    <t>05-Jun-2020</t>
  </si>
  <si>
    <t>05-Jun-2021</t>
  </si>
  <si>
    <t>25-Oct-1976</t>
  </si>
  <si>
    <t>14 Bament Place</t>
  </si>
  <si>
    <t>MINCHINBURY</t>
  </si>
  <si>
    <t>2770</t>
  </si>
  <si>
    <t>danyellnzac@gmail.com</t>
  </si>
  <si>
    <t>0426197717</t>
  </si>
  <si>
    <t>122347</t>
  </si>
  <si>
    <t>17-May-2012</t>
  </si>
  <si>
    <t>122228</t>
  </si>
  <si>
    <t>Brent</t>
  </si>
  <si>
    <t>Arnold</t>
  </si>
  <si>
    <t>04-Jun-2020</t>
  </si>
  <si>
    <t>27-May-2021</t>
  </si>
  <si>
    <t>06-Jun-1990</t>
  </si>
  <si>
    <t>58 Thorpe Circuit</t>
  </si>
  <si>
    <t>Oran park</t>
  </si>
  <si>
    <t>Brent_arnold@outlook.com</t>
  </si>
  <si>
    <t>0415904474</t>
  </si>
  <si>
    <t>122246</t>
  </si>
  <si>
    <t>Steven</t>
  </si>
  <si>
    <t>Peacey</t>
  </si>
  <si>
    <t>04-Jun-2021</t>
  </si>
  <si>
    <t>19-Jul-1988</t>
  </si>
  <si>
    <t>12 the carriageway</t>
  </si>
  <si>
    <t>Glenmorepark</t>
  </si>
  <si>
    <t>Partypeacey@hotmail.com</t>
  </si>
  <si>
    <t>0412677778</t>
  </si>
  <si>
    <t>122316</t>
  </si>
  <si>
    <t>Dunston</t>
  </si>
  <si>
    <t>02-Jun-2020</t>
  </si>
  <si>
    <t>02-Jun-2021</t>
  </si>
  <si>
    <t>24-Jun-1981</t>
  </si>
  <si>
    <t>36 NOORUMBA RD</t>
  </si>
  <si>
    <t>SPRINGFIELD</t>
  </si>
  <si>
    <t>2250</t>
  </si>
  <si>
    <t>dunstonpaul@yahoo.com.au</t>
  </si>
  <si>
    <t>0435610881</t>
  </si>
  <si>
    <t>107907</t>
  </si>
  <si>
    <t>Mitch</t>
  </si>
  <si>
    <t>Lozina</t>
  </si>
  <si>
    <t>05-Aug-1971</t>
  </si>
  <si>
    <t>1405 OLD NOTHERN ROAD</t>
  </si>
  <si>
    <t>GLENORIE</t>
  </si>
  <si>
    <t>2157</t>
  </si>
  <si>
    <t>Mitchlozina@gmail.com</t>
  </si>
  <si>
    <t>0414656656</t>
  </si>
  <si>
    <t>110414</t>
  </si>
  <si>
    <t>Rutkowski</t>
  </si>
  <si>
    <t>01-Jun-2020</t>
  </si>
  <si>
    <t>01-Jun-2021</t>
  </si>
  <si>
    <t>14-Feb-2009</t>
  </si>
  <si>
    <t>3 GREENWAY ST</t>
  </si>
  <si>
    <t>GYMEA</t>
  </si>
  <si>
    <t>robert.rutkowski@hotmail.com</t>
  </si>
  <si>
    <t>0414955578</t>
  </si>
  <si>
    <t>108939</t>
  </si>
  <si>
    <t>Rob</t>
  </si>
  <si>
    <t>03-Apr-1975</t>
  </si>
  <si>
    <t>105256</t>
  </si>
  <si>
    <t>Angus</t>
  </si>
  <si>
    <t>Wallace</t>
  </si>
  <si>
    <t>05-Jul-2021</t>
  </si>
  <si>
    <t>23-Oct-2002</t>
  </si>
  <si>
    <t>UNIT 23  25/31AIRDS ROAD</t>
  </si>
  <si>
    <t>MINTO</t>
  </si>
  <si>
    <t>glenn@autoelect.com.au</t>
  </si>
  <si>
    <t>0418613765</t>
  </si>
  <si>
    <t>122160</t>
  </si>
  <si>
    <t>Nathan</t>
  </si>
  <si>
    <t>McCarthy-Cox</t>
  </si>
  <si>
    <t>29-May-2020</t>
  </si>
  <si>
    <t>29-May-2021</t>
  </si>
  <si>
    <t>13-Jul-2007</t>
  </si>
  <si>
    <t>2 Black Wattle Grove</t>
  </si>
  <si>
    <t>robb_cox@bigpond.com</t>
  </si>
  <si>
    <t>0246485440</t>
  </si>
  <si>
    <t>0404878551</t>
  </si>
  <si>
    <t>122227</t>
  </si>
  <si>
    <t>Thow</t>
  </si>
  <si>
    <t>28-May-2020</t>
  </si>
  <si>
    <t>28-May-2021</t>
  </si>
  <si>
    <t>26-Dec-1988</t>
  </si>
  <si>
    <t>2 Stipa Lane</t>
  </si>
  <si>
    <t>Mount Annan</t>
  </si>
  <si>
    <t>dthow88@hotmail.com</t>
  </si>
  <si>
    <t>0416541034</t>
  </si>
  <si>
    <t>122225</t>
  </si>
  <si>
    <t>Franks</t>
  </si>
  <si>
    <t>25-May-2020</t>
  </si>
  <si>
    <t>25-May-2021</t>
  </si>
  <si>
    <t>28-Apr-1977</t>
  </si>
  <si>
    <t>54 Hutchinson street</t>
  </si>
  <si>
    <t>Redhead</t>
  </si>
  <si>
    <t>2290</t>
  </si>
  <si>
    <t>leefrankslee@gmail.com</t>
  </si>
  <si>
    <t>0405364996</t>
  </si>
  <si>
    <t>104336</t>
  </si>
  <si>
    <t>Jaiden</t>
  </si>
  <si>
    <t>19-May-2020</t>
  </si>
  <si>
    <t>19-May-2021</t>
  </si>
  <si>
    <t>22-Jan-2003</t>
  </si>
  <si>
    <t>11 Gales St</t>
  </si>
  <si>
    <t>ORAN PARK</t>
  </si>
  <si>
    <t>jpracing07@gmail.com</t>
  </si>
  <si>
    <t>122173</t>
  </si>
  <si>
    <t>DANIEL</t>
  </si>
  <si>
    <t>PIROZZI</t>
  </si>
  <si>
    <t>16-May-2020</t>
  </si>
  <si>
    <t>16-May-2021</t>
  </si>
  <si>
    <t>27-Jun-1984</t>
  </si>
  <si>
    <t>6 Dawn Crescent</t>
  </si>
  <si>
    <t>Mount Riverview</t>
  </si>
  <si>
    <t>dpirozzi444@gmail.com</t>
  </si>
  <si>
    <t>0448444381</t>
  </si>
  <si>
    <t>122174</t>
  </si>
  <si>
    <t>Jarrod</t>
  </si>
  <si>
    <t>21-May-1984</t>
  </si>
  <si>
    <t>26 Miller Street</t>
  </si>
  <si>
    <t>jarrod_somerville@hotmail.com</t>
  </si>
  <si>
    <t>0432494660</t>
  </si>
  <si>
    <t>122175</t>
  </si>
  <si>
    <t>Roy</t>
  </si>
  <si>
    <t>11-Jan-1954</t>
  </si>
  <si>
    <t>12 Moorehead Ave</t>
  </si>
  <si>
    <t>Silverdale</t>
  </si>
  <si>
    <t>roysomerville@bigpond.com</t>
  </si>
  <si>
    <t>0418204149</t>
  </si>
  <si>
    <t>120202</t>
  </si>
  <si>
    <t>Estasy</t>
  </si>
  <si>
    <t>13-May-2020</t>
  </si>
  <si>
    <t>13-May-2021</t>
  </si>
  <si>
    <t>12-Jul-1982</t>
  </si>
  <si>
    <t>18 Carlisle Cres</t>
  </si>
  <si>
    <t>a.estasy@hotmail.com</t>
  </si>
  <si>
    <t>0499994800</t>
  </si>
  <si>
    <t>0412150906</t>
  </si>
  <si>
    <t>120266</t>
  </si>
  <si>
    <t>28-Dec-2006</t>
  </si>
  <si>
    <t>120267</t>
  </si>
  <si>
    <t>11-Jan-2008</t>
  </si>
  <si>
    <t>120930</t>
  </si>
  <si>
    <t>Phillip</t>
  </si>
  <si>
    <t>Sage</t>
  </si>
  <si>
    <t>15-Dec-1967</t>
  </si>
  <si>
    <t>3 Billett Street</t>
  </si>
  <si>
    <t>phils72@hotmail.com</t>
  </si>
  <si>
    <t>0247740780</t>
  </si>
  <si>
    <t>0298257908</t>
  </si>
  <si>
    <t>0418405105</t>
  </si>
  <si>
    <t>18-Mar-2021</t>
  </si>
  <si>
    <t>116279</t>
  </si>
  <si>
    <t>Starling</t>
  </si>
  <si>
    <t>05-Apr-1980</t>
  </si>
  <si>
    <t>35A Woodward Ave</t>
  </si>
  <si>
    <t>dstarlingcessnapacific@hotmail.com</t>
  </si>
  <si>
    <t>0401350078</t>
  </si>
  <si>
    <t>02-Mar-2021</t>
  </si>
  <si>
    <t>Werrington County</t>
  </si>
  <si>
    <t>120434</t>
  </si>
  <si>
    <t>Dengate</t>
  </si>
  <si>
    <t>29-Jan-1971</t>
  </si>
  <si>
    <t>3 Cofton Court</t>
  </si>
  <si>
    <t>ddengate@bigpond.net.au</t>
  </si>
  <si>
    <t>0400487978</t>
  </si>
  <si>
    <t>107705</t>
  </si>
  <si>
    <t>22-Sep-2005</t>
  </si>
  <si>
    <t>3 COFTON COURT</t>
  </si>
  <si>
    <t>WERRINGTON COUNTY</t>
  </si>
  <si>
    <t>0298334917</t>
  </si>
  <si>
    <t>0473177721</t>
  </si>
  <si>
    <t>CECIL HILLS</t>
  </si>
  <si>
    <t>2171</t>
  </si>
  <si>
    <t>107792</t>
  </si>
  <si>
    <t>03-Sep-2004</t>
  </si>
  <si>
    <t>4 JOYLYN ROAD</t>
  </si>
  <si>
    <t>ANNANGROVE</t>
  </si>
  <si>
    <t>gregandally@bigpond.com.au</t>
  </si>
  <si>
    <t>0416362900</t>
  </si>
  <si>
    <t>121366</t>
  </si>
  <si>
    <t>Kayne</t>
  </si>
  <si>
    <t>MacDonald</t>
  </si>
  <si>
    <t>24-Feb-2021</t>
  </si>
  <si>
    <t>16-Oct-1995</t>
  </si>
  <si>
    <t>41 jubilee ave blackheath</t>
  </si>
  <si>
    <t>Blackheath</t>
  </si>
  <si>
    <t>2785</t>
  </si>
  <si>
    <t>Kaynegracee@hotmail.com</t>
  </si>
  <si>
    <t>0423232995</t>
  </si>
  <si>
    <t>108155</t>
  </si>
  <si>
    <t>Wright</t>
  </si>
  <si>
    <t>2019 - Senior Membership</t>
  </si>
  <si>
    <t>17-Aug-2019</t>
  </si>
  <si>
    <t>30-Apr-1963</t>
  </si>
  <si>
    <t>47 Paten St</t>
  </si>
  <si>
    <t>Revesby</t>
  </si>
  <si>
    <t>2212</t>
  </si>
  <si>
    <t>roaster@monstercoffee.com.au</t>
  </si>
  <si>
    <t>0459666656</t>
  </si>
  <si>
    <t>111961</t>
  </si>
  <si>
    <t>Spiteri</t>
  </si>
  <si>
    <t>2019 - Junior Family Membership</t>
  </si>
  <si>
    <t>12-Aug-2019</t>
  </si>
  <si>
    <t>12-Aug-2021</t>
  </si>
  <si>
    <t>05-Dec-2009</t>
  </si>
  <si>
    <t>16 ROSECREA COURT</t>
  </si>
  <si>
    <t>ant_ree@hotmail.com</t>
  </si>
  <si>
    <t>0402433265</t>
  </si>
  <si>
    <t>121029</t>
  </si>
  <si>
    <t>Lucas</t>
  </si>
  <si>
    <t>11-Jun-2019</t>
  </si>
  <si>
    <t>30-Dec-2009</t>
  </si>
  <si>
    <t>121017</t>
  </si>
  <si>
    <t>Bradshaw</t>
  </si>
  <si>
    <t>05-Jun-2019</t>
  </si>
  <si>
    <t>13-Aug-2021</t>
  </si>
  <si>
    <t>19-Jun-1966</t>
  </si>
  <si>
    <t>5 Ivory Place</t>
  </si>
  <si>
    <t>Jamisontown</t>
  </si>
  <si>
    <t>tony97@tpg.com.au</t>
  </si>
  <si>
    <t>0408118302</t>
  </si>
  <si>
    <t>113203</t>
  </si>
  <si>
    <t>Brian</t>
  </si>
  <si>
    <t>Tabbernal</t>
  </si>
  <si>
    <t>26-Jun-2021</t>
  </si>
  <si>
    <t>09-Jul-1960</t>
  </si>
  <si>
    <t>PO BOX 811</t>
  </si>
  <si>
    <t>WINSTON HILLS</t>
  </si>
  <si>
    <t>Bhtconcrete@hotmail.com</t>
  </si>
  <si>
    <t>0412242844</t>
  </si>
  <si>
    <t>29-Apr-2021</t>
  </si>
  <si>
    <t>120530</t>
  </si>
  <si>
    <t>Alyce</t>
  </si>
  <si>
    <t>08-Mar-2021</t>
  </si>
  <si>
    <t>29-Mar-2001</t>
  </si>
  <si>
    <t>5 Curlew Close</t>
  </si>
  <si>
    <t>Woronora Heights</t>
  </si>
  <si>
    <t>2233</t>
  </si>
  <si>
    <t>Amtippett29@gmail.com</t>
  </si>
  <si>
    <t>0412907001</t>
  </si>
  <si>
    <t>120529</t>
  </si>
  <si>
    <t>Rod</t>
  </si>
  <si>
    <t>07-Mar-1971</t>
  </si>
  <si>
    <t>Rbtippett@optusnet.com.au</t>
  </si>
  <si>
    <t>0431120218</t>
  </si>
  <si>
    <t>2018 - Senior Membership</t>
  </si>
  <si>
    <t>06-Dec-2018</t>
  </si>
  <si>
    <t>12-Apr-2021</t>
  </si>
  <si>
    <t>2018 - Junior Membership</t>
  </si>
  <si>
    <t>102554</t>
  </si>
  <si>
    <t>Russell</t>
  </si>
  <si>
    <t>03-Nov-2021</t>
  </si>
  <si>
    <t>02-Sep-1963</t>
  </si>
  <si>
    <t>rbecker@tpg.com.au</t>
  </si>
  <si>
    <t>0296512100</t>
  </si>
  <si>
    <t>0417113717</t>
  </si>
  <si>
    <t>108870</t>
  </si>
  <si>
    <t>Robert H</t>
  </si>
  <si>
    <t>Blackman</t>
  </si>
  <si>
    <t>31-Dec-2099</t>
  </si>
  <si>
    <t>16-Sep-1941</t>
  </si>
  <si>
    <t>313 Macquarie Street</t>
  </si>
  <si>
    <t>Windsor</t>
  </si>
  <si>
    <t>robertblackman5@bigpond.com</t>
  </si>
  <si>
    <t>0245773814</t>
  </si>
  <si>
    <t>111605</t>
  </si>
  <si>
    <t>Burton</t>
  </si>
  <si>
    <t>16-Jul-1990</t>
  </si>
  <si>
    <t>25 MARNE PLACE</t>
  </si>
  <si>
    <t>Lukis143@hotmail.com</t>
  </si>
  <si>
    <t>0431520742</t>
  </si>
  <si>
    <t>103532</t>
  </si>
  <si>
    <t>Crawshay</t>
  </si>
  <si>
    <t>16-Jun-2021</t>
  </si>
  <si>
    <t>01-May-1974</t>
  </si>
  <si>
    <t>P.O. BOX 5140</t>
  </si>
  <si>
    <t>WEST CHATSWOOD</t>
  </si>
  <si>
    <t>1515</t>
  </si>
  <si>
    <t>nicholas@privatefleet.com.au</t>
  </si>
  <si>
    <t>0410488181</t>
  </si>
  <si>
    <t>102357</t>
  </si>
  <si>
    <t>Endres</t>
  </si>
  <si>
    <t>2017 - Senior Membership</t>
  </si>
  <si>
    <t>20-Jun-2021</t>
  </si>
  <si>
    <t>23-Dec-1981</t>
  </si>
  <si>
    <t>7 BANNERMAN ST</t>
  </si>
  <si>
    <t>ERMINGTON</t>
  </si>
  <si>
    <t>2115</t>
  </si>
  <si>
    <t>aprrunaway@hotmail.com</t>
  </si>
  <si>
    <t>0296138856</t>
  </si>
  <si>
    <t>0410323856</t>
  </si>
  <si>
    <t>111291</t>
  </si>
  <si>
    <t>Eveleigh</t>
  </si>
  <si>
    <t>23-Jun-2021</t>
  </si>
  <si>
    <t>25-Sep-2007</t>
  </si>
  <si>
    <t>12 MORPETH VIEWS</t>
  </si>
  <si>
    <t>WALLALONG</t>
  </si>
  <si>
    <t>justin@draytonconstruction.com.au</t>
  </si>
  <si>
    <t>0249305163</t>
  </si>
  <si>
    <t>0412592807</t>
  </si>
  <si>
    <t>111095</t>
  </si>
  <si>
    <t>Freeburn</t>
  </si>
  <si>
    <t>19-Jul-2021</t>
  </si>
  <si>
    <t>23-Nov-2009</t>
  </si>
  <si>
    <t>131 YORK ROAD</t>
  </si>
  <si>
    <t>JAMISONTOWN</t>
  </si>
  <si>
    <t>dave@gsjfab.com.au</t>
  </si>
  <si>
    <t>0412966220</t>
  </si>
  <si>
    <t>111093</t>
  </si>
  <si>
    <t>29-Nov-1976</t>
  </si>
  <si>
    <t>0247026634</t>
  </si>
  <si>
    <t>107269</t>
  </si>
  <si>
    <t>438536824</t>
  </si>
  <si>
    <t>412966220</t>
  </si>
  <si>
    <t>112199</t>
  </si>
  <si>
    <t>03-Feb-2012</t>
  </si>
  <si>
    <t>109275</t>
  </si>
  <si>
    <t>Frougas</t>
  </si>
  <si>
    <t>12-Jun-2005</t>
  </si>
  <si>
    <t>125 HARCOURT PARADE</t>
  </si>
  <si>
    <t>ROSEBERY</t>
  </si>
  <si>
    <t>2018</t>
  </si>
  <si>
    <t>gfrougas@ihug.com.au</t>
  </si>
  <si>
    <t>0419801635</t>
  </si>
  <si>
    <t>103772</t>
  </si>
  <si>
    <t>13-Jun-1977</t>
  </si>
  <si>
    <t>62 CARY AVE</t>
  </si>
  <si>
    <t>WALLERAWANG</t>
  </si>
  <si>
    <t>2845</t>
  </si>
  <si>
    <t>bradgoodman131@hotmail.com</t>
  </si>
  <si>
    <t>0263551392</t>
  </si>
  <si>
    <t>0247821499</t>
  </si>
  <si>
    <t>0427233307</t>
  </si>
  <si>
    <t>104337</t>
  </si>
  <si>
    <t>Connor</t>
  </si>
  <si>
    <t>2017 - Junior Membership</t>
  </si>
  <si>
    <t>06-Mar-2005</t>
  </si>
  <si>
    <t>Bradgoodman131@hotmail.com</t>
  </si>
  <si>
    <t>0263525115</t>
  </si>
  <si>
    <t>111265</t>
  </si>
  <si>
    <t>Luca</t>
  </si>
  <si>
    <t>Guidone</t>
  </si>
  <si>
    <t>26-Apr-2007</t>
  </si>
  <si>
    <t>1 Ferrier Drive</t>
  </si>
  <si>
    <t>lguidone@optusnet.com.au</t>
  </si>
  <si>
    <t>0403470427</t>
  </si>
  <si>
    <t>102023</t>
  </si>
  <si>
    <t>Coda</t>
  </si>
  <si>
    <t>Hamwi</t>
  </si>
  <si>
    <t>03-Jul-2021</t>
  </si>
  <si>
    <t>18-Jan-2006</t>
  </si>
  <si>
    <t>26 LEMONGUM PLACE</t>
  </si>
  <si>
    <t>ALFORDS POINT</t>
  </si>
  <si>
    <t>joedatto1600@gmail.com</t>
  </si>
  <si>
    <t>0414514314</t>
  </si>
  <si>
    <t>100036</t>
  </si>
  <si>
    <t>Thomas</t>
  </si>
  <si>
    <t>Hearn</t>
  </si>
  <si>
    <t>31-May-1970</t>
  </si>
  <si>
    <t>688 Great Western Highway</t>
  </si>
  <si>
    <t>Faulconbridge</t>
  </si>
  <si>
    <t>2776</t>
  </si>
  <si>
    <t>tomcdkc@hotmail.com</t>
  </si>
  <si>
    <t>0247511016</t>
  </si>
  <si>
    <t>0414183306</t>
  </si>
  <si>
    <t>105829</t>
  </si>
  <si>
    <t>Horsburgh</t>
  </si>
  <si>
    <t>28-Aug-1947</t>
  </si>
  <si>
    <t>P.O.Box 175</t>
  </si>
  <si>
    <t>KENTHURST</t>
  </si>
  <si>
    <t>isen@bigpond.net.au</t>
  </si>
  <si>
    <t>0418221422</t>
  </si>
  <si>
    <t>108546</t>
  </si>
  <si>
    <t>Dan</t>
  </si>
  <si>
    <t>Lindsay</t>
  </si>
  <si>
    <t>09-Jul-1974</t>
  </si>
  <si>
    <t>17 Ormonde Cl</t>
  </si>
  <si>
    <t>danny@imagecarpetsandblinds.com.au</t>
  </si>
  <si>
    <t>0425207809</t>
  </si>
  <si>
    <t>102540</t>
  </si>
  <si>
    <t>Derek</t>
  </si>
  <si>
    <t>Millmore</t>
  </si>
  <si>
    <t>28-Jun-1968</t>
  </si>
  <si>
    <t>80 SPRINGVALE LANE</t>
  </si>
  <si>
    <t>LIDSDALE</t>
  </si>
  <si>
    <t>djmillmore@gmail.com</t>
  </si>
  <si>
    <t>0263551113</t>
  </si>
  <si>
    <t>0412587568</t>
  </si>
  <si>
    <t>106478</t>
  </si>
  <si>
    <t>26-Jul-2021</t>
  </si>
  <si>
    <t>31-Aug-1979</t>
  </si>
  <si>
    <t>PO Box 908</t>
  </si>
  <si>
    <t>Sylvania Southgate</t>
  </si>
  <si>
    <t>2224</t>
  </si>
  <si>
    <t>russellnewell@hotmail.com</t>
  </si>
  <si>
    <t>0404804859</t>
  </si>
  <si>
    <t>107608</t>
  </si>
  <si>
    <t>Patrick</t>
  </si>
  <si>
    <t>21-Apr-1971</t>
  </si>
  <si>
    <t>14 KENNEDY DRIVE</t>
  </si>
  <si>
    <t>PENRITH</t>
  </si>
  <si>
    <t>leeanneeparry@icloud.com</t>
  </si>
  <si>
    <t>106249</t>
  </si>
  <si>
    <t>Romel</t>
  </si>
  <si>
    <t>Reyes</t>
  </si>
  <si>
    <t>12-Jul-2021</t>
  </si>
  <si>
    <t>15-Oct-1965</t>
  </si>
  <si>
    <t>8 VIRGIL AVE</t>
  </si>
  <si>
    <t>SEFTON</t>
  </si>
  <si>
    <t>2162</t>
  </si>
  <si>
    <t>romelreyes351@yahoo.com.au</t>
  </si>
  <si>
    <t>0409323868</t>
  </si>
  <si>
    <t>105414</t>
  </si>
  <si>
    <t>IAN G</t>
  </si>
  <si>
    <t>Stones</t>
  </si>
  <si>
    <t>31-Jan-1951</t>
  </si>
  <si>
    <t>1 LONGVIEW ROAD</t>
  </si>
  <si>
    <t>stonesbros@bigpond.com</t>
  </si>
  <si>
    <t>247738578</t>
  </si>
  <si>
    <t>105415</t>
  </si>
  <si>
    <t>Lilian</t>
  </si>
  <si>
    <t>23-Oct-1952</t>
  </si>
  <si>
    <t>1 Longview Road</t>
  </si>
  <si>
    <t>lilian@stoneskartsport.com.au</t>
  </si>
  <si>
    <t>0247739183</t>
  </si>
  <si>
    <t>0439738580</t>
  </si>
  <si>
    <t>111085</t>
  </si>
  <si>
    <t>Vella</t>
  </si>
  <si>
    <t>18-Dec-2021</t>
  </si>
  <si>
    <t>17-Jan-2005</t>
  </si>
  <si>
    <t>2 DOWDING CLOSE</t>
  </si>
  <si>
    <t>dddvella@bigpond.com</t>
  </si>
  <si>
    <t>0298221455</t>
  </si>
  <si>
    <t>0414418697</t>
  </si>
  <si>
    <t>102829</t>
  </si>
  <si>
    <t>Wilson</t>
  </si>
  <si>
    <t>30-May-2021</t>
  </si>
  <si>
    <t>29-May-1972</t>
  </si>
  <si>
    <t>47 Bligh Street</t>
  </si>
  <si>
    <t>Kirrawee</t>
  </si>
  <si>
    <t>2232</t>
  </si>
  <si>
    <t>shaneoowilson@gmail.com</t>
  </si>
  <si>
    <t>0436015118</t>
  </si>
  <si>
    <t>100083</t>
  </si>
  <si>
    <t>Wiskich</t>
  </si>
  <si>
    <t>07-Mar-2000</t>
  </si>
  <si>
    <t>251 BRINGELLY ROAD</t>
  </si>
  <si>
    <t>LEPPINGTON</t>
  </si>
  <si>
    <t>2179</t>
  </si>
  <si>
    <t>dwiskich1@bigpond.com</t>
  </si>
  <si>
    <t>0296066646</t>
  </si>
  <si>
    <t>0408160028</t>
  </si>
  <si>
    <t>102980</t>
  </si>
  <si>
    <t>Leigh</t>
  </si>
  <si>
    <t>02-Sep-2021</t>
  </si>
  <si>
    <t>02-Feb-1960</t>
  </si>
  <si>
    <t>67 MURRAY FARM RD</t>
  </si>
  <si>
    <t>wright.racing@rocketship.com</t>
  </si>
  <si>
    <t>0296140355</t>
  </si>
  <si>
    <t>0400635369</t>
  </si>
  <si>
    <t xml:space="preserve">CLASS: </t>
  </si>
  <si>
    <t>Junior Club Championship</t>
  </si>
  <si>
    <r>
      <rPr>
        <b/>
        <sz val="10"/>
        <color rgb="FF333333"/>
        <rFont val="Arial"/>
        <family val="2"/>
      </rPr>
      <t>4</t>
    </r>
    <r>
      <rPr>
        <sz val="10"/>
        <color indexed="63"/>
        <rFont val="Arial"/>
        <family val="2"/>
      </rPr>
      <t>. Competitors can drop their worst round. Refer Corrected Points.</t>
    </r>
  </si>
  <si>
    <t>Step</t>
  </si>
  <si>
    <t>Action</t>
  </si>
  <si>
    <t>Update "Qualified" status on the individual class tabs (not the Overall Champion tabs as they pull from the class tabs)</t>
  </si>
  <si>
    <t>Update "Corrected Points" Formula on each tab so it deducts the lowest score after completion of respective round.</t>
  </si>
  <si>
    <t>Update finishing positions/round results on each individual class tab. The results are underneath the table at the top. DON’T USE THE "COPY" or "CUT AND PASTE" OPTIONS IN THESE CELLS. There is conditional formatting on each individual cell and by copying or cutting other cells the conditional formatting will be lost.</t>
  </si>
  <si>
    <t>Update the "Club Member Export" tab with the latest list of members. Ensure the formula in column D extends to the bottom of the member list and is not altered in any way. Other tabs rely on the members full name in column D.</t>
  </si>
  <si>
    <t>Entrants who are members will highlight in yellow. Check if they are in the top table. If not add them manually and update "Qualified" status.</t>
  </si>
  <si>
    <t>Liam Carr</t>
  </si>
  <si>
    <t>Neel Vats</t>
  </si>
  <si>
    <t>Liam Finney</t>
  </si>
  <si>
    <t>Craig Bond</t>
  </si>
  <si>
    <t>Bethany Emr</t>
  </si>
  <si>
    <t>Brock Oconnor</t>
  </si>
  <si>
    <t>Ross Jones</t>
  </si>
  <si>
    <t>Zac Raddatz</t>
  </si>
  <si>
    <t>Steven Brett</t>
  </si>
  <si>
    <t>Steve Russo</t>
  </si>
  <si>
    <t>Joshua Reynolds</t>
  </si>
  <si>
    <t>Jeffrey Emr</t>
  </si>
  <si>
    <t>Brian Liston</t>
  </si>
  <si>
    <t>Victoria Lopes</t>
  </si>
  <si>
    <t>Tyler Brown</t>
  </si>
  <si>
    <t>Cooper Dupond</t>
  </si>
  <si>
    <t>Graham Dupond</t>
  </si>
  <si>
    <t>Blake Keogh</t>
  </si>
  <si>
    <t>Harrison Dengate</t>
  </si>
  <si>
    <t>Jai Alcorn</t>
  </si>
  <si>
    <t>Alexei Waughman</t>
  </si>
  <si>
    <t>Jenna Goatcher</t>
  </si>
  <si>
    <t>Matthew Pilarcik</t>
  </si>
  <si>
    <t>Richard Vollebregt</t>
  </si>
  <si>
    <t>Nathan Kasalo</t>
  </si>
  <si>
    <t>Holly Stapleton</t>
  </si>
  <si>
    <t>Brock Stapleton</t>
  </si>
  <si>
    <t>James Lowry</t>
  </si>
  <si>
    <t>123962</t>
  </si>
  <si>
    <t>Azden-Alan</t>
  </si>
  <si>
    <t>Judge</t>
  </si>
  <si>
    <t>123925</t>
  </si>
  <si>
    <t>Saker</t>
  </si>
  <si>
    <t>123913</t>
  </si>
  <si>
    <t>Kaitlyn</t>
  </si>
  <si>
    <t>123856</t>
  </si>
  <si>
    <t>Bailey</t>
  </si>
  <si>
    <t>Pilarcick</t>
  </si>
  <si>
    <t>123820</t>
  </si>
  <si>
    <t>Strong-Doyle</t>
  </si>
  <si>
    <t>123814</t>
  </si>
  <si>
    <t>Banks</t>
  </si>
  <si>
    <t>123808</t>
  </si>
  <si>
    <t>Fiona</t>
  </si>
  <si>
    <t>Doyle</t>
  </si>
  <si>
    <t>123802</t>
  </si>
  <si>
    <t>Noah</t>
  </si>
  <si>
    <t>Taylor</t>
  </si>
  <si>
    <t>123782</t>
  </si>
  <si>
    <t>Lawler</t>
  </si>
  <si>
    <t>123772</t>
  </si>
  <si>
    <t>OConnor</t>
  </si>
  <si>
    <t>123771</t>
  </si>
  <si>
    <t>123760</t>
  </si>
  <si>
    <t>Pilarcik</t>
  </si>
  <si>
    <t>06-Apr-2021</t>
  </si>
  <si>
    <t>06-Apr-2022</t>
  </si>
  <si>
    <t>26-Jul-2013</t>
  </si>
  <si>
    <t>2</t>
  </si>
  <si>
    <t>omati street</t>
  </si>
  <si>
    <t>Whalan</t>
  </si>
  <si>
    <t>joshuamardel@gmail.com</t>
  </si>
  <si>
    <t>0492430334</t>
  </si>
  <si>
    <t>26-Mar-2021</t>
  </si>
  <si>
    <t>26-Mar-2022</t>
  </si>
  <si>
    <t>20-Jun-2007</t>
  </si>
  <si>
    <t>7/17 Chatres St</t>
  </si>
  <si>
    <t>St Clair</t>
  </si>
  <si>
    <t>0449121041</t>
  </si>
  <si>
    <t>10-Dec-2022</t>
  </si>
  <si>
    <t>24-May-2008</t>
  </si>
  <si>
    <t>40 wedgewood rd</t>
  </si>
  <si>
    <t>18-Mar-2022</t>
  </si>
  <si>
    <t>30-Mar-2011</t>
  </si>
  <si>
    <t>9 View Street</t>
  </si>
  <si>
    <t>raeleinwoodbury@gmail.com</t>
  </si>
  <si>
    <t>0400942580</t>
  </si>
  <si>
    <t>03-Mar-2021</t>
  </si>
  <si>
    <t>03-Mar-2022</t>
  </si>
  <si>
    <t>26-Jul-2006</t>
  </si>
  <si>
    <t>12 Fernhill Place</t>
  </si>
  <si>
    <t>Werrington Downs</t>
  </si>
  <si>
    <t>fiona-doyle@outlook.com</t>
  </si>
  <si>
    <t>0432539104</t>
  </si>
  <si>
    <t>04-Mar-2021</t>
  </si>
  <si>
    <t>04-Mar-2022</t>
  </si>
  <si>
    <t>26-May-2013</t>
  </si>
  <si>
    <t>9 Heysen Place</t>
  </si>
  <si>
    <t>Casula</t>
  </si>
  <si>
    <t>barbara_banks1@yahoo.com</t>
  </si>
  <si>
    <t>0412203284</t>
  </si>
  <si>
    <t>15-Jul-1985</t>
  </si>
  <si>
    <t>01-Mar-2021</t>
  </si>
  <si>
    <t>01-Mar-2022</t>
  </si>
  <si>
    <t>21-May-2010</t>
  </si>
  <si>
    <t>PO Box 395</t>
  </si>
  <si>
    <t>lizataylor@globaliqgroup.com</t>
  </si>
  <si>
    <t>0437200304</t>
  </si>
  <si>
    <t>25-Feb-2021</t>
  </si>
  <si>
    <t>22-Nov-1977</t>
  </si>
  <si>
    <t>44 Rosewood Drive</t>
  </si>
  <si>
    <t>Umina Beach</t>
  </si>
  <si>
    <t>2257</t>
  </si>
  <si>
    <t>Peter@coastalstainless.net.au</t>
  </si>
  <si>
    <t>0411511824</t>
  </si>
  <si>
    <t>24-Feb-2022</t>
  </si>
  <si>
    <t>18-Feb-2009</t>
  </si>
  <si>
    <t>7 Fleet Place</t>
  </si>
  <si>
    <t>numuz@bigpond.com</t>
  </si>
  <si>
    <t>0404839820</t>
  </si>
  <si>
    <t>14-Sep-1975</t>
  </si>
  <si>
    <t>7 Fleet Olace</t>
  </si>
  <si>
    <t>22-Feb-2021</t>
  </si>
  <si>
    <t>22-Feb-2022</t>
  </si>
  <si>
    <t>01-Jan-1991</t>
  </si>
  <si>
    <t>9 vale street</t>
  </si>
  <si>
    <t>Matpilarcik@hotmail.com</t>
  </si>
  <si>
    <t>123532</t>
  </si>
  <si>
    <t>Jeffrey</t>
  </si>
  <si>
    <t>122119</t>
  </si>
  <si>
    <t>Kasalo</t>
  </si>
  <si>
    <t>121941</t>
  </si>
  <si>
    <t>Zamprogno</t>
  </si>
  <si>
    <t>120894</t>
  </si>
  <si>
    <t>115285</t>
  </si>
  <si>
    <t>Kirsty</t>
  </si>
  <si>
    <t>Shiel</t>
  </si>
  <si>
    <t>112282</t>
  </si>
  <si>
    <t>Kellie</t>
  </si>
  <si>
    <t>Pearce</t>
  </si>
  <si>
    <t>112062</t>
  </si>
  <si>
    <t>Hey</t>
  </si>
  <si>
    <t>111130</t>
  </si>
  <si>
    <t>109432</t>
  </si>
  <si>
    <t>Melissa</t>
  </si>
  <si>
    <t>Whitmore</t>
  </si>
  <si>
    <t>108001</t>
  </si>
  <si>
    <t>Victoria</t>
  </si>
  <si>
    <t>Lopes</t>
  </si>
  <si>
    <t>107063</t>
  </si>
  <si>
    <t>Geddes</t>
  </si>
  <si>
    <t>105194</t>
  </si>
  <si>
    <t>104724</t>
  </si>
  <si>
    <t>18-Jan-1971</t>
  </si>
  <si>
    <t>The oaks</t>
  </si>
  <si>
    <t>macca347@outlook.com.au</t>
  </si>
  <si>
    <t>Kmock259@gmail.com</t>
  </si>
  <si>
    <t>bwatson@aerocycle.com.au</t>
  </si>
  <si>
    <t>23-Jan-1993</t>
  </si>
  <si>
    <t>51 Gipps ST</t>
  </si>
  <si>
    <t>DRUMMOYNE</t>
  </si>
  <si>
    <t>2047</t>
  </si>
  <si>
    <t>nathankasalo@gmail.com</t>
  </si>
  <si>
    <t>0425221425</t>
  </si>
  <si>
    <t>12-Apr-2022</t>
  </si>
  <si>
    <t>9 Burns Rd</t>
  </si>
  <si>
    <t>15-Mar-2021</t>
  </si>
  <si>
    <t>15-Mar-2022</t>
  </si>
  <si>
    <t>13-Nov-2013</t>
  </si>
  <si>
    <t>113-119 Garfield Road</t>
  </si>
  <si>
    <t>Horsley Park</t>
  </si>
  <si>
    <t>2175</t>
  </si>
  <si>
    <t>rob@regaconstructions.com.au</t>
  </si>
  <si>
    <t>0411701060</t>
  </si>
  <si>
    <t>24-Mar-2021</t>
  </si>
  <si>
    <t>24-Mar-2022</t>
  </si>
  <si>
    <t>72 Rupert street</t>
  </si>
  <si>
    <t>Katoomba</t>
  </si>
  <si>
    <t>2780</t>
  </si>
  <si>
    <t>27-Jun-1975</t>
  </si>
  <si>
    <t>29 Emerald Place</t>
  </si>
  <si>
    <t>Grays Point</t>
  </si>
  <si>
    <t>paul@wilsoncargoequipment.com.au</t>
  </si>
  <si>
    <t>0419491693</t>
  </si>
  <si>
    <t>08-Mar-2022</t>
  </si>
  <si>
    <t>3 Moat Street, KELLYVILLE RIDGE  NSW  2155</t>
  </si>
  <si>
    <t>3 Moat St</t>
  </si>
  <si>
    <t>orsinido@amazon.com</t>
  </si>
  <si>
    <t>19-Mar-2022</t>
  </si>
  <si>
    <t>02-Mar-2022</t>
  </si>
  <si>
    <t>08-Jun-1983</t>
  </si>
  <si>
    <t>405/5 Cary St</t>
  </si>
  <si>
    <t>Drummoyne</t>
  </si>
  <si>
    <t>kirsty.shiel@gmail.com</t>
  </si>
  <si>
    <t>0247304412</t>
  </si>
  <si>
    <t>0402324770</t>
  </si>
  <si>
    <t>frankdamore1@gmail.com</t>
  </si>
  <si>
    <t>14-Jan-1999</t>
  </si>
  <si>
    <t>269 PEEL STREET</t>
  </si>
  <si>
    <t>BATHURST</t>
  </si>
  <si>
    <t>ppracing@bigpond.com</t>
  </si>
  <si>
    <t>0263325321</t>
  </si>
  <si>
    <t>0487422111</t>
  </si>
  <si>
    <t>06-Mar-2021</t>
  </si>
  <si>
    <t>06-Mar-2022</t>
  </si>
  <si>
    <t>20-Nov-1997</t>
  </si>
  <si>
    <t>5/44 Muccillo Street</t>
  </si>
  <si>
    <t>100yen200@gmail.com</t>
  </si>
  <si>
    <t>296291170</t>
  </si>
  <si>
    <t>0400387124</t>
  </si>
  <si>
    <t>0467377084</t>
  </si>
  <si>
    <t>27-May-2003</t>
  </si>
  <si>
    <t>160 WARRIEWOOD ROAD</t>
  </si>
  <si>
    <t>WARRIEWOOD</t>
  </si>
  <si>
    <t>09-Mar-2021</t>
  </si>
  <si>
    <t>09-Mar-2022</t>
  </si>
  <si>
    <t>12-Jul-1998</t>
  </si>
  <si>
    <t>8 ST JOHNS ROAD</t>
  </si>
  <si>
    <t>MARAYLA</t>
  </si>
  <si>
    <t>Dwh01672@bigpond.net.au</t>
  </si>
  <si>
    <t>0245736234</t>
  </si>
  <si>
    <t>0245736224</t>
  </si>
  <si>
    <t>0418447023</t>
  </si>
  <si>
    <t>23-May-2002</t>
  </si>
  <si>
    <t>14 JUNIPER PLACE</t>
  </si>
  <si>
    <t>dawn.lopes@gmail.com</t>
  </si>
  <si>
    <t>0413365364</t>
  </si>
  <si>
    <t>12-Mar-2021</t>
  </si>
  <si>
    <t>0487693623</t>
  </si>
  <si>
    <t>30-Mar-2021</t>
  </si>
  <si>
    <t>30-Mar-2022</t>
  </si>
  <si>
    <t>10 MERCEDES PLACE</t>
  </si>
  <si>
    <t>KAREELA</t>
  </si>
  <si>
    <t>76zacg@gmail.com</t>
  </si>
  <si>
    <t>295894447</t>
  </si>
  <si>
    <t>0419433337</t>
  </si>
  <si>
    <t>18-May-1959</t>
  </si>
  <si>
    <t>0423157472</t>
  </si>
  <si>
    <t>13-May-2003</t>
  </si>
  <si>
    <t>113-119 GARFIELD ROAD</t>
  </si>
  <si>
    <t>HORSLEY PARK</t>
  </si>
  <si>
    <t>0296202986</t>
  </si>
  <si>
    <t>22-Jun-2022</t>
  </si>
  <si>
    <t>Marcus George</t>
  </si>
  <si>
    <t>George Proudford-Nalder</t>
  </si>
  <si>
    <t>Jack Morgan</t>
  </si>
  <si>
    <t>Presley Hovanyecz</t>
  </si>
  <si>
    <t>Daniel Banks</t>
  </si>
  <si>
    <t>Chaise Tippett</t>
  </si>
  <si>
    <t>Will Jones</t>
  </si>
  <si>
    <t>Hunter Hague</t>
  </si>
  <si>
    <t>Deniel Vermeulen</t>
  </si>
  <si>
    <t>Bailey Cahill</t>
  </si>
  <si>
    <t>Connor Hey</t>
  </si>
  <si>
    <t>Courtney Becker</t>
  </si>
  <si>
    <t>Phillip Webb</t>
  </si>
  <si>
    <t>Luke Nguyen</t>
  </si>
  <si>
    <t>Joe Townson</t>
  </si>
  <si>
    <t>Brandon Colling</t>
  </si>
  <si>
    <t>Derek Millmore</t>
  </si>
  <si>
    <t>124084</t>
  </si>
  <si>
    <t>Marcus</t>
  </si>
  <si>
    <t>Culbi</t>
  </si>
  <si>
    <t>03-May-2021</t>
  </si>
  <si>
    <t>03-May-2022</t>
  </si>
  <si>
    <t>02-Feb-2015</t>
  </si>
  <si>
    <t>3 Westmeath Ave</t>
  </si>
  <si>
    <t>Killarney Heights</t>
  </si>
  <si>
    <t>Pierre@chilledrite.com.au</t>
  </si>
  <si>
    <t>0404448832</t>
  </si>
  <si>
    <t>124077</t>
  </si>
  <si>
    <t>Lawrence</t>
  </si>
  <si>
    <t>Rosenberg</t>
  </si>
  <si>
    <t>29-Apr-2022</t>
  </si>
  <si>
    <t>27-Jun-2012</t>
  </si>
  <si>
    <t>38b Lae Road</t>
  </si>
  <si>
    <t>Holsworthy</t>
  </si>
  <si>
    <t>2173</t>
  </si>
  <si>
    <t>Joelrosenberg100@gmail.com</t>
  </si>
  <si>
    <t>0437894837</t>
  </si>
  <si>
    <t>124074</t>
  </si>
  <si>
    <t>Presley</t>
  </si>
  <si>
    <t>BREEN</t>
  </si>
  <si>
    <t>08-Aug-2007</t>
  </si>
  <si>
    <t>38b Lae road</t>
  </si>
  <si>
    <t>0452588059</t>
  </si>
  <si>
    <t>124071</t>
  </si>
  <si>
    <t>Monico</t>
  </si>
  <si>
    <t>27-Apr-2021</t>
  </si>
  <si>
    <t>27-Apr-2022</t>
  </si>
  <si>
    <t>10-Aug-2005</t>
  </si>
  <si>
    <t>4 Morella Place</t>
  </si>
  <si>
    <t>Castle Cove</t>
  </si>
  <si>
    <t>2069</t>
  </si>
  <si>
    <t>josh.monico@gmail.com</t>
  </si>
  <si>
    <t>0402428433</t>
  </si>
  <si>
    <t>124059</t>
  </si>
  <si>
    <t>Joey</t>
  </si>
  <si>
    <t>Mawson</t>
  </si>
  <si>
    <t>21-Apr-2021</t>
  </si>
  <si>
    <t>21-Apr-2022</t>
  </si>
  <si>
    <t>27-Mar-1996</t>
  </si>
  <si>
    <t>53 Bennison Rd</t>
  </si>
  <si>
    <t>Hinchinbrook</t>
  </si>
  <si>
    <t>2168</t>
  </si>
  <si>
    <t>info@joeymawson.com</t>
  </si>
  <si>
    <t>0452100047</t>
  </si>
  <si>
    <t>124035</t>
  </si>
  <si>
    <t>Mark</t>
  </si>
  <si>
    <t>Pitkin</t>
  </si>
  <si>
    <t>16-Apr-2021</t>
  </si>
  <si>
    <t>16-Apr-2022</t>
  </si>
  <si>
    <t>22-Mar-1973</t>
  </si>
  <si>
    <t>62 Haigh Avenue</t>
  </si>
  <si>
    <t>Belrose</t>
  </si>
  <si>
    <t>2085</t>
  </si>
  <si>
    <t>markpitkin@hotmail.com</t>
  </si>
  <si>
    <t>0404322291</t>
  </si>
  <si>
    <t>124019</t>
  </si>
  <si>
    <t>Charlie</t>
  </si>
  <si>
    <t>Barakat</t>
  </si>
  <si>
    <t>13-Apr-2021</t>
  </si>
  <si>
    <t>13-Apr-2022</t>
  </si>
  <si>
    <t>25-Oct-2008</t>
  </si>
  <si>
    <t>1 Plympton Way</t>
  </si>
  <si>
    <t>Glenhaven</t>
  </si>
  <si>
    <t>jocelynbarakat@icloud.com</t>
  </si>
  <si>
    <t>0423550500</t>
  </si>
  <si>
    <t>11-May-2021</t>
  </si>
  <si>
    <t>20-May-2022</t>
  </si>
  <si>
    <t>113602</t>
  </si>
  <si>
    <t>Myles</t>
  </si>
  <si>
    <t>Duggan</t>
  </si>
  <si>
    <t>10-May-2021</t>
  </si>
  <si>
    <t>10-May-2022</t>
  </si>
  <si>
    <t>08-Jun-1969</t>
  </si>
  <si>
    <t>176 Sixth Avenue</t>
  </si>
  <si>
    <t>mylesduggan@hotmail.com</t>
  </si>
  <si>
    <t>0499777907</t>
  </si>
  <si>
    <t>05-May-2021</t>
  </si>
  <si>
    <t>05-May-2022</t>
  </si>
  <si>
    <t>110678</t>
  </si>
  <si>
    <t>Brandon</t>
  </si>
  <si>
    <t>Colling</t>
  </si>
  <si>
    <t>12-Mar-2002</t>
  </si>
  <si>
    <t>1053 OPHIR ROAD</t>
  </si>
  <si>
    <t>ROCK FOREST</t>
  </si>
  <si>
    <t>Collingpeter@gmail.com</t>
  </si>
  <si>
    <t>0447374885</t>
  </si>
  <si>
    <t>105339</t>
  </si>
  <si>
    <t>Yu-Jin</t>
  </si>
  <si>
    <t>121084</t>
  </si>
  <si>
    <t>Robert</t>
  </si>
  <si>
    <t>Cribbin</t>
  </si>
  <si>
    <t>121486</t>
  </si>
  <si>
    <t>Julien</t>
  </si>
  <si>
    <t>Chretien</t>
  </si>
  <si>
    <t>0417322185</t>
  </si>
  <si>
    <t>22-Apr-2021</t>
  </si>
  <si>
    <t>22-Apr-2022</t>
  </si>
  <si>
    <t>22-Jul-1984</t>
  </si>
  <si>
    <t>3/238 Kingsway</t>
  </si>
  <si>
    <t>Caringbah</t>
  </si>
  <si>
    <t>yjlee_22@hotmail.com</t>
  </si>
  <si>
    <t>0412836681</t>
  </si>
  <si>
    <t>19-Apr-2021</t>
  </si>
  <si>
    <t>30-Apr-2022</t>
  </si>
  <si>
    <t>jheyneman@outlook.com</t>
  </si>
  <si>
    <t>28-Dec-1986</t>
  </si>
  <si>
    <t>11 Danube Place</t>
  </si>
  <si>
    <t>Rt_performance@live.com.au</t>
  </si>
  <si>
    <t>0406091818</t>
  </si>
  <si>
    <t>5 beard place</t>
  </si>
  <si>
    <t>glenorie</t>
  </si>
  <si>
    <t>07-May-1978</t>
  </si>
  <si>
    <t>11 Yarralumla Avenue</t>
  </si>
  <si>
    <t>St Ives Chase</t>
  </si>
  <si>
    <t>2075</t>
  </si>
  <si>
    <t>julienchretien@hotmail.com</t>
  </si>
  <si>
    <t>0415546273</t>
  </si>
  <si>
    <t>Marie.saker@treeserve.com.au</t>
  </si>
  <si>
    <t>Go to the Club Champ tabs and unhide lines where an entrant has raced in 2 classes. The Club Champ tab will show duplicate entrants so they need to be consolidated for the overall club championship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</si>
</sst>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62">
    <font>
      <sz val="10"/>
      <name val="MS Sans Serif"/>
    </font>
    <font>
      <sz val="11"/>
      <color indexed="8"/>
      <name val="Calibri"/>
      <family val="2"/>
    </font>
    <font>
      <sz val="8"/>
      <name val="MS Sans Serif"/>
      <family val="2"/>
    </font>
    <font>
      <b/>
      <sz val="10"/>
      <color indexed="63"/>
      <name val="Arial"/>
      <family val="2"/>
    </font>
    <font>
      <sz val="10"/>
      <color indexed="63"/>
      <name val="Arial"/>
      <family val="2"/>
    </font>
    <font>
      <b/>
      <sz val="10"/>
      <color indexed="63"/>
      <name val="Arial"/>
      <family val="2"/>
    </font>
    <font>
      <b/>
      <sz val="10"/>
      <color indexed="53"/>
      <name val="Arial"/>
      <family val="2"/>
    </font>
    <font>
      <b/>
      <sz val="10"/>
      <color indexed="57"/>
      <name val="Arial"/>
      <family val="2"/>
    </font>
    <font>
      <sz val="10"/>
      <color indexed="10"/>
      <name val="Arial"/>
      <family val="2"/>
    </font>
    <font>
      <sz val="10"/>
      <name val="Arial"/>
      <family val="2"/>
    </font>
    <font>
      <sz val="10"/>
      <name val="Arial"/>
      <family val="2"/>
    </font>
    <font>
      <b/>
      <sz val="10"/>
      <name val="Arial"/>
      <family val="2"/>
    </font>
    <font>
      <sz val="10"/>
      <name val="MS Sans Serif"/>
      <family val="2"/>
    </font>
    <font>
      <sz val="10"/>
      <color indexed="63"/>
      <name val="Arial"/>
      <family val="2"/>
    </font>
    <font>
      <u/>
      <sz val="10"/>
      <color indexed="63"/>
      <name val="Arial"/>
      <family val="2"/>
    </font>
    <font>
      <b/>
      <sz val="10"/>
      <color indexed="63"/>
      <name val="Arial"/>
      <family val="2"/>
    </font>
    <font>
      <sz val="4"/>
      <color indexed="63"/>
      <name val="Arial"/>
      <family val="2"/>
    </font>
    <font>
      <sz val="10"/>
      <color indexed="49"/>
      <name val="Arial"/>
      <family val="2"/>
    </font>
    <font>
      <b/>
      <sz val="10"/>
      <color indexed="10"/>
      <name val="Arial"/>
      <family val="2"/>
    </font>
    <font>
      <b/>
      <sz val="10"/>
      <color indexed="4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Times New Roman"/>
      <family val="1"/>
    </font>
    <font>
      <u/>
      <sz val="10"/>
      <color indexed="12"/>
      <name val="Arial"/>
      <family val="2"/>
    </font>
    <font>
      <sz val="12"/>
      <color indexed="63"/>
      <name val="Arial"/>
      <family val="2"/>
    </font>
    <font>
      <b/>
      <sz val="12"/>
      <color indexed="63"/>
      <name val="Arial"/>
      <family val="2"/>
    </font>
    <font>
      <sz val="10"/>
      <name val="Arial"/>
      <family val="2"/>
    </font>
    <font>
      <u/>
      <sz val="10"/>
      <color indexed="12"/>
      <name val="Arial"/>
      <family val="2"/>
    </font>
    <font>
      <sz val="10"/>
      <name val="MS Sans Serif"/>
      <family val="2"/>
    </font>
    <font>
      <b/>
      <sz val="12"/>
      <name val="MS Sans Serif"/>
      <family val="2"/>
    </font>
    <font>
      <b/>
      <sz val="10"/>
      <name val="MS Sans Serif"/>
      <family val="2"/>
    </font>
    <font>
      <sz val="10"/>
      <name val="Arial"/>
      <family val="2"/>
    </font>
    <font>
      <u/>
      <sz val="10"/>
      <color indexed="12"/>
      <name val="Arial"/>
      <family val="2"/>
    </font>
    <font>
      <sz val="10"/>
      <name val="MS Sans Serif"/>
      <family val="2"/>
    </font>
    <font>
      <sz val="10"/>
      <name val="Arial"/>
      <family val="2"/>
    </font>
    <font>
      <sz val="11"/>
      <name val="Calibri"/>
      <family val="2"/>
    </font>
    <font>
      <sz val="10"/>
      <name val="Arial"/>
      <family val="2"/>
    </font>
    <font>
      <sz val="10"/>
      <name val="Arial"/>
      <family val="2"/>
    </font>
    <font>
      <sz val="10"/>
      <name val="Arial"/>
      <family val="2"/>
    </font>
    <font>
      <sz val="10"/>
      <name val="Verdana"/>
      <family val="2"/>
    </font>
    <font>
      <sz val="10"/>
      <color theme="0"/>
      <name val="Arial"/>
      <family val="2"/>
    </font>
    <font>
      <sz val="11"/>
      <color rgb="FF000000"/>
      <name val="Calibri"/>
      <family val="2"/>
    </font>
    <font>
      <sz val="10"/>
      <name val="MS Sans Serif"/>
    </font>
    <font>
      <sz val="10"/>
      <name val="SansSerif"/>
    </font>
    <font>
      <b/>
      <sz val="10"/>
      <name val="SansSerif"/>
    </font>
    <font>
      <b/>
      <sz val="10"/>
      <color rgb="FFFF0000"/>
      <name val="Arial"/>
      <family val="2"/>
    </font>
    <font>
      <b/>
      <sz val="10"/>
      <color rgb="FF333333"/>
      <name val="Arial"/>
      <family val="2"/>
    </font>
    <font>
      <b/>
      <u/>
      <sz val="10"/>
      <name val="Verdana"/>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indexed="50"/>
        <bgColor indexed="64"/>
      </patternFill>
    </fill>
    <fill>
      <patternFill patternType="solid">
        <fgColor indexed="13"/>
        <bgColor indexed="64"/>
      </patternFill>
    </fill>
    <fill>
      <patternFill patternType="solid">
        <fgColor indexed="48"/>
        <bgColor indexed="64"/>
      </patternFill>
    </fill>
    <fill>
      <patternFill patternType="solid">
        <fgColor indexed="19"/>
        <bgColor indexed="64"/>
      </patternFill>
    </fill>
    <fill>
      <patternFill patternType="solid">
        <fgColor indexed="15"/>
        <bgColor indexed="64"/>
      </patternFill>
    </fill>
    <fill>
      <patternFill patternType="solid">
        <fgColor indexed="61"/>
        <bgColor indexed="64"/>
      </patternFill>
    </fill>
    <fill>
      <patternFill patternType="solid">
        <fgColor indexed="52"/>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rgb="FFFF99CC"/>
        <bgColor indexed="64"/>
      </patternFill>
    </fill>
    <fill>
      <patternFill patternType="solid">
        <fgColor rgb="FFCC99FF"/>
        <bgColor indexed="64"/>
      </patternFill>
    </fill>
    <fill>
      <patternFill patternType="solid">
        <fgColor rgb="FF00FFFF"/>
        <bgColor indexed="64"/>
      </patternFill>
    </fill>
    <fill>
      <patternFill patternType="solid">
        <fgColor rgb="FF993366"/>
        <bgColor indexed="64"/>
      </patternFill>
    </fill>
    <fill>
      <patternFill patternType="solid">
        <fgColor rgb="FF808000"/>
        <bgColor indexed="64"/>
      </patternFill>
    </fill>
    <fill>
      <patternFill patternType="solid">
        <fgColor rgb="FFFF9900"/>
        <bgColor indexed="64"/>
      </patternFill>
    </fill>
    <fill>
      <patternFill patternType="solid">
        <fgColor rgb="FFFFCC00"/>
        <bgColor indexed="64"/>
      </patternFill>
    </fill>
    <fill>
      <patternFill patternType="solid">
        <fgColor rgb="FF99CCFF"/>
        <bgColor indexed="64"/>
      </patternFill>
    </fill>
    <fill>
      <patternFill patternType="solid">
        <fgColor rgb="FF99CC00"/>
        <bgColor indexed="64"/>
      </patternFill>
    </fill>
    <fill>
      <patternFill patternType="solid">
        <fgColor rgb="FFF5DEB3"/>
        <bgColor rgb="FFFFFFFF"/>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medium">
        <color indexed="23"/>
      </right>
      <top style="thin">
        <color indexed="23"/>
      </top>
      <bottom style="thin">
        <color indexed="23"/>
      </bottom>
      <diagonal/>
    </border>
    <border>
      <left style="thin">
        <color indexed="23"/>
      </left>
      <right style="thin">
        <color indexed="23"/>
      </right>
      <top style="thin">
        <color indexed="23"/>
      </top>
      <bottom style="medium">
        <color indexed="23"/>
      </bottom>
      <diagonal/>
    </border>
    <border>
      <left style="thin">
        <color indexed="23"/>
      </left>
      <right style="medium">
        <color indexed="23"/>
      </right>
      <top style="thin">
        <color indexed="23"/>
      </top>
      <bottom style="medium">
        <color indexed="23"/>
      </bottom>
      <diagonal/>
    </border>
    <border>
      <left style="thin">
        <color indexed="23"/>
      </left>
      <right style="thin">
        <color indexed="23"/>
      </right>
      <top/>
      <bottom style="thin">
        <color indexed="23"/>
      </bottom>
      <diagonal/>
    </border>
    <border>
      <left style="thin">
        <color indexed="23"/>
      </left>
      <right style="medium">
        <color indexed="23"/>
      </right>
      <top/>
      <bottom style="thin">
        <color indexed="23"/>
      </bottom>
      <diagonal/>
    </border>
    <border>
      <left style="medium">
        <color indexed="23"/>
      </left>
      <right style="thin">
        <color indexed="23"/>
      </right>
      <top/>
      <bottom style="thin">
        <color indexed="23"/>
      </bottom>
      <diagonal/>
    </border>
    <border>
      <left style="medium">
        <color indexed="23"/>
      </left>
      <right style="thin">
        <color indexed="23"/>
      </right>
      <top style="thin">
        <color indexed="23"/>
      </top>
      <bottom style="thin">
        <color indexed="23"/>
      </bottom>
      <diagonal/>
    </border>
    <border>
      <left style="medium">
        <color indexed="23"/>
      </left>
      <right style="thin">
        <color indexed="23"/>
      </right>
      <top style="thin">
        <color indexed="23"/>
      </top>
      <bottom style="medium">
        <color indexed="23"/>
      </bottom>
      <diagonal/>
    </border>
    <border>
      <left style="medium">
        <color indexed="23"/>
      </left>
      <right style="thin">
        <color indexed="23"/>
      </right>
      <top style="medium">
        <color indexed="23"/>
      </top>
      <bottom style="medium">
        <color indexed="23"/>
      </bottom>
      <diagonal/>
    </border>
    <border>
      <left style="thin">
        <color indexed="23"/>
      </left>
      <right style="thin">
        <color indexed="23"/>
      </right>
      <top style="medium">
        <color indexed="23"/>
      </top>
      <bottom style="medium">
        <color indexed="23"/>
      </bottom>
      <diagonal/>
    </border>
    <border>
      <left style="thin">
        <color indexed="23"/>
      </left>
      <right style="medium">
        <color indexed="23"/>
      </right>
      <top style="medium">
        <color indexed="23"/>
      </top>
      <bottom style="medium">
        <color indexed="2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s>
  <cellStyleXfs count="5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5" fillId="3" borderId="0" applyNumberFormat="0" applyBorder="0" applyAlignment="0" applyProtection="0"/>
    <xf numFmtId="0" fontId="29" fillId="20" borderId="1" applyNumberFormat="0" applyAlignment="0" applyProtection="0"/>
    <xf numFmtId="0" fontId="31" fillId="21" borderId="2" applyNumberFormat="0" applyAlignment="0" applyProtection="0"/>
    <xf numFmtId="0" fontId="33" fillId="0" borderId="0" applyNumberFormat="0" applyFill="0" applyBorder="0" applyAlignment="0" applyProtection="0"/>
    <xf numFmtId="0" fontId="24"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37"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27" fillId="7" borderId="1" applyNumberFormat="0" applyAlignment="0" applyProtection="0"/>
    <xf numFmtId="0" fontId="30" fillId="0" borderId="6" applyNumberFormat="0" applyFill="0" applyAlignment="0" applyProtection="0"/>
    <xf numFmtId="0" fontId="26" fillId="22" borderId="0" applyNumberFormat="0" applyBorder="0" applyAlignment="0" applyProtection="0"/>
    <xf numFmtId="0" fontId="12" fillId="0" borderId="0"/>
    <xf numFmtId="0" fontId="9" fillId="0" borderId="0"/>
    <xf numFmtId="0" fontId="40" fillId="0" borderId="0"/>
    <xf numFmtId="0" fontId="45" fillId="0" borderId="0"/>
    <xf numFmtId="0" fontId="48" fillId="0" borderId="0"/>
    <xf numFmtId="0" fontId="50" fillId="0" borderId="0"/>
    <xf numFmtId="0" fontId="51" fillId="0" borderId="0"/>
    <xf numFmtId="0" fontId="52" fillId="0" borderId="0"/>
    <xf numFmtId="0" fontId="9" fillId="0" borderId="0"/>
    <xf numFmtId="0" fontId="12" fillId="23" borderId="7" applyNumberFormat="0" applyFont="0" applyAlignment="0" applyProtection="0"/>
    <xf numFmtId="0" fontId="42" fillId="23" borderId="7" applyNumberFormat="0" applyFont="0" applyAlignment="0" applyProtection="0"/>
    <xf numFmtId="0" fontId="47" fillId="23" borderId="7" applyNumberFormat="0" applyFont="0" applyAlignment="0" applyProtection="0"/>
    <xf numFmtId="0" fontId="28" fillId="20" borderId="8" applyNumberFormat="0" applyAlignment="0" applyProtection="0"/>
    <xf numFmtId="0" fontId="20" fillId="0" borderId="0" applyNumberFormat="0" applyFill="0" applyBorder="0" applyAlignment="0" applyProtection="0"/>
    <xf numFmtId="0" fontId="34" fillId="0" borderId="9" applyNumberFormat="0" applyFill="0" applyAlignment="0" applyProtection="0"/>
    <xf numFmtId="0" fontId="32" fillId="0" borderId="0" applyNumberFormat="0" applyFill="0" applyBorder="0" applyAlignment="0" applyProtection="0"/>
    <xf numFmtId="43" fontId="56" fillId="0" borderId="0" applyFont="0" applyFill="0" applyBorder="0" applyAlignment="0" applyProtection="0"/>
    <xf numFmtId="0" fontId="57" fillId="0" borderId="0"/>
  </cellStyleXfs>
  <cellXfs count="268">
    <xf numFmtId="0" fontId="0" fillId="0" borderId="0" xfId="0"/>
    <xf numFmtId="0" fontId="13" fillId="0" borderId="0" xfId="0" applyFont="1" applyFill="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3" fillId="24" borderId="8" xfId="0" applyFont="1" applyFill="1" applyBorder="1" applyAlignment="1">
      <alignment horizontal="center" vertical="center"/>
    </xf>
    <xf numFmtId="0" fontId="13" fillId="0" borderId="0" xfId="0" applyFont="1" applyBorder="1" applyAlignment="1">
      <alignment horizontal="center" vertical="center"/>
    </xf>
    <xf numFmtId="0" fontId="13" fillId="25" borderId="8" xfId="0" applyFont="1" applyFill="1" applyBorder="1" applyAlignment="1">
      <alignment horizontal="center" vertical="center"/>
    </xf>
    <xf numFmtId="0" fontId="13" fillId="0" borderId="0" xfId="0" applyFont="1" applyBorder="1" applyAlignment="1">
      <alignment vertical="center"/>
    </xf>
    <xf numFmtId="0" fontId="13" fillId="0" borderId="0" xfId="0" quotePrefix="1" applyFont="1" applyBorder="1" applyAlignment="1">
      <alignment horizontal="center" vertical="center"/>
    </xf>
    <xf numFmtId="0" fontId="13" fillId="0" borderId="0" xfId="0" applyFont="1" applyFill="1" applyBorder="1" applyAlignment="1">
      <alignment horizontal="center" vertical="center" wrapText="1"/>
    </xf>
    <xf numFmtId="0" fontId="16" fillId="0" borderId="0" xfId="0" applyFont="1" applyBorder="1" applyAlignment="1">
      <alignment vertical="center"/>
    </xf>
    <xf numFmtId="0" fontId="13" fillId="26" borderId="1" xfId="0" applyFont="1" applyFill="1" applyBorder="1" applyAlignment="1">
      <alignment horizontal="center" vertical="center"/>
    </xf>
    <xf numFmtId="0" fontId="13" fillId="0" borderId="1" xfId="0" applyFont="1" applyBorder="1" applyAlignment="1">
      <alignment horizontal="center" vertical="center"/>
    </xf>
    <xf numFmtId="0" fontId="6" fillId="26" borderId="1" xfId="0" applyFont="1" applyFill="1" applyBorder="1" applyAlignment="1">
      <alignment horizontal="center" vertical="center"/>
    </xf>
    <xf numFmtId="0" fontId="13" fillId="26" borderId="10" xfId="0" applyFont="1" applyFill="1" applyBorder="1" applyAlignment="1">
      <alignment horizontal="center" vertical="center"/>
    </xf>
    <xf numFmtId="0" fontId="13" fillId="26" borderId="11" xfId="0" applyFont="1" applyFill="1" applyBorder="1" applyAlignment="1">
      <alignment horizontal="center" vertical="center"/>
    </xf>
    <xf numFmtId="0" fontId="13" fillId="26" borderId="12" xfId="0" applyFont="1" applyFill="1" applyBorder="1" applyAlignment="1">
      <alignment horizontal="center" vertical="center"/>
    </xf>
    <xf numFmtId="0" fontId="6" fillId="26" borderId="11" xfId="0" applyFont="1" applyFill="1" applyBorder="1" applyAlignment="1">
      <alignment horizontal="center" vertical="center"/>
    </xf>
    <xf numFmtId="0" fontId="13" fillId="26" borderId="13" xfId="0" applyFont="1" applyFill="1" applyBorder="1" applyAlignment="1">
      <alignment horizontal="center" vertical="center"/>
    </xf>
    <xf numFmtId="0" fontId="13" fillId="26" borderId="14" xfId="0" applyFont="1" applyFill="1" applyBorder="1" applyAlignment="1">
      <alignment horizontal="center" vertical="center"/>
    </xf>
    <xf numFmtId="0" fontId="13" fillId="0" borderId="13" xfId="0" applyFont="1" applyBorder="1" applyAlignment="1">
      <alignment horizontal="center" vertical="center"/>
    </xf>
    <xf numFmtId="0" fontId="6" fillId="26" borderId="13" xfId="0" applyFont="1" applyFill="1" applyBorder="1" applyAlignment="1">
      <alignment horizontal="center" vertical="center"/>
    </xf>
    <xf numFmtId="0" fontId="13" fillId="0" borderId="15" xfId="0" applyFont="1" applyBorder="1" applyAlignment="1">
      <alignment horizontal="center" vertical="center"/>
    </xf>
    <xf numFmtId="0" fontId="13" fillId="0" borderId="14" xfId="0" quotePrefix="1" applyFont="1" applyBorder="1" applyAlignment="1">
      <alignment horizontal="center" vertical="center"/>
    </xf>
    <xf numFmtId="0" fontId="13" fillId="0" borderId="16" xfId="0" applyFont="1" applyBorder="1" applyAlignment="1">
      <alignment horizontal="center" vertical="center"/>
    </xf>
    <xf numFmtId="0" fontId="13" fillId="0" borderId="10" xfId="0" quotePrefix="1" applyFont="1" applyBorder="1" applyAlignment="1">
      <alignment horizontal="center" vertical="center"/>
    </xf>
    <xf numFmtId="0" fontId="13" fillId="0" borderId="10" xfId="0" applyFont="1" applyBorder="1" applyAlignment="1">
      <alignment horizontal="center" vertical="center"/>
    </xf>
    <xf numFmtId="0" fontId="13" fillId="0" borderId="17"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5" fillId="27" borderId="18" xfId="0" applyFont="1" applyFill="1" applyBorder="1" applyAlignment="1">
      <alignment horizontal="center" vertical="center"/>
    </xf>
    <xf numFmtId="0" fontId="5" fillId="27" borderId="19" xfId="0" applyFont="1" applyFill="1" applyBorder="1" applyAlignment="1">
      <alignment horizontal="center" vertical="center"/>
    </xf>
    <xf numFmtId="0" fontId="5" fillId="27" borderId="20" xfId="0" applyFont="1" applyFill="1" applyBorder="1" applyAlignment="1">
      <alignment horizontal="center" vertical="center"/>
    </xf>
    <xf numFmtId="0" fontId="5" fillId="0" borderId="0" xfId="0" applyFont="1" applyBorder="1" applyAlignment="1">
      <alignment horizontal="center" vertical="center"/>
    </xf>
    <xf numFmtId="0" fontId="5" fillId="28" borderId="0" xfId="0" applyFont="1" applyFill="1" applyBorder="1" applyAlignment="1">
      <alignment horizontal="center" vertical="center"/>
    </xf>
    <xf numFmtId="0" fontId="13" fillId="25" borderId="0" xfId="0" applyFont="1" applyFill="1" applyBorder="1" applyAlignment="1">
      <alignment horizontal="center" vertical="center"/>
    </xf>
    <xf numFmtId="0" fontId="13" fillId="25" borderId="0" xfId="0" applyFont="1" applyFill="1" applyBorder="1" applyAlignment="1">
      <alignment horizontal="left" vertical="center"/>
    </xf>
    <xf numFmtId="0" fontId="17" fillId="25" borderId="0" xfId="0" applyFont="1" applyFill="1" applyBorder="1" applyAlignment="1">
      <alignment horizontal="center" vertical="center"/>
    </xf>
    <xf numFmtId="0" fontId="13" fillId="29" borderId="1" xfId="0" quotePrefix="1" applyFont="1" applyFill="1" applyBorder="1" applyAlignment="1">
      <alignment horizontal="center" vertical="center"/>
    </xf>
    <xf numFmtId="0" fontId="13" fillId="29" borderId="13" xfId="0" quotePrefix="1" applyFont="1" applyFill="1" applyBorder="1" applyAlignment="1">
      <alignment horizontal="center" vertical="center"/>
    </xf>
    <xf numFmtId="0" fontId="13" fillId="29" borderId="13" xfId="0" applyFont="1" applyFill="1" applyBorder="1" applyAlignment="1">
      <alignment horizontal="center" vertical="center"/>
    </xf>
    <xf numFmtId="0" fontId="13" fillId="29" borderId="1" xfId="0" applyFont="1" applyFill="1" applyBorder="1" applyAlignment="1">
      <alignment horizontal="center" vertical="center"/>
    </xf>
    <xf numFmtId="0" fontId="13" fillId="29" borderId="11" xfId="0" applyFont="1" applyFill="1" applyBorder="1" applyAlignment="1">
      <alignment horizontal="center" vertical="center"/>
    </xf>
    <xf numFmtId="0" fontId="18" fillId="26" borderId="15" xfId="0" applyFont="1" applyFill="1" applyBorder="1" applyAlignment="1">
      <alignment horizontal="center" vertical="center"/>
    </xf>
    <xf numFmtId="0" fontId="18" fillId="26" borderId="16" xfId="0" applyFont="1" applyFill="1" applyBorder="1" applyAlignment="1">
      <alignment horizontal="center" vertical="center"/>
    </xf>
    <xf numFmtId="0" fontId="18" fillId="26" borderId="17" xfId="0" applyFont="1" applyFill="1" applyBorder="1" applyAlignment="1">
      <alignment horizontal="center" vertical="center"/>
    </xf>
    <xf numFmtId="0" fontId="10" fillId="26" borderId="21" xfId="0" applyFont="1" applyFill="1" applyBorder="1" applyAlignment="1">
      <alignment horizontal="center" vertical="center"/>
    </xf>
    <xf numFmtId="0" fontId="13" fillId="0" borderId="21" xfId="0" quotePrefix="1" applyFont="1" applyBorder="1" applyAlignment="1">
      <alignment horizontal="center" vertical="center"/>
    </xf>
    <xf numFmtId="0" fontId="13" fillId="0" borderId="21" xfId="0" applyFont="1" applyBorder="1" applyAlignment="1">
      <alignment horizontal="center" vertical="center"/>
    </xf>
    <xf numFmtId="0" fontId="15" fillId="30" borderId="21" xfId="0" applyFont="1" applyFill="1" applyBorder="1" applyAlignment="1">
      <alignment horizontal="center" vertical="center"/>
    </xf>
    <xf numFmtId="0" fontId="15" fillId="27" borderId="21" xfId="0" applyFont="1" applyFill="1" applyBorder="1" applyAlignment="1">
      <alignment horizontal="center" vertical="center"/>
    </xf>
    <xf numFmtId="0" fontId="18" fillId="26" borderId="21" xfId="0" applyFont="1" applyFill="1" applyBorder="1" applyAlignment="1">
      <alignment horizontal="center" vertical="center"/>
    </xf>
    <xf numFmtId="0" fontId="11" fillId="26" borderId="21" xfId="0" applyFont="1" applyFill="1" applyBorder="1" applyAlignment="1">
      <alignment horizontal="center" vertical="center"/>
    </xf>
    <xf numFmtId="0" fontId="13" fillId="25" borderId="0" xfId="0" applyFont="1" applyFill="1" applyAlignment="1">
      <alignment horizontal="center" vertical="center"/>
    </xf>
    <xf numFmtId="0" fontId="36" fillId="26" borderId="21" xfId="0" applyFont="1" applyFill="1" applyBorder="1" applyAlignment="1">
      <alignment horizontal="center"/>
    </xf>
    <xf numFmtId="0" fontId="36" fillId="26" borderId="22" xfId="0" applyFont="1" applyFill="1" applyBorder="1" applyAlignment="1">
      <alignment horizontal="center"/>
    </xf>
    <xf numFmtId="0" fontId="15" fillId="27" borderId="23" xfId="0" applyFont="1" applyFill="1" applyBorder="1" applyAlignment="1">
      <alignment horizontal="center" vertical="center"/>
    </xf>
    <xf numFmtId="0" fontId="16" fillId="0" borderId="0" xfId="0" applyFont="1" applyBorder="1" applyAlignment="1">
      <alignment horizontal="center" vertical="center"/>
    </xf>
    <xf numFmtId="0" fontId="18" fillId="26" borderId="24" xfId="0" applyFont="1" applyFill="1" applyBorder="1" applyAlignment="1">
      <alignment horizontal="center" vertical="center"/>
    </xf>
    <xf numFmtId="0" fontId="15" fillId="31" borderId="21" xfId="0" applyFont="1" applyFill="1" applyBorder="1" applyAlignment="1">
      <alignment horizontal="center" vertical="center"/>
    </xf>
    <xf numFmtId="0" fontId="15" fillId="32" borderId="21" xfId="0" applyFont="1" applyFill="1" applyBorder="1" applyAlignment="1">
      <alignment horizontal="center" vertical="center"/>
    </xf>
    <xf numFmtId="0" fontId="15" fillId="33" borderId="21" xfId="0" applyFont="1" applyFill="1" applyBorder="1" applyAlignment="1">
      <alignment horizontal="center" vertical="center"/>
    </xf>
    <xf numFmtId="0" fontId="15" fillId="34" borderId="21" xfId="0" applyFont="1" applyFill="1" applyBorder="1" applyAlignment="1">
      <alignment horizontal="center" vertical="center"/>
    </xf>
    <xf numFmtId="0" fontId="15" fillId="35" borderId="21" xfId="0" applyFont="1" applyFill="1" applyBorder="1" applyAlignment="1">
      <alignment horizontal="center" vertical="center"/>
    </xf>
    <xf numFmtId="0" fontId="15" fillId="26" borderId="21" xfId="0" applyFont="1" applyFill="1" applyBorder="1" applyAlignment="1">
      <alignment horizontal="center" vertical="center"/>
    </xf>
    <xf numFmtId="0" fontId="15" fillId="36" borderId="21" xfId="0" applyFont="1" applyFill="1" applyBorder="1" applyAlignment="1">
      <alignment horizontal="center" vertical="center"/>
    </xf>
    <xf numFmtId="0" fontId="15" fillId="37" borderId="21" xfId="0" applyFont="1" applyFill="1" applyBorder="1" applyAlignment="1">
      <alignment horizontal="center" vertical="center"/>
    </xf>
    <xf numFmtId="0" fontId="15" fillId="38" borderId="21" xfId="0" applyFont="1" applyFill="1" applyBorder="1" applyAlignment="1">
      <alignment horizontal="center" vertical="center"/>
    </xf>
    <xf numFmtId="0" fontId="38" fillId="26" borderId="21" xfId="48" applyFont="1" applyFill="1" applyBorder="1" applyAlignment="1">
      <alignment horizontal="left" wrapText="1"/>
    </xf>
    <xf numFmtId="0" fontId="38" fillId="0" borderId="0" xfId="0" applyFont="1" applyBorder="1" applyAlignment="1">
      <alignment horizontal="center" vertical="center"/>
    </xf>
    <xf numFmtId="0" fontId="39" fillId="28" borderId="0" xfId="0" applyFont="1" applyFill="1" applyBorder="1" applyAlignment="1">
      <alignment horizontal="center" vertical="center"/>
    </xf>
    <xf numFmtId="0" fontId="3" fillId="27" borderId="23" xfId="0" applyFont="1" applyFill="1" applyBorder="1" applyAlignment="1">
      <alignment horizontal="center" vertical="center"/>
    </xf>
    <xf numFmtId="0" fontId="0" fillId="0" borderId="21" xfId="0" applyBorder="1"/>
    <xf numFmtId="0" fontId="44" fillId="40" borderId="21" xfId="0" applyFont="1" applyFill="1" applyBorder="1"/>
    <xf numFmtId="0" fontId="44" fillId="0" borderId="21" xfId="0" applyFont="1" applyBorder="1" applyAlignment="1">
      <alignment horizontal="center"/>
    </xf>
    <xf numFmtId="0" fontId="13" fillId="41" borderId="21" xfId="0" applyFont="1" applyFill="1" applyBorder="1" applyAlignment="1">
      <alignment horizontal="center" vertical="center"/>
    </xf>
    <xf numFmtId="0" fontId="54" fillId="41" borderId="21" xfId="0" applyFont="1" applyFill="1" applyBorder="1" applyAlignment="1">
      <alignment horizontal="center" vertical="center"/>
    </xf>
    <xf numFmtId="0" fontId="15" fillId="42" borderId="21" xfId="0" applyFont="1" applyFill="1" applyBorder="1" applyAlignment="1">
      <alignment horizontal="center" vertical="center"/>
    </xf>
    <xf numFmtId="0" fontId="15" fillId="43" borderId="21" xfId="0" applyFont="1" applyFill="1" applyBorder="1" applyAlignment="1">
      <alignment horizontal="center" vertical="center"/>
    </xf>
    <xf numFmtId="0" fontId="15" fillId="44" borderId="21" xfId="0" applyFont="1" applyFill="1" applyBorder="1" applyAlignment="1">
      <alignment horizontal="center" vertical="center"/>
    </xf>
    <xf numFmtId="0" fontId="15" fillId="45" borderId="21" xfId="0" applyFont="1" applyFill="1" applyBorder="1" applyAlignment="1">
      <alignment horizontal="center" vertical="center"/>
    </xf>
    <xf numFmtId="0" fontId="15" fillId="46" borderId="21" xfId="0" applyFont="1" applyFill="1" applyBorder="1" applyAlignment="1">
      <alignment horizontal="center" vertical="center"/>
    </xf>
    <xf numFmtId="0" fontId="15" fillId="47" borderId="21" xfId="0" applyFont="1" applyFill="1" applyBorder="1" applyAlignment="1">
      <alignment horizontal="center" vertical="center"/>
    </xf>
    <xf numFmtId="0" fontId="13" fillId="0" borderId="0" xfId="0" applyFont="1" applyAlignment="1">
      <alignment vertical="center"/>
    </xf>
    <xf numFmtId="0" fontId="49" fillId="0" borderId="21" xfId="0" applyFont="1" applyBorder="1" applyAlignment="1">
      <alignment vertical="center"/>
    </xf>
    <xf numFmtId="0" fontId="55" fillId="0" borderId="21" xfId="0" applyFont="1" applyBorder="1" applyAlignment="1">
      <alignment horizontal="center" vertical="center" wrapText="1"/>
    </xf>
    <xf numFmtId="0" fontId="55" fillId="0" borderId="21" xfId="0" applyFont="1" applyBorder="1" applyAlignment="1">
      <alignment vertical="center" wrapText="1"/>
    </xf>
    <xf numFmtId="0" fontId="55" fillId="0" borderId="21" xfId="0" applyFont="1" applyBorder="1" applyAlignment="1">
      <alignment horizontal="right" vertical="center" wrapText="1"/>
    </xf>
    <xf numFmtId="0" fontId="55" fillId="42" borderId="21" xfId="0" applyFont="1" applyFill="1" applyBorder="1" applyAlignment="1">
      <alignment vertical="center" wrapText="1"/>
    </xf>
    <xf numFmtId="0" fontId="4" fillId="0" borderId="21" xfId="45" applyFont="1" applyFill="1" applyBorder="1" applyAlignment="1">
      <alignment horizontal="center" wrapText="1"/>
    </xf>
    <xf numFmtId="0" fontId="9" fillId="0" borderId="21" xfId="45" applyFont="1" applyFill="1" applyBorder="1" applyAlignment="1">
      <alignment horizontal="center"/>
    </xf>
    <xf numFmtId="0" fontId="11" fillId="26" borderId="24" xfId="0" applyFont="1" applyFill="1" applyBorder="1" applyAlignment="1">
      <alignment horizontal="center" vertical="center"/>
    </xf>
    <xf numFmtId="0" fontId="9" fillId="50" borderId="21" xfId="45" applyFont="1" applyFill="1" applyBorder="1" applyAlignment="1">
      <alignment horizontal="left" wrapText="1"/>
    </xf>
    <xf numFmtId="0" fontId="18" fillId="26" borderId="24" xfId="0" applyFont="1" applyFill="1" applyBorder="1" applyAlignment="1">
      <alignment horizontal="center" vertical="top" wrapText="1"/>
    </xf>
    <xf numFmtId="0" fontId="53" fillId="50" borderId="21" xfId="0" applyFont="1" applyFill="1" applyBorder="1" applyAlignment="1">
      <alignment horizontal="left" vertical="top" wrapText="1" indent="1"/>
    </xf>
    <xf numFmtId="0" fontId="9" fillId="50" borderId="21" xfId="45" applyFont="1" applyFill="1" applyBorder="1" applyAlignment="1">
      <alignment horizontal="center" wrapText="1"/>
    </xf>
    <xf numFmtId="0" fontId="38" fillId="26" borderId="21" xfId="48" applyFont="1" applyFill="1" applyBorder="1" applyAlignment="1">
      <alignment horizontal="center" wrapText="1"/>
    </xf>
    <xf numFmtId="0" fontId="9" fillId="50" borderId="21" xfId="0" applyFont="1" applyFill="1" applyBorder="1" applyAlignment="1">
      <alignment horizontal="center" vertical="center" wrapText="1"/>
    </xf>
    <xf numFmtId="0" fontId="4" fillId="28" borderId="0" xfId="0" applyFont="1" applyFill="1" applyBorder="1" applyAlignment="1">
      <alignment horizontal="center" vertical="center"/>
    </xf>
    <xf numFmtId="0" fontId="13" fillId="0" borderId="21" xfId="0" applyFont="1" applyFill="1" applyBorder="1" applyAlignment="1">
      <alignment horizontal="center" vertical="center"/>
    </xf>
    <xf numFmtId="0" fontId="3" fillId="28" borderId="0" xfId="0" applyFont="1" applyFill="1" applyBorder="1" applyAlignment="1">
      <alignment horizontal="center" vertical="center"/>
    </xf>
    <xf numFmtId="0" fontId="4" fillId="0" borderId="0" xfId="0" applyFont="1" applyBorder="1" applyAlignment="1">
      <alignment horizontal="center" vertical="center"/>
    </xf>
    <xf numFmtId="0" fontId="15" fillId="25" borderId="0" xfId="0" applyFont="1" applyFill="1" applyBorder="1" applyAlignment="1">
      <alignment horizontal="center" vertical="center"/>
    </xf>
    <xf numFmtId="0" fontId="4" fillId="24" borderId="8" xfId="0" applyFont="1" applyFill="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3" fillId="0" borderId="0" xfId="0" applyFont="1" applyBorder="1" applyAlignment="1">
      <alignment horizontal="center" vertical="center"/>
    </xf>
    <xf numFmtId="164" fontId="13" fillId="25" borderId="8" xfId="0" applyNumberFormat="1" applyFont="1" applyFill="1" applyBorder="1" applyAlignment="1">
      <alignment horizontal="center" vertical="center"/>
    </xf>
    <xf numFmtId="1" fontId="13" fillId="25" borderId="8" xfId="0" applyNumberFormat="1" applyFont="1" applyFill="1" applyBorder="1" applyAlignment="1">
      <alignment horizontal="center" vertical="center"/>
    </xf>
    <xf numFmtId="0" fontId="3" fillId="27" borderId="21" xfId="0" applyFont="1" applyFill="1" applyBorder="1" applyAlignment="1">
      <alignment horizontal="center" vertical="center"/>
    </xf>
    <xf numFmtId="1" fontId="4" fillId="0" borderId="0" xfId="0" applyNumberFormat="1" applyFont="1" applyBorder="1" applyAlignment="1">
      <alignment horizontal="center" vertical="center"/>
    </xf>
    <xf numFmtId="1" fontId="4" fillId="0" borderId="26" xfId="0" applyNumberFormat="1" applyFont="1" applyBorder="1" applyAlignment="1">
      <alignment horizontal="center" vertical="center"/>
    </xf>
    <xf numFmtId="1" fontId="4" fillId="0" borderId="25" xfId="0" applyNumberFormat="1" applyFont="1" applyBorder="1" applyAlignment="1">
      <alignment horizontal="center" vertical="center"/>
    </xf>
    <xf numFmtId="1" fontId="3" fillId="0" borderId="0" xfId="0" applyNumberFormat="1" applyFont="1" applyBorder="1" applyAlignment="1">
      <alignment horizontal="center" vertical="center"/>
    </xf>
    <xf numFmtId="1" fontId="4" fillId="28" borderId="0" xfId="56" applyNumberFormat="1" applyFont="1" applyFill="1" applyBorder="1" applyAlignment="1">
      <alignment horizontal="center" vertical="center"/>
    </xf>
    <xf numFmtId="1" fontId="3" fillId="27" borderId="21" xfId="56" applyNumberFormat="1" applyFont="1" applyFill="1" applyBorder="1" applyAlignment="1">
      <alignment horizontal="center" vertical="center"/>
    </xf>
    <xf numFmtId="1" fontId="4" fillId="0" borderId="0" xfId="56" applyNumberFormat="1" applyFont="1" applyBorder="1" applyAlignment="1">
      <alignment horizontal="center" vertical="center"/>
    </xf>
    <xf numFmtId="1" fontId="4" fillId="0" borderId="26" xfId="56" applyNumberFormat="1" applyFont="1" applyBorder="1" applyAlignment="1">
      <alignment horizontal="center" vertical="center"/>
    </xf>
    <xf numFmtId="1" fontId="4" fillId="0" borderId="25" xfId="56" applyNumberFormat="1" applyFont="1" applyBorder="1" applyAlignment="1">
      <alignment horizontal="center" vertical="center"/>
    </xf>
    <xf numFmtId="1" fontId="3" fillId="0" borderId="0" xfId="56" applyNumberFormat="1" applyFont="1" applyBorder="1" applyAlignment="1">
      <alignment horizontal="center" vertical="center"/>
    </xf>
    <xf numFmtId="1" fontId="16" fillId="0" borderId="0" xfId="56" applyNumberFormat="1" applyFont="1" applyBorder="1" applyAlignment="1">
      <alignment horizontal="center" vertical="center"/>
    </xf>
    <xf numFmtId="1" fontId="4" fillId="0" borderId="24" xfId="56" applyNumberFormat="1" applyFont="1" applyFill="1" applyBorder="1" applyAlignment="1">
      <alignment horizontal="center" wrapText="1"/>
    </xf>
    <xf numFmtId="1" fontId="54" fillId="41" borderId="21" xfId="56" applyNumberFormat="1" applyFont="1" applyFill="1" applyBorder="1" applyAlignment="1">
      <alignment horizontal="center" vertical="center"/>
    </xf>
    <xf numFmtId="1" fontId="9" fillId="0" borderId="21" xfId="45" applyNumberFormat="1" applyFont="1" applyFill="1" applyBorder="1" applyAlignment="1">
      <alignment horizontal="center"/>
    </xf>
    <xf numFmtId="1" fontId="4" fillId="0" borderId="21" xfId="45" applyNumberFormat="1" applyFont="1" applyFill="1" applyBorder="1" applyAlignment="1">
      <alignment horizontal="center" wrapText="1"/>
    </xf>
    <xf numFmtId="1" fontId="54" fillId="41" borderId="21" xfId="0" applyNumberFormat="1" applyFont="1" applyFill="1" applyBorder="1" applyAlignment="1">
      <alignment horizontal="center" vertical="center"/>
    </xf>
    <xf numFmtId="1" fontId="3" fillId="33" borderId="24" xfId="56" applyNumberFormat="1" applyFont="1" applyFill="1" applyBorder="1" applyAlignment="1">
      <alignment horizontal="center" vertical="center"/>
    </xf>
    <xf numFmtId="1" fontId="3" fillId="31" borderId="24" xfId="56" applyNumberFormat="1" applyFont="1" applyFill="1" applyBorder="1" applyAlignment="1">
      <alignment horizontal="center" vertical="center"/>
    </xf>
    <xf numFmtId="1" fontId="3" fillId="36" borderId="24" xfId="56" applyNumberFormat="1" applyFont="1" applyFill="1" applyBorder="1" applyAlignment="1">
      <alignment horizontal="center" vertical="center"/>
    </xf>
    <xf numFmtId="1" fontId="3" fillId="27" borderId="24" xfId="56" applyNumberFormat="1" applyFont="1" applyFill="1" applyBorder="1" applyAlignment="1">
      <alignment horizontal="center" vertical="center"/>
    </xf>
    <xf numFmtId="1" fontId="3" fillId="30" borderId="24" xfId="56" applyNumberFormat="1" applyFont="1" applyFill="1" applyBorder="1" applyAlignment="1">
      <alignment horizontal="center" vertical="center"/>
    </xf>
    <xf numFmtId="1" fontId="3" fillId="38" borderId="24" xfId="56" applyNumberFormat="1" applyFont="1" applyFill="1" applyBorder="1" applyAlignment="1">
      <alignment horizontal="center" vertical="center"/>
    </xf>
    <xf numFmtId="1" fontId="3" fillId="34" borderId="24" xfId="56" applyNumberFormat="1" applyFont="1" applyFill="1" applyBorder="1" applyAlignment="1">
      <alignment horizontal="center" vertical="center"/>
    </xf>
    <xf numFmtId="1" fontId="3" fillId="35" borderId="24" xfId="56" applyNumberFormat="1" applyFont="1" applyFill="1" applyBorder="1" applyAlignment="1">
      <alignment horizontal="center" vertical="center"/>
    </xf>
    <xf numFmtId="0" fontId="58" fillId="52" borderId="0" xfId="57" applyFont="1" applyFill="1"/>
    <xf numFmtId="0" fontId="57" fillId="0" borderId="0" xfId="57"/>
    <xf numFmtId="0" fontId="13" fillId="25" borderId="0" xfId="0" applyFont="1" applyFill="1" applyBorder="1" applyAlignment="1">
      <alignment horizontal="left" vertical="center"/>
    </xf>
    <xf numFmtId="0" fontId="4" fillId="25" borderId="0" xfId="0" applyFont="1" applyFill="1" applyBorder="1" applyAlignment="1">
      <alignment horizontal="left" vertical="center"/>
    </xf>
    <xf numFmtId="0" fontId="59" fillId="50" borderId="21" xfId="45" applyFont="1" applyFill="1" applyBorder="1" applyAlignment="1">
      <alignment horizontal="center" wrapText="1"/>
    </xf>
    <xf numFmtId="0" fontId="4" fillId="28" borderId="0" xfId="0" applyFont="1" applyFill="1" applyBorder="1" applyAlignment="1">
      <alignment horizontal="center" vertical="center"/>
    </xf>
    <xf numFmtId="1" fontId="9" fillId="50" borderId="21" xfId="45" applyNumberFormat="1" applyFont="1" applyFill="1" applyBorder="1" applyAlignment="1">
      <alignment horizontal="center" wrapText="1"/>
    </xf>
    <xf numFmtId="1" fontId="9" fillId="50" borderId="21" xfId="0" applyNumberFormat="1" applyFont="1" applyFill="1" applyBorder="1" applyAlignment="1">
      <alignment horizontal="center" vertical="center" wrapText="1"/>
    </xf>
    <xf numFmtId="1" fontId="4" fillId="0" borderId="0" xfId="56" applyNumberFormat="1" applyFont="1" applyFill="1" applyBorder="1" applyAlignment="1">
      <alignment horizontal="center" vertical="center"/>
    </xf>
    <xf numFmtId="0" fontId="59" fillId="26" borderId="24" xfId="0" applyFont="1" applyFill="1" applyBorder="1" applyAlignment="1">
      <alignment horizontal="center" vertical="center"/>
    </xf>
    <xf numFmtId="0" fontId="59" fillId="26" borderId="21" xfId="0" applyFont="1" applyFill="1" applyBorder="1" applyAlignment="1">
      <alignment horizontal="center" vertical="center"/>
    </xf>
    <xf numFmtId="0" fontId="59" fillId="26" borderId="24" xfId="0" applyFont="1" applyFill="1" applyBorder="1" applyAlignment="1">
      <alignment horizontal="center" vertical="top" wrapText="1"/>
    </xf>
    <xf numFmtId="0" fontId="4" fillId="0" borderId="0" xfId="0" applyFont="1" applyBorder="1" applyAlignment="1">
      <alignment vertical="center"/>
    </xf>
    <xf numFmtId="0" fontId="4" fillId="0" borderId="0" xfId="0" applyFont="1" applyBorder="1" applyAlignment="1">
      <alignment horizontal="center" vertical="center" wrapText="1"/>
    </xf>
    <xf numFmtId="1" fontId="4" fillId="0" borderId="0" xfId="56" applyNumberFormat="1" applyFont="1" applyBorder="1" applyAlignment="1">
      <alignment horizontal="center" vertical="center" wrapText="1"/>
    </xf>
    <xf numFmtId="1" fontId="3" fillId="32" borderId="21" xfId="56" applyNumberFormat="1" applyFont="1" applyFill="1" applyBorder="1" applyAlignment="1">
      <alignment horizontal="center" vertical="center"/>
    </xf>
    <xf numFmtId="1" fontId="3" fillId="37" borderId="21" xfId="56" applyNumberFormat="1" applyFont="1" applyFill="1" applyBorder="1" applyAlignment="1">
      <alignment horizontal="center" vertical="center"/>
    </xf>
    <xf numFmtId="1" fontId="3" fillId="26" borderId="21" xfId="56" applyNumberFormat="1" applyFont="1" applyFill="1" applyBorder="1" applyAlignment="1">
      <alignment horizontal="center" vertical="center"/>
    </xf>
    <xf numFmtId="0" fontId="9" fillId="26" borderId="21" xfId="0" applyFont="1" applyFill="1" applyBorder="1" applyAlignment="1">
      <alignment horizontal="center" vertical="center"/>
    </xf>
    <xf numFmtId="0" fontId="4" fillId="0" borderId="21" xfId="0" applyFont="1" applyBorder="1" applyAlignment="1">
      <alignment horizontal="center" vertical="center"/>
    </xf>
    <xf numFmtId="0" fontId="4" fillId="0" borderId="21" xfId="0" applyFont="1" applyFill="1" applyBorder="1" applyAlignment="1">
      <alignment horizontal="center"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horizontal="center" vertical="center"/>
    </xf>
    <xf numFmtId="0" fontId="4" fillId="0" borderId="32" xfId="0" applyFont="1" applyBorder="1" applyAlignment="1">
      <alignment horizontal="center" vertical="center"/>
    </xf>
    <xf numFmtId="1" fontId="4" fillId="0" borderId="32" xfId="56" applyNumberFormat="1" applyFont="1" applyBorder="1" applyAlignment="1">
      <alignment horizontal="center" vertical="center"/>
    </xf>
    <xf numFmtId="1" fontId="4" fillId="0" borderId="27" xfId="56" applyNumberFormat="1" applyFont="1" applyBorder="1" applyAlignment="1">
      <alignment horizontal="center" vertical="center"/>
    </xf>
    <xf numFmtId="1" fontId="4" fillId="0" borderId="28" xfId="56" applyNumberFormat="1" applyFont="1" applyBorder="1" applyAlignment="1">
      <alignment horizontal="center" vertical="center"/>
    </xf>
    <xf numFmtId="0" fontId="4" fillId="0" borderId="28" xfId="0" applyFont="1" applyBorder="1" applyAlignment="1">
      <alignment horizontal="center" vertical="center"/>
    </xf>
    <xf numFmtId="1" fontId="3" fillId="33" borderId="21" xfId="0" applyNumberFormat="1" applyFont="1" applyFill="1" applyBorder="1" applyAlignment="1">
      <alignment horizontal="center" vertical="center"/>
    </xf>
    <xf numFmtId="1" fontId="3" fillId="31" borderId="21" xfId="0" applyNumberFormat="1" applyFont="1" applyFill="1" applyBorder="1" applyAlignment="1">
      <alignment horizontal="center" vertical="center"/>
    </xf>
    <xf numFmtId="1" fontId="3" fillId="32" borderId="21" xfId="0" applyNumberFormat="1" applyFont="1" applyFill="1" applyBorder="1" applyAlignment="1">
      <alignment horizontal="center" vertical="center"/>
    </xf>
    <xf numFmtId="1" fontId="3" fillId="36" borderId="21" xfId="0" applyNumberFormat="1" applyFont="1" applyFill="1" applyBorder="1" applyAlignment="1">
      <alignment horizontal="center" vertical="center"/>
    </xf>
    <xf numFmtId="1" fontId="3" fillId="49" borderId="21" xfId="0" applyNumberFormat="1" applyFont="1" applyFill="1" applyBorder="1" applyAlignment="1">
      <alignment horizontal="center" vertical="center"/>
    </xf>
    <xf numFmtId="1" fontId="3" fillId="30" borderId="21" xfId="0" applyNumberFormat="1" applyFont="1" applyFill="1" applyBorder="1" applyAlignment="1">
      <alignment horizontal="center" vertical="center"/>
    </xf>
    <xf numFmtId="1" fontId="3" fillId="37" borderId="21" xfId="0" applyNumberFormat="1" applyFont="1" applyFill="1" applyBorder="1" applyAlignment="1">
      <alignment horizontal="center" vertical="center"/>
    </xf>
    <xf numFmtId="1" fontId="3" fillId="44" borderId="21" xfId="0" applyNumberFormat="1" applyFont="1" applyFill="1" applyBorder="1" applyAlignment="1">
      <alignment horizontal="center" vertical="center"/>
    </xf>
    <xf numFmtId="1" fontId="3" fillId="34" borderId="21" xfId="0" applyNumberFormat="1" applyFont="1" applyFill="1" applyBorder="1" applyAlignment="1">
      <alignment horizontal="center" vertical="center"/>
    </xf>
    <xf numFmtId="1" fontId="3" fillId="35" borderId="21" xfId="0" applyNumberFormat="1" applyFont="1" applyFill="1" applyBorder="1" applyAlignment="1">
      <alignment horizontal="center" vertical="center"/>
    </xf>
    <xf numFmtId="1" fontId="3" fillId="26" borderId="21" xfId="0" applyNumberFormat="1" applyFont="1" applyFill="1" applyBorder="1" applyAlignment="1">
      <alignment horizontal="center" vertical="center"/>
    </xf>
    <xf numFmtId="1" fontId="9" fillId="26" borderId="21" xfId="0" applyNumberFormat="1" applyFont="1" applyFill="1" applyBorder="1" applyAlignment="1">
      <alignment horizontal="center" vertical="center"/>
    </xf>
    <xf numFmtId="1" fontId="4" fillId="41" borderId="21" xfId="0" applyNumberFormat="1" applyFont="1" applyFill="1" applyBorder="1" applyAlignment="1">
      <alignment horizontal="center" vertical="center"/>
    </xf>
    <xf numFmtId="1" fontId="4" fillId="0" borderId="21" xfId="0" applyNumberFormat="1" applyFont="1" applyBorder="1" applyAlignment="1">
      <alignment horizontal="center" vertical="center"/>
    </xf>
    <xf numFmtId="1" fontId="4" fillId="0" borderId="21" xfId="0" applyNumberFormat="1" applyFont="1" applyFill="1" applyBorder="1" applyAlignment="1">
      <alignment horizontal="center" vertical="center"/>
    </xf>
    <xf numFmtId="1" fontId="3" fillId="27" borderId="21" xfId="0" applyNumberFormat="1" applyFont="1" applyFill="1" applyBorder="1" applyAlignment="1">
      <alignment horizontal="center" vertical="center"/>
    </xf>
    <xf numFmtId="1" fontId="3" fillId="38" borderId="21" xfId="0" applyNumberFormat="1" applyFont="1" applyFill="1" applyBorder="1" applyAlignment="1">
      <alignment horizontal="center" vertical="center"/>
    </xf>
    <xf numFmtId="1" fontId="4" fillId="41" borderId="21" xfId="56" applyNumberFormat="1" applyFont="1" applyFill="1" applyBorder="1" applyAlignment="1">
      <alignment horizontal="center" vertical="center"/>
    </xf>
    <xf numFmtId="1" fontId="4" fillId="0" borderId="28" xfId="0" applyNumberFormat="1" applyFont="1" applyBorder="1" applyAlignment="1">
      <alignment horizontal="center" vertical="center"/>
    </xf>
    <xf numFmtId="1" fontId="4" fillId="0" borderId="32" xfId="0" applyNumberFormat="1" applyFont="1" applyBorder="1" applyAlignment="1">
      <alignment horizontal="center" vertical="center"/>
    </xf>
    <xf numFmtId="0" fontId="9" fillId="50" borderId="21" xfId="0" applyFont="1" applyFill="1" applyBorder="1" applyAlignment="1">
      <alignment horizontal="center" vertical="top" wrapText="1"/>
    </xf>
    <xf numFmtId="164" fontId="4" fillId="0" borderId="0" xfId="0" applyNumberFormat="1" applyFont="1" applyBorder="1" applyAlignment="1">
      <alignment horizontal="center" vertical="center"/>
    </xf>
    <xf numFmtId="1" fontId="4" fillId="0" borderId="27" xfId="0" applyNumberFormat="1" applyFont="1" applyBorder="1" applyAlignment="1">
      <alignment horizontal="center" vertical="center"/>
    </xf>
    <xf numFmtId="1" fontId="9" fillId="50" borderId="21" xfId="0" applyNumberFormat="1" applyFont="1" applyFill="1" applyBorder="1" applyAlignment="1">
      <alignment horizontal="center" vertical="top" wrapText="1"/>
    </xf>
    <xf numFmtId="1" fontId="3" fillId="48" borderId="21" xfId="0" applyNumberFormat="1" applyFont="1" applyFill="1" applyBorder="1" applyAlignment="1">
      <alignment horizontal="center" vertical="center"/>
    </xf>
    <xf numFmtId="1" fontId="3" fillId="51" borderId="21" xfId="0" applyNumberFormat="1" applyFont="1" applyFill="1" applyBorder="1" applyAlignment="1">
      <alignment horizontal="center" vertical="center"/>
    </xf>
    <xf numFmtId="1" fontId="3" fillId="43" borderId="21" xfId="0" applyNumberFormat="1" applyFont="1" applyFill="1" applyBorder="1" applyAlignment="1">
      <alignment horizontal="center" vertical="center"/>
    </xf>
    <xf numFmtId="1" fontId="3" fillId="46" borderId="21"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1" fontId="4" fillId="0" borderId="0" xfId="0" quotePrefix="1" applyNumberFormat="1" applyFont="1" applyBorder="1" applyAlignment="1">
      <alignment horizontal="center" vertical="center"/>
    </xf>
    <xf numFmtId="0" fontId="59" fillId="50" borderId="21" xfId="0" applyFont="1" applyFill="1" applyBorder="1" applyAlignment="1">
      <alignment horizontal="center" vertical="center" wrapText="1"/>
    </xf>
    <xf numFmtId="0" fontId="59" fillId="50" borderId="21" xfId="0" applyFont="1" applyFill="1" applyBorder="1" applyAlignment="1">
      <alignment horizontal="center" vertical="top" wrapText="1"/>
    </xf>
    <xf numFmtId="1" fontId="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4" fillId="0" borderId="0" xfId="0" applyNumberFormat="1" applyFont="1" applyFill="1" applyBorder="1" applyAlignment="1">
      <alignment horizontal="center" vertical="center" wrapText="1"/>
    </xf>
    <xf numFmtId="0" fontId="3" fillId="27" borderId="24" xfId="0" applyFont="1" applyFill="1" applyBorder="1" applyAlignment="1">
      <alignment horizontal="center" vertical="center"/>
    </xf>
    <xf numFmtId="1" fontId="3" fillId="45" borderId="21" xfId="0" applyNumberFormat="1" applyFont="1" applyFill="1" applyBorder="1" applyAlignment="1">
      <alignment horizontal="center" vertical="center"/>
    </xf>
    <xf numFmtId="0" fontId="4" fillId="0" borderId="0" xfId="0" applyFont="1" applyBorder="1" applyAlignment="1">
      <alignment horizontal="center"/>
    </xf>
    <xf numFmtId="0" fontId="3" fillId="33" borderId="21" xfId="0" applyFont="1" applyFill="1" applyBorder="1" applyAlignment="1">
      <alignment horizontal="center" vertical="center"/>
    </xf>
    <xf numFmtId="0" fontId="3" fillId="31" borderId="21" xfId="0" applyFont="1" applyFill="1" applyBorder="1" applyAlignment="1">
      <alignment horizontal="center"/>
    </xf>
    <xf numFmtId="0" fontId="3" fillId="32" borderId="21" xfId="0" applyFont="1" applyFill="1" applyBorder="1" applyAlignment="1">
      <alignment horizontal="center" vertical="center"/>
    </xf>
    <xf numFmtId="0" fontId="3" fillId="36" borderId="21" xfId="0" applyFont="1" applyFill="1" applyBorder="1" applyAlignment="1">
      <alignment horizontal="center" vertical="center"/>
    </xf>
    <xf numFmtId="0" fontId="3" fillId="30" borderId="21" xfId="0" applyFont="1" applyFill="1" applyBorder="1" applyAlignment="1">
      <alignment horizontal="center" vertical="center"/>
    </xf>
    <xf numFmtId="0" fontId="3" fillId="37" borderId="21" xfId="0" applyFont="1" applyFill="1" applyBorder="1" applyAlignment="1">
      <alignment horizontal="center" vertical="center"/>
    </xf>
    <xf numFmtId="0" fontId="3" fillId="38" borderId="21" xfId="0" applyFont="1" applyFill="1" applyBorder="1" applyAlignment="1">
      <alignment horizontal="center" vertical="center"/>
    </xf>
    <xf numFmtId="0" fontId="3" fillId="34" borderId="21" xfId="0" applyFont="1" applyFill="1" applyBorder="1" applyAlignment="1">
      <alignment horizontal="center" vertical="center"/>
    </xf>
    <xf numFmtId="0" fontId="3" fillId="46" borderId="21" xfId="0" applyFont="1" applyFill="1" applyBorder="1" applyAlignment="1">
      <alignment horizontal="center" vertical="center"/>
    </xf>
    <xf numFmtId="0" fontId="3" fillId="26" borderId="21" xfId="0" applyFont="1" applyFill="1" applyBorder="1" applyAlignment="1">
      <alignment horizontal="center" vertical="center"/>
    </xf>
    <xf numFmtId="1" fontId="4" fillId="0" borderId="0" xfId="0" applyNumberFormat="1" applyFont="1" applyBorder="1" applyAlignment="1">
      <alignment horizontal="center" vertical="center" wrapText="1"/>
    </xf>
    <xf numFmtId="1" fontId="3" fillId="33" borderId="24" xfId="0" applyNumberFormat="1" applyFont="1" applyFill="1" applyBorder="1" applyAlignment="1">
      <alignment horizontal="center" vertical="center"/>
    </xf>
    <xf numFmtId="1" fontId="3" fillId="31" borderId="24" xfId="0" applyNumberFormat="1" applyFont="1" applyFill="1" applyBorder="1" applyAlignment="1">
      <alignment horizontal="center" vertical="center"/>
    </xf>
    <xf numFmtId="1" fontId="3" fillId="36" borderId="24" xfId="0" applyNumberFormat="1" applyFont="1" applyFill="1" applyBorder="1" applyAlignment="1">
      <alignment horizontal="center" vertical="center"/>
    </xf>
    <xf numFmtId="1" fontId="3" fillId="27" borderId="24" xfId="0" applyNumberFormat="1" applyFont="1" applyFill="1" applyBorder="1" applyAlignment="1">
      <alignment horizontal="center" vertical="center"/>
    </xf>
    <xf numFmtId="1" fontId="3" fillId="30" borderId="24" xfId="0" applyNumberFormat="1" applyFont="1" applyFill="1" applyBorder="1" applyAlignment="1">
      <alignment horizontal="center" vertical="center"/>
    </xf>
    <xf numFmtId="1" fontId="3" fillId="38" borderId="24" xfId="0" applyNumberFormat="1" applyFont="1" applyFill="1" applyBorder="1" applyAlignment="1">
      <alignment horizontal="center" vertical="center"/>
    </xf>
    <xf numFmtId="1" fontId="3" fillId="34" borderId="24" xfId="0" applyNumberFormat="1" applyFont="1" applyFill="1" applyBorder="1" applyAlignment="1">
      <alignment horizontal="center" vertical="center"/>
    </xf>
    <xf numFmtId="1" fontId="3" fillId="35" borderId="24" xfId="0" applyNumberFormat="1" applyFont="1" applyFill="1" applyBorder="1" applyAlignment="1">
      <alignment horizontal="center" vertical="center"/>
    </xf>
    <xf numFmtId="1" fontId="4" fillId="0" borderId="0" xfId="56" applyNumberFormat="1" applyFont="1" applyBorder="1" applyAlignment="1">
      <alignment horizontal="center" vertical="center"/>
    </xf>
    <xf numFmtId="0" fontId="4" fillId="0" borderId="0" xfId="0" applyFont="1" applyBorder="1" applyAlignment="1">
      <alignment horizontal="center" vertical="center"/>
    </xf>
    <xf numFmtId="1" fontId="4" fillId="0" borderId="0" xfId="56" applyNumberFormat="1" applyFont="1" applyBorder="1" applyAlignment="1">
      <alignment horizontal="center" vertical="center"/>
    </xf>
    <xf numFmtId="1"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61" fillId="0" borderId="0" xfId="0" applyFont="1" applyAlignment="1">
      <alignment horizontal="center"/>
    </xf>
    <xf numFmtId="0" fontId="53" fillId="0" borderId="0" xfId="0" applyFont="1"/>
    <xf numFmtId="0" fontId="53" fillId="0" borderId="0" xfId="0" applyFont="1" applyAlignment="1">
      <alignment horizontal="center" vertical="center"/>
    </xf>
    <xf numFmtId="0" fontId="53" fillId="0" borderId="0" xfId="0" applyFont="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57" fillId="0" borderId="0" xfId="57" applyFill="1"/>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15" fillId="25" borderId="0" xfId="0" applyFont="1" applyFill="1" applyBorder="1" applyAlignment="1">
      <alignment horizontal="left"/>
    </xf>
    <xf numFmtId="0" fontId="13" fillId="25" borderId="0" xfId="0" applyFont="1" applyFill="1" applyBorder="1" applyAlignment="1">
      <alignment vertical="center" wrapText="1"/>
    </xf>
    <xf numFmtId="0" fontId="13" fillId="25" borderId="0" xfId="0" applyFont="1" applyFill="1" applyBorder="1" applyAlignment="1">
      <alignment horizontal="left" vertical="center"/>
    </xf>
    <xf numFmtId="0" fontId="4" fillId="25" borderId="0" xfId="0" applyFont="1" applyFill="1" applyBorder="1" applyAlignment="1">
      <alignment horizontal="left" vertical="center"/>
    </xf>
    <xf numFmtId="0" fontId="19" fillId="25" borderId="0" xfId="0" applyFont="1" applyFill="1" applyBorder="1" applyAlignment="1">
      <alignment horizontal="left" wrapText="1"/>
    </xf>
    <xf numFmtId="0" fontId="19" fillId="25" borderId="0" xfId="0" applyFont="1" applyFill="1" applyBorder="1" applyAlignment="1">
      <alignment horizontal="left" vertical="center"/>
    </xf>
    <xf numFmtId="0" fontId="15" fillId="25" borderId="8" xfId="0" applyFont="1" applyFill="1" applyBorder="1" applyAlignment="1">
      <alignment horizontal="center" vertical="center"/>
    </xf>
    <xf numFmtId="0" fontId="15" fillId="39" borderId="8" xfId="0" applyFont="1" applyFill="1" applyBorder="1" applyAlignment="1">
      <alignment horizontal="center" vertical="center" textRotation="90" wrapText="1"/>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14" fillId="0" borderId="29" xfId="0" applyFont="1" applyBorder="1" applyAlignment="1">
      <alignment horizontal="center" vertical="center"/>
    </xf>
    <xf numFmtId="0" fontId="14" fillId="0" borderId="31" xfId="0" applyFont="1" applyBorder="1" applyAlignment="1">
      <alignment horizontal="center" vertical="center"/>
    </xf>
    <xf numFmtId="0" fontId="14" fillId="0" borderId="30" xfId="0" applyFont="1" applyBorder="1" applyAlignment="1">
      <alignment horizontal="center" vertical="center"/>
    </xf>
    <xf numFmtId="1" fontId="14" fillId="0" borderId="29" xfId="56" applyNumberFormat="1" applyFont="1" applyBorder="1" applyAlignment="1">
      <alignment horizontal="center" vertical="center"/>
    </xf>
    <xf numFmtId="1" fontId="14" fillId="0" borderId="31" xfId="56" applyNumberFormat="1" applyFont="1" applyBorder="1" applyAlignment="1">
      <alignment horizontal="center" vertical="center"/>
    </xf>
    <xf numFmtId="1" fontId="14" fillId="0" borderId="30" xfId="56" applyNumberFormat="1" applyFont="1" applyBorder="1" applyAlignment="1">
      <alignment horizontal="center" vertical="center"/>
    </xf>
    <xf numFmtId="1" fontId="4" fillId="0" borderId="0" xfId="56" applyNumberFormat="1" applyFont="1" applyBorder="1" applyAlignment="1">
      <alignment horizontal="center" vertical="center"/>
    </xf>
    <xf numFmtId="1" fontId="4" fillId="0" borderId="0" xfId="0" applyNumberFormat="1" applyFont="1" applyBorder="1" applyAlignment="1">
      <alignment horizontal="center" vertical="center"/>
    </xf>
    <xf numFmtId="1" fontId="14" fillId="0" borderId="29" xfId="0" applyNumberFormat="1" applyFont="1" applyBorder="1" applyAlignment="1">
      <alignment horizontal="center" vertical="center"/>
    </xf>
    <xf numFmtId="1" fontId="14" fillId="0" borderId="31" xfId="0" applyNumberFormat="1" applyFont="1" applyBorder="1" applyAlignment="1">
      <alignment horizontal="center" vertical="center"/>
    </xf>
    <xf numFmtId="1" fontId="14" fillId="0" borderId="30" xfId="0" applyNumberFormat="1" applyFont="1" applyBorder="1" applyAlignment="1">
      <alignment horizontal="center" vertical="center"/>
    </xf>
    <xf numFmtId="0" fontId="4" fillId="0" borderId="0" xfId="0" applyFont="1" applyBorder="1" applyAlignment="1">
      <alignment horizontal="center" vertical="center"/>
    </xf>
    <xf numFmtId="0" fontId="4" fillId="28" borderId="0" xfId="0" applyFont="1" applyFill="1" applyBorder="1" applyAlignment="1">
      <alignment horizontal="center" vertical="center"/>
    </xf>
    <xf numFmtId="1" fontId="9" fillId="0" borderId="0" xfId="0" applyNumberFormat="1" applyFont="1" applyBorder="1" applyAlignment="1">
      <alignment horizontal="center" vertical="center"/>
    </xf>
    <xf numFmtId="0" fontId="13" fillId="0" borderId="0" xfId="0" applyFont="1" applyBorder="1" applyAlignment="1">
      <alignment horizontal="center" vertical="center"/>
    </xf>
    <xf numFmtId="0" fontId="13" fillId="28" borderId="0" xfId="0" applyFont="1" applyFill="1" applyBorder="1" applyAlignment="1">
      <alignment horizontal="center" vertical="center"/>
    </xf>
    <xf numFmtId="0" fontId="15" fillId="0" borderId="0" xfId="0" applyFont="1" applyBorder="1" applyAlignment="1">
      <alignment horizontal="left" vertical="top" wrapText="1"/>
    </xf>
    <xf numFmtId="0" fontId="13" fillId="0" borderId="0" xfId="0" applyFont="1" applyBorder="1" applyAlignment="1">
      <alignment horizontal="left" vertical="top" wrapText="1"/>
    </xf>
    <xf numFmtId="0" fontId="43" fillId="0" borderId="21" xfId="0" applyFont="1" applyBorder="1" applyAlignment="1">
      <alignment horizontal="center"/>
    </xf>
    <xf numFmtId="0" fontId="44" fillId="0" borderId="21" xfId="0" applyFont="1" applyBorder="1" applyAlignment="1">
      <alignment horizontal="center"/>
    </xf>
    <xf numFmtId="0" fontId="0" fillId="0" borderId="21" xfId="0" applyBorder="1" applyAlignment="1">
      <alignment horizontal="center"/>
    </xf>
  </cellXfs>
  <cellStyles count="58">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56" builtinId="3"/>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Hyperlink 2" xfId="34" xr:uid="{00000000-0005-0000-0000-000021000000}"/>
    <cellStyle name="Hyperlink 3" xfId="35" xr:uid="{00000000-0005-0000-0000-000022000000}"/>
    <cellStyle name="Hyperlink 4" xfId="36" xr:uid="{00000000-0005-0000-0000-000023000000}"/>
    <cellStyle name="Input 2" xfId="37" xr:uid="{00000000-0005-0000-0000-000024000000}"/>
    <cellStyle name="Linked Cell 2" xfId="38" xr:uid="{00000000-0005-0000-0000-000025000000}"/>
    <cellStyle name="Neutral 2" xfId="39" xr:uid="{00000000-0005-0000-0000-000026000000}"/>
    <cellStyle name="Normal" xfId="0" builtinId="0"/>
    <cellStyle name="Normal 10" xfId="57" xr:uid="{685ED40D-72D1-4FB7-B808-DC8F117F5B79}"/>
    <cellStyle name="Normal 2" xfId="40" xr:uid="{00000000-0005-0000-0000-000028000000}"/>
    <cellStyle name="Normal 3" xfId="41" xr:uid="{00000000-0005-0000-0000-000029000000}"/>
    <cellStyle name="Normal 4" xfId="42" xr:uid="{00000000-0005-0000-0000-00002A000000}"/>
    <cellStyle name="Normal 5" xfId="43" xr:uid="{00000000-0005-0000-0000-00002B000000}"/>
    <cellStyle name="Normal 6" xfId="44" xr:uid="{00000000-0005-0000-0000-00002C000000}"/>
    <cellStyle name="Normal 7" xfId="45" xr:uid="{00000000-0005-0000-0000-00002D000000}"/>
    <cellStyle name="Normal 8" xfId="46" xr:uid="{00000000-0005-0000-0000-00002E000000}"/>
    <cellStyle name="Normal 9" xfId="47" xr:uid="{00000000-0005-0000-0000-00002F000000}"/>
    <cellStyle name="Normal_TAG RESTRICTED LIGHT" xfId="48" xr:uid="{00000000-0005-0000-0000-000034000000}"/>
    <cellStyle name="Note 2" xfId="49" xr:uid="{00000000-0005-0000-0000-000035000000}"/>
    <cellStyle name="Note 3" xfId="50" xr:uid="{00000000-0005-0000-0000-000036000000}"/>
    <cellStyle name="Note 4" xfId="51" xr:uid="{00000000-0005-0000-0000-000037000000}"/>
    <cellStyle name="Output 2" xfId="52" xr:uid="{00000000-0005-0000-0000-000038000000}"/>
    <cellStyle name="Title 2" xfId="53" xr:uid="{00000000-0005-0000-0000-000039000000}"/>
    <cellStyle name="Total 2" xfId="54" xr:uid="{00000000-0005-0000-0000-00003A000000}"/>
    <cellStyle name="Warning Text 2" xfId="55" xr:uid="{00000000-0005-0000-0000-00003B00000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17780</xdr:colOff>
      <xdr:row>3</xdr:row>
      <xdr:rowOff>560</xdr:rowOff>
    </xdr:from>
    <xdr:to>
      <xdr:col>34</xdr:col>
      <xdr:colOff>3850</xdr:colOff>
      <xdr:row>6</xdr:row>
      <xdr:rowOff>4908</xdr:rowOff>
    </xdr:to>
    <xdr:sp macro="" textlink="">
      <xdr:nvSpPr>
        <xdr:cNvPr id="2050" name="WordArt 1">
          <a:extLst>
            <a:ext uri="{FF2B5EF4-FFF2-40B4-BE49-F238E27FC236}">
              <a16:creationId xmlns:a16="http://schemas.microsoft.com/office/drawing/2014/main" id="{576D7CBB-3479-4228-AED3-D81945038978}"/>
            </a:ext>
          </a:extLst>
        </xdr:cNvPr>
        <xdr:cNvSpPr>
          <a:spLocks noChangeArrowheads="1" noChangeShapeType="1" noTextEdit="1"/>
        </xdr:cNvSpPr>
      </xdr:nvSpPr>
      <xdr:spPr bwMode="auto">
        <a:xfrm>
          <a:off x="257175" y="209550"/>
          <a:ext cx="7667625" cy="723900"/>
        </a:xfrm>
        <a:prstGeom prst="rect">
          <a:avLst/>
        </a:prstGeom>
      </xdr:spPr>
      <xdr:txBody>
        <a:bodyPr vertOverflow="clip" wrap="none" lIns="91440" tIns="45720" rIns="91440" bIns="45720" fromWordArt="1" anchor="t">
          <a:prstTxWarp prst="textPlain">
            <a:avLst>
              <a:gd name="adj" fmla="val 50000"/>
            </a:avLst>
          </a:prstTxWarp>
        </a:bodyPr>
        <a:lstStyle/>
        <a:p>
          <a:pPr algn="ctr" rtl="0">
            <a:buNone/>
          </a:pPr>
          <a:r>
            <a:rPr lang="en-AU" sz="3200" u="sng" strike="sngStrike" kern="10" cap="small" spc="0">
              <a:ln>
                <a:noFill/>
              </a:ln>
              <a:solidFill>
                <a:srgbClr val="F79646"/>
              </a:solidFill>
              <a:effectLst>
                <a:outerShdw dist="35921" dir="2700000" algn="ctr" rotWithShape="0">
                  <a:srgbClr val="C0C0C0"/>
                </a:outerShdw>
              </a:effectLst>
              <a:latin typeface="Impact"/>
            </a:rPr>
            <a:t>CDKC 2021 CLASS POINT SCORE</a:t>
          </a:r>
        </a:p>
      </xdr:txBody>
    </xdr:sp>
    <xdr:clientData/>
  </xdr:twoCellAnchor>
  <xdr:twoCellAnchor>
    <xdr:from>
      <xdr:col>1</xdr:col>
      <xdr:colOff>0</xdr:colOff>
      <xdr:row>42</xdr:row>
      <xdr:rowOff>0</xdr:rowOff>
    </xdr:from>
    <xdr:to>
      <xdr:col>34</xdr:col>
      <xdr:colOff>304800</xdr:colOff>
      <xdr:row>45</xdr:row>
      <xdr:rowOff>4348</xdr:rowOff>
    </xdr:to>
    <xdr:sp macro="" textlink="">
      <xdr:nvSpPr>
        <xdr:cNvPr id="3" name="WordArt 1">
          <a:extLst>
            <a:ext uri="{FF2B5EF4-FFF2-40B4-BE49-F238E27FC236}">
              <a16:creationId xmlns:a16="http://schemas.microsoft.com/office/drawing/2014/main" id="{4E0A0AF1-A486-403F-B2ED-565F476143CD}"/>
            </a:ext>
          </a:extLst>
        </xdr:cNvPr>
        <xdr:cNvSpPr>
          <a:spLocks noChangeArrowheads="1" noChangeShapeType="1" noTextEdit="1"/>
        </xdr:cNvSpPr>
      </xdr:nvSpPr>
      <xdr:spPr bwMode="auto">
        <a:xfrm>
          <a:off x="238125" y="6629400"/>
          <a:ext cx="8324850" cy="490123"/>
        </a:xfrm>
        <a:prstGeom prst="rect">
          <a:avLst/>
        </a:prstGeom>
      </xdr:spPr>
      <xdr:txBody>
        <a:bodyPr vertOverflow="clip" wrap="none" lIns="91440" tIns="45720" rIns="91440" bIns="45720" fromWordArt="1" anchor="t">
          <a:prstTxWarp prst="textPlain">
            <a:avLst>
              <a:gd name="adj" fmla="val 50000"/>
            </a:avLst>
          </a:prstTxWarp>
        </a:bodyPr>
        <a:lstStyle/>
        <a:p>
          <a:pPr algn="ctr" rtl="0">
            <a:buNone/>
          </a:pPr>
          <a:r>
            <a:rPr lang="en-AU" sz="3200" u="sng" strike="sngStrike" kern="10" cap="small" spc="0">
              <a:ln>
                <a:noFill/>
              </a:ln>
              <a:solidFill>
                <a:srgbClr val="F79646"/>
              </a:solidFill>
              <a:effectLst>
                <a:outerShdw dist="35921" dir="2700000" algn="ctr" rotWithShape="0">
                  <a:srgbClr val="C0C0C0"/>
                </a:outerShdw>
              </a:effectLst>
              <a:latin typeface="Impact"/>
            </a:rPr>
            <a:t>CDKC 2021 CHAMPIONSHIP POINT SCORE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400050</xdr:colOff>
      <xdr:row>7</xdr:row>
      <xdr:rowOff>0</xdr:rowOff>
    </xdr:from>
    <xdr:to>
      <xdr:col>16</xdr:col>
      <xdr:colOff>438150</xdr:colOff>
      <xdr:row>14</xdr:row>
      <xdr:rowOff>66675</xdr:rowOff>
    </xdr:to>
    <xdr:sp macro="" textlink="">
      <xdr:nvSpPr>
        <xdr:cNvPr id="3924" name="AutoShape 1" descr="image007">
          <a:extLst>
            <a:ext uri="{FF2B5EF4-FFF2-40B4-BE49-F238E27FC236}">
              <a16:creationId xmlns:a16="http://schemas.microsoft.com/office/drawing/2014/main" id="{9618D08E-7056-4204-9CBC-E003C56E55E7}"/>
            </a:ext>
          </a:extLst>
        </xdr:cNvPr>
        <xdr:cNvSpPr>
          <a:spLocks noChangeAspect="1" noChangeArrowheads="1"/>
        </xdr:cNvSpPr>
      </xdr:nvSpPr>
      <xdr:spPr bwMode="auto">
        <a:xfrm>
          <a:off x="15973425" y="1333500"/>
          <a:ext cx="381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16</xdr:col>
      <xdr:colOff>47625</xdr:colOff>
      <xdr:row>1</xdr:row>
      <xdr:rowOff>0</xdr:rowOff>
    </xdr:from>
    <xdr:to>
      <xdr:col>16</xdr:col>
      <xdr:colOff>476250</xdr:colOff>
      <xdr:row>7</xdr:row>
      <xdr:rowOff>19050</xdr:rowOff>
    </xdr:to>
    <xdr:sp macro="" textlink="">
      <xdr:nvSpPr>
        <xdr:cNvPr id="3925" name="AutoShape 2" descr="image007">
          <a:extLst>
            <a:ext uri="{FF2B5EF4-FFF2-40B4-BE49-F238E27FC236}">
              <a16:creationId xmlns:a16="http://schemas.microsoft.com/office/drawing/2014/main" id="{E4FF3304-5895-4524-92CE-A1D5FFDEC8CD}"/>
            </a:ext>
          </a:extLst>
        </xdr:cNvPr>
        <xdr:cNvSpPr>
          <a:spLocks noChangeAspect="1" noChangeArrowheads="1"/>
        </xdr:cNvSpPr>
      </xdr:nvSpPr>
      <xdr:spPr bwMode="auto">
        <a:xfrm>
          <a:off x="16459200" y="190500"/>
          <a:ext cx="4286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6B228-AF3B-40BE-ACCC-33DB4DCAED6E}">
  <dimension ref="A1:B45"/>
  <sheetViews>
    <sheetView workbookViewId="0">
      <selection activeCell="B13" sqref="B13"/>
    </sheetView>
  </sheetViews>
  <sheetFormatPr defaultRowHeight="12.75"/>
  <cols>
    <col min="1" max="1" width="7.5703125" style="228" customWidth="1"/>
    <col min="2" max="2" width="113.28515625" style="228" customWidth="1"/>
  </cols>
  <sheetData>
    <row r="1" spans="1:2">
      <c r="A1" s="227" t="s">
        <v>2368</v>
      </c>
      <c r="B1" s="227" t="s">
        <v>2369</v>
      </c>
    </row>
    <row r="2" spans="1:2" ht="38.25">
      <c r="A2" s="229">
        <v>1</v>
      </c>
      <c r="B2" s="230" t="s">
        <v>2373</v>
      </c>
    </row>
    <row r="3" spans="1:2">
      <c r="A3" s="227"/>
      <c r="B3" s="227"/>
    </row>
    <row r="4" spans="1:2" ht="18.75" customHeight="1">
      <c r="A4" s="229">
        <v>2</v>
      </c>
      <c r="B4" s="230" t="s">
        <v>2371</v>
      </c>
    </row>
    <row r="5" spans="1:2">
      <c r="A5" s="229"/>
      <c r="B5" s="230"/>
    </row>
    <row r="6" spans="1:2" ht="25.5">
      <c r="A6" s="229">
        <v>3</v>
      </c>
      <c r="B6" s="230" t="s">
        <v>2370</v>
      </c>
    </row>
    <row r="7" spans="1:2">
      <c r="A7" s="229"/>
      <c r="B7" s="230"/>
    </row>
    <row r="8" spans="1:2" ht="38.25">
      <c r="A8" s="229">
        <v>4</v>
      </c>
      <c r="B8" s="230" t="s">
        <v>2372</v>
      </c>
    </row>
    <row r="9" spans="1:2">
      <c r="A9" s="229"/>
      <c r="B9" s="230"/>
    </row>
    <row r="10" spans="1:2" ht="25.5">
      <c r="A10" s="229">
        <v>5</v>
      </c>
      <c r="B10" s="230" t="s">
        <v>2374</v>
      </c>
    </row>
    <row r="11" spans="1:2">
      <c r="A11" s="229"/>
      <c r="B11" s="230"/>
    </row>
    <row r="12" spans="1:2" ht="25.5">
      <c r="A12" s="229">
        <v>6</v>
      </c>
      <c r="B12" s="230" t="s">
        <v>2746</v>
      </c>
    </row>
    <row r="13" spans="1:2">
      <c r="A13" s="229"/>
      <c r="B13" s="230"/>
    </row>
    <row r="14" spans="1:2">
      <c r="A14" s="229"/>
      <c r="B14" s="230"/>
    </row>
    <row r="15" spans="1:2">
      <c r="A15" s="229"/>
      <c r="B15" s="230"/>
    </row>
    <row r="16" spans="1:2">
      <c r="A16" s="229"/>
      <c r="B16" s="230"/>
    </row>
    <row r="17" spans="1:2">
      <c r="A17" s="229"/>
      <c r="B17" s="230"/>
    </row>
    <row r="18" spans="1:2">
      <c r="A18" s="229"/>
      <c r="B18" s="230"/>
    </row>
    <row r="19" spans="1:2">
      <c r="A19" s="229"/>
      <c r="B19" s="230"/>
    </row>
    <row r="20" spans="1:2">
      <c r="A20" s="229"/>
      <c r="B20" s="230"/>
    </row>
    <row r="21" spans="1:2">
      <c r="A21" s="229"/>
      <c r="B21" s="230"/>
    </row>
    <row r="22" spans="1:2">
      <c r="A22" s="229"/>
      <c r="B22" s="230"/>
    </row>
    <row r="23" spans="1:2">
      <c r="A23" s="229"/>
      <c r="B23" s="230"/>
    </row>
    <row r="24" spans="1:2">
      <c r="A24" s="229"/>
      <c r="B24" s="230"/>
    </row>
    <row r="25" spans="1:2">
      <c r="A25" s="229"/>
      <c r="B25" s="230"/>
    </row>
    <row r="26" spans="1:2">
      <c r="A26" s="229"/>
      <c r="B26" s="230"/>
    </row>
    <row r="27" spans="1:2">
      <c r="A27" s="229"/>
      <c r="B27" s="230"/>
    </row>
    <row r="28" spans="1:2">
      <c r="A28" s="229"/>
      <c r="B28" s="230"/>
    </row>
    <row r="29" spans="1:2">
      <c r="A29" s="229"/>
      <c r="B29" s="230"/>
    </row>
    <row r="30" spans="1:2">
      <c r="A30" s="229"/>
      <c r="B30" s="230"/>
    </row>
    <row r="31" spans="1:2">
      <c r="A31" s="229"/>
      <c r="B31" s="230"/>
    </row>
    <row r="32" spans="1:2">
      <c r="A32" s="229"/>
      <c r="B32" s="230"/>
    </row>
    <row r="33" spans="1:2">
      <c r="A33" s="229"/>
      <c r="B33" s="230"/>
    </row>
    <row r="34" spans="1:2">
      <c r="A34" s="229"/>
      <c r="B34" s="230"/>
    </row>
    <row r="35" spans="1:2">
      <c r="A35" s="229"/>
      <c r="B35" s="230"/>
    </row>
    <row r="36" spans="1:2">
      <c r="A36" s="229"/>
      <c r="B36" s="230"/>
    </row>
    <row r="37" spans="1:2">
      <c r="A37" s="229"/>
      <c r="B37" s="230"/>
    </row>
    <row r="38" spans="1:2">
      <c r="A38" s="229"/>
      <c r="B38" s="230"/>
    </row>
    <row r="39" spans="1:2">
      <c r="A39" s="229"/>
      <c r="B39" s="230"/>
    </row>
    <row r="40" spans="1:2">
      <c r="A40" s="229"/>
      <c r="B40" s="230"/>
    </row>
    <row r="41" spans="1:2">
      <c r="A41" s="229"/>
      <c r="B41" s="230"/>
    </row>
    <row r="42" spans="1:2">
      <c r="A42" s="229"/>
      <c r="B42" s="230"/>
    </row>
    <row r="43" spans="1:2">
      <c r="A43" s="229"/>
      <c r="B43" s="230"/>
    </row>
    <row r="44" spans="1:2">
      <c r="A44" s="229"/>
      <c r="B44" s="230"/>
    </row>
    <row r="45" spans="1:2">
      <c r="A45" s="229"/>
    </row>
  </sheetData>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11">
    <tabColor theme="4" tint="-0.249977111117893"/>
    <pageSetUpPr fitToPage="1"/>
  </sheetPr>
  <dimension ref="A1:AR136"/>
  <sheetViews>
    <sheetView workbookViewId="0"/>
  </sheetViews>
  <sheetFormatPr defaultColWidth="8.85546875" defaultRowHeight="12.75"/>
  <cols>
    <col min="1" max="1" width="15.5703125" style="6" customWidth="1"/>
    <col min="2" max="2" width="22.5703125" style="6" customWidth="1"/>
    <col min="3" max="3" width="19.42578125" style="6" bestFit="1" customWidth="1"/>
    <col min="4" max="4" width="24.7109375" style="6" bestFit="1" customWidth="1"/>
    <col min="5" max="11" width="14.5703125" style="6" customWidth="1"/>
    <col min="12" max="12" width="17.7109375" style="6" customWidth="1"/>
    <col min="13" max="14" width="14.5703125" style="6" customWidth="1"/>
    <col min="15" max="44" width="12.5703125" style="6" customWidth="1"/>
    <col min="45" max="16384" width="8.85546875" style="6"/>
  </cols>
  <sheetData>
    <row r="1" spans="1:44" ht="15" customHeight="1">
      <c r="D1" s="1"/>
      <c r="E1" s="1"/>
      <c r="F1" s="1"/>
      <c r="G1" s="1"/>
      <c r="H1" s="1"/>
      <c r="I1" s="1"/>
      <c r="J1" s="10"/>
      <c r="K1" s="1"/>
      <c r="L1" s="1"/>
      <c r="M1" s="1"/>
      <c r="N1" s="1"/>
    </row>
    <row r="2" spans="1:44" ht="15" customHeight="1">
      <c r="B2" s="35" t="s">
        <v>6</v>
      </c>
      <c r="C2" s="99" t="s">
        <v>71</v>
      </c>
    </row>
    <row r="3" spans="1:44" ht="15" customHeight="1">
      <c r="D3" s="1"/>
      <c r="E3" s="1"/>
      <c r="F3" s="1"/>
      <c r="G3" s="1"/>
      <c r="H3" s="1"/>
      <c r="I3" s="1"/>
      <c r="J3" s="10"/>
      <c r="K3" s="1"/>
      <c r="L3" s="1"/>
      <c r="M3" s="1"/>
      <c r="N3" s="1"/>
    </row>
    <row r="4" spans="1:44" ht="15" customHeight="1">
      <c r="A4" s="11"/>
      <c r="C4" s="8"/>
    </row>
    <row r="5" spans="1:44" s="107" customFormat="1" ht="15" customHeight="1">
      <c r="A5" s="110" t="s">
        <v>9</v>
      </c>
      <c r="B5" s="110" t="s">
        <v>8</v>
      </c>
      <c r="C5" s="110" t="s">
        <v>5</v>
      </c>
      <c r="D5" s="110" t="s">
        <v>10</v>
      </c>
      <c r="E5" s="164" t="s">
        <v>152</v>
      </c>
      <c r="F5" s="165" t="s">
        <v>153</v>
      </c>
      <c r="G5" s="166" t="s">
        <v>0</v>
      </c>
      <c r="H5" s="167" t="s">
        <v>51</v>
      </c>
      <c r="I5" s="179" t="s">
        <v>154</v>
      </c>
      <c r="J5" s="169" t="s">
        <v>155</v>
      </c>
      <c r="K5" s="170" t="s">
        <v>4</v>
      </c>
      <c r="L5" s="180" t="s">
        <v>156</v>
      </c>
      <c r="M5" s="172" t="s">
        <v>157</v>
      </c>
      <c r="N5" s="173" t="s">
        <v>158</v>
      </c>
      <c r="O5" s="174" t="s">
        <v>21</v>
      </c>
    </row>
    <row r="6" spans="1:44" s="107" customFormat="1" ht="15" customHeight="1">
      <c r="A6" s="59"/>
      <c r="B6" s="184"/>
      <c r="C6" s="187">
        <f t="shared" ref="C6:C69" si="0">SUM(E6:O6)</f>
        <v>0</v>
      </c>
      <c r="D6" s="175">
        <f>E6+F6+G6+H6+I6+J6+K6+L6+M6+N6+O6-MIN(E6:H6)</f>
        <v>0</v>
      </c>
      <c r="E6" s="122">
        <f t="shared" ref="E6:E69" si="1">IFERROR(VLOOKUP(B6,$B$93:$C$134,2,FALSE),0)</f>
        <v>0</v>
      </c>
      <c r="F6" s="122">
        <f t="shared" ref="F6:F69" si="2">IFERROR(VLOOKUP(B6,$F$93:$G$134,2,FALSE),0)</f>
        <v>0</v>
      </c>
      <c r="G6" s="123"/>
      <c r="H6" s="122">
        <f t="shared" ref="H6:H69" si="3">IFERROR(VLOOKUP(B6,$J$93:$K$134,2,FALSE),0)</f>
        <v>0</v>
      </c>
      <c r="I6" s="122">
        <f t="shared" ref="I6:I69" si="4">IFERROR(VLOOKUP(B6,$N$93:$O$134,2,FALSE),0)</f>
        <v>0</v>
      </c>
      <c r="J6" s="122">
        <f t="shared" ref="J6:J69" si="5">IFERROR(VLOOKUP(B6,$R$93:$S$134,2,FALSE),0)</f>
        <v>0</v>
      </c>
      <c r="K6" s="123"/>
      <c r="L6" s="122">
        <f t="shared" ref="L6:L69" si="6">IFERROR(VLOOKUP(B6,$V$93:$W$134,2,FALSE),0)</f>
        <v>0</v>
      </c>
      <c r="M6" s="122">
        <f t="shared" ref="M6:M69" si="7">IFERROR(VLOOKUP(B6,$Z$93:$AA$134,2,FALSE),0)</f>
        <v>0</v>
      </c>
      <c r="N6" s="122">
        <f t="shared" ref="N6:N69" si="8">IFERROR(VLOOKUP(B6,$AD$93:$AE$134,2,FALSE),0)</f>
        <v>0</v>
      </c>
      <c r="O6" s="123"/>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row>
    <row r="7" spans="1:44" s="226" customFormat="1" ht="15" customHeight="1">
      <c r="A7" s="59"/>
      <c r="B7" s="184"/>
      <c r="C7" s="187">
        <f t="shared" si="0"/>
        <v>0</v>
      </c>
      <c r="D7" s="175">
        <f t="shared" ref="D7:D70" si="9">E7+F7+G7+H7+I7+J7+K7+L7+M7+N7+O7-MIN(E7:H7)</f>
        <v>0</v>
      </c>
      <c r="E7" s="122">
        <f t="shared" si="1"/>
        <v>0</v>
      </c>
      <c r="F7" s="122">
        <f t="shared" si="2"/>
        <v>0</v>
      </c>
      <c r="G7" s="181"/>
      <c r="H7" s="122">
        <f t="shared" si="3"/>
        <v>0</v>
      </c>
      <c r="I7" s="122">
        <f t="shared" si="4"/>
        <v>0</v>
      </c>
      <c r="J7" s="122">
        <f t="shared" si="5"/>
        <v>0</v>
      </c>
      <c r="K7" s="181"/>
      <c r="L7" s="122">
        <f t="shared" si="6"/>
        <v>0</v>
      </c>
      <c r="M7" s="122">
        <f t="shared" si="7"/>
        <v>0</v>
      </c>
      <c r="N7" s="122">
        <f t="shared" si="8"/>
        <v>0</v>
      </c>
      <c r="O7" s="181"/>
    </row>
    <row r="8" spans="1:44" s="226" customFormat="1" ht="15" customHeight="1">
      <c r="A8" s="59"/>
      <c r="B8" s="184"/>
      <c r="C8" s="187">
        <f t="shared" si="0"/>
        <v>0</v>
      </c>
      <c r="D8" s="175">
        <f t="shared" si="9"/>
        <v>0</v>
      </c>
      <c r="E8" s="122">
        <f t="shared" si="1"/>
        <v>0</v>
      </c>
      <c r="F8" s="122">
        <f t="shared" si="2"/>
        <v>0</v>
      </c>
      <c r="G8" s="123"/>
      <c r="H8" s="122">
        <f t="shared" si="3"/>
        <v>0</v>
      </c>
      <c r="I8" s="122">
        <f t="shared" si="4"/>
        <v>0</v>
      </c>
      <c r="J8" s="122">
        <f t="shared" si="5"/>
        <v>0</v>
      </c>
      <c r="K8" s="123"/>
      <c r="L8" s="122">
        <f t="shared" si="6"/>
        <v>0</v>
      </c>
      <c r="M8" s="122">
        <f t="shared" si="7"/>
        <v>0</v>
      </c>
      <c r="N8" s="122">
        <f t="shared" si="8"/>
        <v>0</v>
      </c>
      <c r="O8" s="123"/>
    </row>
    <row r="9" spans="1:44" s="107" customFormat="1" ht="15" customHeight="1">
      <c r="A9" s="59"/>
      <c r="B9" s="184"/>
      <c r="C9" s="187">
        <f t="shared" si="0"/>
        <v>0</v>
      </c>
      <c r="D9" s="175">
        <f t="shared" si="9"/>
        <v>0</v>
      </c>
      <c r="E9" s="122">
        <f t="shared" si="1"/>
        <v>0</v>
      </c>
      <c r="F9" s="122">
        <f t="shared" si="2"/>
        <v>0</v>
      </c>
      <c r="G9" s="181"/>
      <c r="H9" s="122">
        <f t="shared" si="3"/>
        <v>0</v>
      </c>
      <c r="I9" s="122">
        <f t="shared" si="4"/>
        <v>0</v>
      </c>
      <c r="J9" s="122">
        <f t="shared" si="5"/>
        <v>0</v>
      </c>
      <c r="K9" s="181"/>
      <c r="L9" s="122">
        <f t="shared" si="6"/>
        <v>0</v>
      </c>
      <c r="M9" s="122">
        <f t="shared" si="7"/>
        <v>0</v>
      </c>
      <c r="N9" s="122">
        <f t="shared" si="8"/>
        <v>0</v>
      </c>
      <c r="O9" s="181"/>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row>
    <row r="10" spans="1:44" s="226" customFormat="1" ht="15" customHeight="1">
      <c r="A10" s="59"/>
      <c r="B10" s="184"/>
      <c r="C10" s="187">
        <f t="shared" si="0"/>
        <v>0</v>
      </c>
      <c r="D10" s="175">
        <f t="shared" si="9"/>
        <v>0</v>
      </c>
      <c r="E10" s="122">
        <f t="shared" si="1"/>
        <v>0</v>
      </c>
      <c r="F10" s="122">
        <f t="shared" si="2"/>
        <v>0</v>
      </c>
      <c r="G10" s="123"/>
      <c r="H10" s="122">
        <f t="shared" si="3"/>
        <v>0</v>
      </c>
      <c r="I10" s="122">
        <f t="shared" si="4"/>
        <v>0</v>
      </c>
      <c r="J10" s="122">
        <f t="shared" si="5"/>
        <v>0</v>
      </c>
      <c r="K10" s="123"/>
      <c r="L10" s="122">
        <f t="shared" si="6"/>
        <v>0</v>
      </c>
      <c r="M10" s="122">
        <f t="shared" si="7"/>
        <v>0</v>
      </c>
      <c r="N10" s="122">
        <f t="shared" si="8"/>
        <v>0</v>
      </c>
      <c r="O10" s="123"/>
    </row>
    <row r="11" spans="1:44" s="226" customFormat="1" ht="15" customHeight="1">
      <c r="A11" s="59"/>
      <c r="B11" s="96"/>
      <c r="C11" s="187">
        <f t="shared" si="0"/>
        <v>0</v>
      </c>
      <c r="D11" s="175">
        <f t="shared" si="9"/>
        <v>0</v>
      </c>
      <c r="E11" s="122">
        <f t="shared" si="1"/>
        <v>0</v>
      </c>
      <c r="F11" s="122">
        <f t="shared" si="2"/>
        <v>0</v>
      </c>
      <c r="G11" s="123"/>
      <c r="H11" s="122">
        <f t="shared" si="3"/>
        <v>0</v>
      </c>
      <c r="I11" s="122">
        <f t="shared" si="4"/>
        <v>0</v>
      </c>
      <c r="J11" s="122">
        <f t="shared" si="5"/>
        <v>0</v>
      </c>
      <c r="K11" s="123"/>
      <c r="L11" s="122">
        <f t="shared" si="6"/>
        <v>0</v>
      </c>
      <c r="M11" s="122">
        <f t="shared" si="7"/>
        <v>0</v>
      </c>
      <c r="N11" s="122">
        <f t="shared" si="8"/>
        <v>0</v>
      </c>
      <c r="O11" s="123"/>
    </row>
    <row r="12" spans="1:44" s="226" customFormat="1" ht="15" customHeight="1">
      <c r="A12" s="59"/>
      <c r="B12" s="96"/>
      <c r="C12" s="187">
        <f t="shared" si="0"/>
        <v>0</v>
      </c>
      <c r="D12" s="175">
        <f t="shared" si="9"/>
        <v>0</v>
      </c>
      <c r="E12" s="122">
        <f t="shared" si="1"/>
        <v>0</v>
      </c>
      <c r="F12" s="122">
        <f t="shared" si="2"/>
        <v>0</v>
      </c>
      <c r="G12" s="123"/>
      <c r="H12" s="122">
        <f t="shared" si="3"/>
        <v>0</v>
      </c>
      <c r="I12" s="122">
        <f t="shared" si="4"/>
        <v>0</v>
      </c>
      <c r="J12" s="122">
        <f t="shared" si="5"/>
        <v>0</v>
      </c>
      <c r="K12" s="123"/>
      <c r="L12" s="122">
        <f t="shared" si="6"/>
        <v>0</v>
      </c>
      <c r="M12" s="122">
        <f t="shared" si="7"/>
        <v>0</v>
      </c>
      <c r="N12" s="122">
        <f t="shared" si="8"/>
        <v>0</v>
      </c>
      <c r="O12" s="123"/>
    </row>
    <row r="13" spans="1:44" s="226" customFormat="1" ht="15" customHeight="1">
      <c r="A13" s="59"/>
      <c r="B13" s="96"/>
      <c r="C13" s="187">
        <f t="shared" si="0"/>
        <v>0</v>
      </c>
      <c r="D13" s="175">
        <f t="shared" si="9"/>
        <v>0</v>
      </c>
      <c r="E13" s="122">
        <f t="shared" si="1"/>
        <v>0</v>
      </c>
      <c r="F13" s="122">
        <f t="shared" si="2"/>
        <v>0</v>
      </c>
      <c r="G13" s="123"/>
      <c r="H13" s="122">
        <f t="shared" si="3"/>
        <v>0</v>
      </c>
      <c r="I13" s="122">
        <f t="shared" si="4"/>
        <v>0</v>
      </c>
      <c r="J13" s="122">
        <f t="shared" si="5"/>
        <v>0</v>
      </c>
      <c r="K13" s="123"/>
      <c r="L13" s="122">
        <f t="shared" si="6"/>
        <v>0</v>
      </c>
      <c r="M13" s="122">
        <f t="shared" si="7"/>
        <v>0</v>
      </c>
      <c r="N13" s="122">
        <f t="shared" si="8"/>
        <v>0</v>
      </c>
      <c r="O13" s="123"/>
    </row>
    <row r="14" spans="1:44" s="226" customFormat="1" ht="15" customHeight="1">
      <c r="A14" s="59"/>
      <c r="B14" s="96"/>
      <c r="C14" s="187">
        <f t="shared" si="0"/>
        <v>0</v>
      </c>
      <c r="D14" s="175">
        <f t="shared" si="9"/>
        <v>0</v>
      </c>
      <c r="E14" s="122">
        <f t="shared" si="1"/>
        <v>0</v>
      </c>
      <c r="F14" s="122">
        <f t="shared" si="2"/>
        <v>0</v>
      </c>
      <c r="G14" s="123"/>
      <c r="H14" s="122">
        <f t="shared" si="3"/>
        <v>0</v>
      </c>
      <c r="I14" s="122">
        <f t="shared" si="4"/>
        <v>0</v>
      </c>
      <c r="J14" s="122">
        <f t="shared" si="5"/>
        <v>0</v>
      </c>
      <c r="K14" s="123"/>
      <c r="L14" s="122">
        <f t="shared" si="6"/>
        <v>0</v>
      </c>
      <c r="M14" s="122">
        <f t="shared" si="7"/>
        <v>0</v>
      </c>
      <c r="N14" s="122">
        <f t="shared" si="8"/>
        <v>0</v>
      </c>
      <c r="O14" s="123"/>
      <c r="AH14" s="107"/>
      <c r="AI14" s="107"/>
      <c r="AJ14" s="107"/>
      <c r="AK14" s="107"/>
      <c r="AL14" s="107"/>
      <c r="AM14" s="107"/>
      <c r="AN14" s="107"/>
      <c r="AO14" s="107"/>
      <c r="AP14" s="107"/>
      <c r="AQ14" s="107"/>
      <c r="AR14" s="107"/>
    </row>
    <row r="15" spans="1:44" s="226" customFormat="1" ht="15" customHeight="1">
      <c r="A15" s="59"/>
      <c r="B15" s="96"/>
      <c r="C15" s="187">
        <f t="shared" si="0"/>
        <v>0</v>
      </c>
      <c r="D15" s="175">
        <f t="shared" si="9"/>
        <v>0</v>
      </c>
      <c r="E15" s="122">
        <f t="shared" si="1"/>
        <v>0</v>
      </c>
      <c r="F15" s="122">
        <f t="shared" si="2"/>
        <v>0</v>
      </c>
      <c r="G15" s="181"/>
      <c r="H15" s="122">
        <f t="shared" si="3"/>
        <v>0</v>
      </c>
      <c r="I15" s="122">
        <f t="shared" si="4"/>
        <v>0</v>
      </c>
      <c r="J15" s="122">
        <f t="shared" si="5"/>
        <v>0</v>
      </c>
      <c r="K15" s="181"/>
      <c r="L15" s="122">
        <f t="shared" si="6"/>
        <v>0</v>
      </c>
      <c r="M15" s="122">
        <f t="shared" si="7"/>
        <v>0</v>
      </c>
      <c r="N15" s="122">
        <f t="shared" si="8"/>
        <v>0</v>
      </c>
      <c r="O15" s="181"/>
    </row>
    <row r="16" spans="1:44" s="226" customFormat="1" ht="15" customHeight="1">
      <c r="A16" s="59"/>
      <c r="B16" s="96"/>
      <c r="C16" s="187">
        <f t="shared" si="0"/>
        <v>0</v>
      </c>
      <c r="D16" s="175">
        <f t="shared" si="9"/>
        <v>0</v>
      </c>
      <c r="E16" s="122">
        <f t="shared" si="1"/>
        <v>0</v>
      </c>
      <c r="F16" s="122">
        <f t="shared" si="2"/>
        <v>0</v>
      </c>
      <c r="G16" s="181"/>
      <c r="H16" s="122">
        <f t="shared" si="3"/>
        <v>0</v>
      </c>
      <c r="I16" s="122">
        <f t="shared" si="4"/>
        <v>0</v>
      </c>
      <c r="J16" s="122">
        <f t="shared" si="5"/>
        <v>0</v>
      </c>
      <c r="K16" s="181"/>
      <c r="L16" s="122">
        <f t="shared" si="6"/>
        <v>0</v>
      </c>
      <c r="M16" s="122">
        <f t="shared" si="7"/>
        <v>0</v>
      </c>
      <c r="N16" s="122">
        <f t="shared" si="8"/>
        <v>0</v>
      </c>
      <c r="O16" s="181"/>
    </row>
    <row r="17" spans="1:44" s="226" customFormat="1" ht="15" customHeight="1">
      <c r="A17" s="92"/>
      <c r="B17" s="96"/>
      <c r="C17" s="187">
        <f t="shared" si="0"/>
        <v>0</v>
      </c>
      <c r="D17" s="175">
        <f t="shared" si="9"/>
        <v>0</v>
      </c>
      <c r="E17" s="122">
        <f t="shared" si="1"/>
        <v>0</v>
      </c>
      <c r="F17" s="122">
        <f t="shared" si="2"/>
        <v>0</v>
      </c>
      <c r="G17" s="123"/>
      <c r="H17" s="122">
        <f t="shared" si="3"/>
        <v>0</v>
      </c>
      <c r="I17" s="122">
        <f t="shared" si="4"/>
        <v>0</v>
      </c>
      <c r="J17" s="122">
        <f t="shared" si="5"/>
        <v>0</v>
      </c>
      <c r="K17" s="123"/>
      <c r="L17" s="122">
        <f t="shared" si="6"/>
        <v>0</v>
      </c>
      <c r="M17" s="122">
        <f t="shared" si="7"/>
        <v>0</v>
      </c>
      <c r="N17" s="122">
        <f t="shared" si="8"/>
        <v>0</v>
      </c>
      <c r="O17" s="123"/>
    </row>
    <row r="18" spans="1:44" s="226" customFormat="1" ht="15" customHeight="1">
      <c r="A18" s="52"/>
      <c r="B18" s="96"/>
      <c r="C18" s="187">
        <f t="shared" si="0"/>
        <v>0</v>
      </c>
      <c r="D18" s="175">
        <f t="shared" si="9"/>
        <v>0</v>
      </c>
      <c r="E18" s="122">
        <f t="shared" si="1"/>
        <v>0</v>
      </c>
      <c r="F18" s="122">
        <f t="shared" si="2"/>
        <v>0</v>
      </c>
      <c r="G18" s="123"/>
      <c r="H18" s="122">
        <f t="shared" si="3"/>
        <v>0</v>
      </c>
      <c r="I18" s="122">
        <f t="shared" si="4"/>
        <v>0</v>
      </c>
      <c r="J18" s="122">
        <f t="shared" si="5"/>
        <v>0</v>
      </c>
      <c r="K18" s="123"/>
      <c r="L18" s="122">
        <f t="shared" si="6"/>
        <v>0</v>
      </c>
      <c r="M18" s="122">
        <f t="shared" si="7"/>
        <v>0</v>
      </c>
      <c r="N18" s="122">
        <f t="shared" si="8"/>
        <v>0</v>
      </c>
      <c r="O18" s="123"/>
    </row>
    <row r="19" spans="1:44" s="226" customFormat="1" ht="15" customHeight="1">
      <c r="A19" s="52"/>
      <c r="B19" s="96"/>
      <c r="C19" s="187">
        <f t="shared" si="0"/>
        <v>0</v>
      </c>
      <c r="D19" s="175">
        <f t="shared" si="9"/>
        <v>0</v>
      </c>
      <c r="E19" s="122">
        <f t="shared" si="1"/>
        <v>0</v>
      </c>
      <c r="F19" s="122">
        <f t="shared" si="2"/>
        <v>0</v>
      </c>
      <c r="G19" s="123"/>
      <c r="H19" s="122">
        <f t="shared" si="3"/>
        <v>0</v>
      </c>
      <c r="I19" s="122">
        <f t="shared" si="4"/>
        <v>0</v>
      </c>
      <c r="J19" s="122">
        <f t="shared" si="5"/>
        <v>0</v>
      </c>
      <c r="K19" s="123"/>
      <c r="L19" s="122">
        <f t="shared" si="6"/>
        <v>0</v>
      </c>
      <c r="M19" s="122">
        <f t="shared" si="7"/>
        <v>0</v>
      </c>
      <c r="N19" s="122">
        <f t="shared" si="8"/>
        <v>0</v>
      </c>
      <c r="O19" s="123"/>
    </row>
    <row r="20" spans="1:44" s="107" customFormat="1" ht="15" customHeight="1">
      <c r="A20" s="52"/>
      <c r="B20" s="96"/>
      <c r="C20" s="187">
        <f t="shared" si="0"/>
        <v>0</v>
      </c>
      <c r="D20" s="175">
        <f t="shared" si="9"/>
        <v>0</v>
      </c>
      <c r="E20" s="122">
        <f t="shared" si="1"/>
        <v>0</v>
      </c>
      <c r="F20" s="122">
        <f t="shared" si="2"/>
        <v>0</v>
      </c>
      <c r="G20" s="123"/>
      <c r="H20" s="122">
        <f t="shared" si="3"/>
        <v>0</v>
      </c>
      <c r="I20" s="122">
        <f t="shared" si="4"/>
        <v>0</v>
      </c>
      <c r="J20" s="122">
        <f t="shared" si="5"/>
        <v>0</v>
      </c>
      <c r="K20" s="123"/>
      <c r="L20" s="122">
        <f t="shared" si="6"/>
        <v>0</v>
      </c>
      <c r="M20" s="122">
        <f t="shared" si="7"/>
        <v>0</v>
      </c>
      <c r="N20" s="122">
        <f t="shared" si="8"/>
        <v>0</v>
      </c>
      <c r="O20" s="123"/>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row>
    <row r="21" spans="1:44" s="226" customFormat="1" ht="15" customHeight="1">
      <c r="A21" s="52"/>
      <c r="B21" s="96"/>
      <c r="C21" s="187">
        <f t="shared" si="0"/>
        <v>0</v>
      </c>
      <c r="D21" s="175">
        <f t="shared" si="9"/>
        <v>0</v>
      </c>
      <c r="E21" s="122">
        <f t="shared" si="1"/>
        <v>0</v>
      </c>
      <c r="F21" s="122">
        <f t="shared" si="2"/>
        <v>0</v>
      </c>
      <c r="G21" s="123"/>
      <c r="H21" s="122">
        <f t="shared" si="3"/>
        <v>0</v>
      </c>
      <c r="I21" s="122">
        <f t="shared" si="4"/>
        <v>0</v>
      </c>
      <c r="J21" s="122">
        <f t="shared" si="5"/>
        <v>0</v>
      </c>
      <c r="K21" s="123"/>
      <c r="L21" s="122">
        <f t="shared" si="6"/>
        <v>0</v>
      </c>
      <c r="M21" s="122">
        <f t="shared" si="7"/>
        <v>0</v>
      </c>
      <c r="N21" s="122">
        <f t="shared" si="8"/>
        <v>0</v>
      </c>
      <c r="O21" s="123"/>
    </row>
    <row r="22" spans="1:44" s="226" customFormat="1" ht="15" customHeight="1">
      <c r="A22" s="52"/>
      <c r="B22" s="96"/>
      <c r="C22" s="187">
        <f t="shared" si="0"/>
        <v>0</v>
      </c>
      <c r="D22" s="175">
        <f t="shared" si="9"/>
        <v>0</v>
      </c>
      <c r="E22" s="122">
        <f t="shared" si="1"/>
        <v>0</v>
      </c>
      <c r="F22" s="122">
        <f t="shared" si="2"/>
        <v>0</v>
      </c>
      <c r="G22" s="181"/>
      <c r="H22" s="122">
        <f t="shared" si="3"/>
        <v>0</v>
      </c>
      <c r="I22" s="122">
        <f t="shared" si="4"/>
        <v>0</v>
      </c>
      <c r="J22" s="122">
        <f t="shared" si="5"/>
        <v>0</v>
      </c>
      <c r="K22" s="181"/>
      <c r="L22" s="122">
        <f t="shared" si="6"/>
        <v>0</v>
      </c>
      <c r="M22" s="122">
        <f t="shared" si="7"/>
        <v>0</v>
      </c>
      <c r="N22" s="122">
        <f t="shared" si="8"/>
        <v>0</v>
      </c>
      <c r="O22" s="181"/>
    </row>
    <row r="23" spans="1:44" s="226" customFormat="1" ht="15" customHeight="1">
      <c r="A23" s="52"/>
      <c r="B23" s="96"/>
      <c r="C23" s="187">
        <f t="shared" si="0"/>
        <v>0</v>
      </c>
      <c r="D23" s="175">
        <f t="shared" si="9"/>
        <v>0</v>
      </c>
      <c r="E23" s="122">
        <f t="shared" si="1"/>
        <v>0</v>
      </c>
      <c r="F23" s="122">
        <f t="shared" si="2"/>
        <v>0</v>
      </c>
      <c r="G23" s="123"/>
      <c r="H23" s="122">
        <f t="shared" si="3"/>
        <v>0</v>
      </c>
      <c r="I23" s="122">
        <f t="shared" si="4"/>
        <v>0</v>
      </c>
      <c r="J23" s="122">
        <f t="shared" si="5"/>
        <v>0</v>
      </c>
      <c r="K23" s="123"/>
      <c r="L23" s="122">
        <f t="shared" si="6"/>
        <v>0</v>
      </c>
      <c r="M23" s="122">
        <f t="shared" si="7"/>
        <v>0</v>
      </c>
      <c r="N23" s="122">
        <f t="shared" si="8"/>
        <v>0</v>
      </c>
      <c r="O23" s="123"/>
    </row>
    <row r="24" spans="1:44" s="226" customFormat="1" ht="15" customHeight="1">
      <c r="A24" s="52"/>
      <c r="B24" s="96"/>
      <c r="C24" s="187">
        <f t="shared" si="0"/>
        <v>0</v>
      </c>
      <c r="D24" s="175">
        <f t="shared" si="9"/>
        <v>0</v>
      </c>
      <c r="E24" s="122">
        <f t="shared" si="1"/>
        <v>0</v>
      </c>
      <c r="F24" s="122">
        <f t="shared" si="2"/>
        <v>0</v>
      </c>
      <c r="G24" s="181"/>
      <c r="H24" s="122">
        <f t="shared" si="3"/>
        <v>0</v>
      </c>
      <c r="I24" s="122">
        <f t="shared" si="4"/>
        <v>0</v>
      </c>
      <c r="J24" s="122">
        <f t="shared" si="5"/>
        <v>0</v>
      </c>
      <c r="K24" s="181"/>
      <c r="L24" s="122">
        <f t="shared" si="6"/>
        <v>0</v>
      </c>
      <c r="M24" s="122">
        <f t="shared" si="7"/>
        <v>0</v>
      </c>
      <c r="N24" s="122">
        <f t="shared" si="8"/>
        <v>0</v>
      </c>
      <c r="O24" s="181"/>
    </row>
    <row r="25" spans="1:44" s="226" customFormat="1" ht="15" customHeight="1">
      <c r="A25" s="94"/>
      <c r="B25" s="96"/>
      <c r="C25" s="187">
        <f t="shared" si="0"/>
        <v>0</v>
      </c>
      <c r="D25" s="175">
        <f t="shared" si="9"/>
        <v>0</v>
      </c>
      <c r="E25" s="122">
        <f t="shared" si="1"/>
        <v>0</v>
      </c>
      <c r="F25" s="122">
        <f t="shared" si="2"/>
        <v>0</v>
      </c>
      <c r="G25" s="123"/>
      <c r="H25" s="122">
        <f t="shared" si="3"/>
        <v>0</v>
      </c>
      <c r="I25" s="122">
        <f t="shared" si="4"/>
        <v>0</v>
      </c>
      <c r="J25" s="122">
        <f t="shared" si="5"/>
        <v>0</v>
      </c>
      <c r="K25" s="123"/>
      <c r="L25" s="122">
        <f t="shared" si="6"/>
        <v>0</v>
      </c>
      <c r="M25" s="122">
        <f t="shared" si="7"/>
        <v>0</v>
      </c>
      <c r="N25" s="122">
        <f t="shared" si="8"/>
        <v>0</v>
      </c>
      <c r="O25" s="123"/>
      <c r="AH25" s="107"/>
      <c r="AI25" s="107"/>
      <c r="AJ25" s="107"/>
      <c r="AK25" s="107"/>
      <c r="AL25" s="107"/>
      <c r="AM25" s="107"/>
      <c r="AN25" s="107"/>
      <c r="AO25" s="107"/>
      <c r="AP25" s="107"/>
      <c r="AQ25" s="107"/>
      <c r="AR25" s="107"/>
    </row>
    <row r="26" spans="1:44" s="226" customFormat="1" ht="15" customHeight="1">
      <c r="A26" s="59"/>
      <c r="B26" s="96"/>
      <c r="C26" s="187">
        <f t="shared" si="0"/>
        <v>0</v>
      </c>
      <c r="D26" s="175">
        <f t="shared" si="9"/>
        <v>0</v>
      </c>
      <c r="E26" s="122">
        <f t="shared" si="1"/>
        <v>0</v>
      </c>
      <c r="F26" s="122">
        <f t="shared" si="2"/>
        <v>0</v>
      </c>
      <c r="G26" s="123"/>
      <c r="H26" s="122">
        <f t="shared" si="3"/>
        <v>0</v>
      </c>
      <c r="I26" s="122">
        <f t="shared" si="4"/>
        <v>0</v>
      </c>
      <c r="J26" s="122">
        <f t="shared" si="5"/>
        <v>0</v>
      </c>
      <c r="K26" s="123"/>
      <c r="L26" s="122">
        <f t="shared" si="6"/>
        <v>0</v>
      </c>
      <c r="M26" s="122">
        <f t="shared" si="7"/>
        <v>0</v>
      </c>
      <c r="N26" s="122">
        <f t="shared" si="8"/>
        <v>0</v>
      </c>
      <c r="O26" s="123"/>
    </row>
    <row r="27" spans="1:44" s="226" customFormat="1" ht="15" customHeight="1">
      <c r="A27" s="59"/>
      <c r="B27" s="96"/>
      <c r="C27" s="187">
        <f t="shared" si="0"/>
        <v>0</v>
      </c>
      <c r="D27" s="175">
        <f t="shared" si="9"/>
        <v>0</v>
      </c>
      <c r="E27" s="122">
        <f t="shared" si="1"/>
        <v>0</v>
      </c>
      <c r="F27" s="122">
        <f t="shared" si="2"/>
        <v>0</v>
      </c>
      <c r="G27" s="181"/>
      <c r="H27" s="122">
        <f t="shared" si="3"/>
        <v>0</v>
      </c>
      <c r="I27" s="122">
        <f t="shared" si="4"/>
        <v>0</v>
      </c>
      <c r="J27" s="122">
        <f t="shared" si="5"/>
        <v>0</v>
      </c>
      <c r="K27" s="181"/>
      <c r="L27" s="122">
        <f t="shared" si="6"/>
        <v>0</v>
      </c>
      <c r="M27" s="122">
        <f t="shared" si="7"/>
        <v>0</v>
      </c>
      <c r="N27" s="122">
        <f t="shared" si="8"/>
        <v>0</v>
      </c>
      <c r="O27" s="181"/>
    </row>
    <row r="28" spans="1:44" s="226" customFormat="1" ht="15" customHeight="1">
      <c r="A28" s="52"/>
      <c r="B28" s="96"/>
      <c r="C28" s="187">
        <f t="shared" si="0"/>
        <v>0</v>
      </c>
      <c r="D28" s="175">
        <f t="shared" si="9"/>
        <v>0</v>
      </c>
      <c r="E28" s="122">
        <f t="shared" si="1"/>
        <v>0</v>
      </c>
      <c r="F28" s="122">
        <f t="shared" si="2"/>
        <v>0</v>
      </c>
      <c r="G28" s="181"/>
      <c r="H28" s="122">
        <f t="shared" si="3"/>
        <v>0</v>
      </c>
      <c r="I28" s="122">
        <f t="shared" si="4"/>
        <v>0</v>
      </c>
      <c r="J28" s="122">
        <f t="shared" si="5"/>
        <v>0</v>
      </c>
      <c r="K28" s="181"/>
      <c r="L28" s="122">
        <f t="shared" si="6"/>
        <v>0</v>
      </c>
      <c r="M28" s="122">
        <f t="shared" si="7"/>
        <v>0</v>
      </c>
      <c r="N28" s="122">
        <f t="shared" si="8"/>
        <v>0</v>
      </c>
      <c r="O28" s="181"/>
    </row>
    <row r="29" spans="1:44" s="226" customFormat="1" ht="15" customHeight="1">
      <c r="A29" s="52"/>
      <c r="B29" s="96"/>
      <c r="C29" s="187">
        <f t="shared" si="0"/>
        <v>0</v>
      </c>
      <c r="D29" s="175">
        <f t="shared" si="9"/>
        <v>0</v>
      </c>
      <c r="E29" s="122">
        <f t="shared" si="1"/>
        <v>0</v>
      </c>
      <c r="F29" s="122">
        <f t="shared" si="2"/>
        <v>0</v>
      </c>
      <c r="G29" s="123"/>
      <c r="H29" s="122">
        <f t="shared" si="3"/>
        <v>0</v>
      </c>
      <c r="I29" s="122">
        <f t="shared" si="4"/>
        <v>0</v>
      </c>
      <c r="J29" s="122">
        <f t="shared" si="5"/>
        <v>0</v>
      </c>
      <c r="K29" s="123"/>
      <c r="L29" s="122">
        <f t="shared" si="6"/>
        <v>0</v>
      </c>
      <c r="M29" s="122">
        <f t="shared" si="7"/>
        <v>0</v>
      </c>
      <c r="N29" s="122">
        <f t="shared" si="8"/>
        <v>0</v>
      </c>
      <c r="O29" s="123"/>
    </row>
    <row r="30" spans="1:44" s="226" customFormat="1" ht="15" customHeight="1">
      <c r="A30" s="59"/>
      <c r="B30" s="96"/>
      <c r="C30" s="187">
        <f t="shared" si="0"/>
        <v>0</v>
      </c>
      <c r="D30" s="175">
        <f t="shared" si="9"/>
        <v>0</v>
      </c>
      <c r="E30" s="122">
        <f t="shared" si="1"/>
        <v>0</v>
      </c>
      <c r="F30" s="122">
        <f t="shared" si="2"/>
        <v>0</v>
      </c>
      <c r="G30" s="181"/>
      <c r="H30" s="122">
        <f t="shared" si="3"/>
        <v>0</v>
      </c>
      <c r="I30" s="122">
        <f t="shared" si="4"/>
        <v>0</v>
      </c>
      <c r="J30" s="122">
        <f t="shared" si="5"/>
        <v>0</v>
      </c>
      <c r="K30" s="181"/>
      <c r="L30" s="122">
        <f t="shared" si="6"/>
        <v>0</v>
      </c>
      <c r="M30" s="122">
        <f t="shared" si="7"/>
        <v>0</v>
      </c>
      <c r="N30" s="122">
        <f t="shared" si="8"/>
        <v>0</v>
      </c>
      <c r="O30" s="181"/>
    </row>
    <row r="31" spans="1:44" s="226" customFormat="1" ht="15" hidden="1" customHeight="1">
      <c r="A31" s="59"/>
      <c r="B31" s="96"/>
      <c r="C31" s="187">
        <f t="shared" si="0"/>
        <v>0</v>
      </c>
      <c r="D31" s="175">
        <f t="shared" si="9"/>
        <v>0</v>
      </c>
      <c r="E31" s="122">
        <f t="shared" si="1"/>
        <v>0</v>
      </c>
      <c r="F31" s="122">
        <f t="shared" si="2"/>
        <v>0</v>
      </c>
      <c r="G31" s="181"/>
      <c r="H31" s="122">
        <f t="shared" si="3"/>
        <v>0</v>
      </c>
      <c r="I31" s="122">
        <f t="shared" si="4"/>
        <v>0</v>
      </c>
      <c r="J31" s="122">
        <f t="shared" si="5"/>
        <v>0</v>
      </c>
      <c r="K31" s="181"/>
      <c r="L31" s="122">
        <f t="shared" si="6"/>
        <v>0</v>
      </c>
      <c r="M31" s="122">
        <f t="shared" si="7"/>
        <v>0</v>
      </c>
      <c r="N31" s="122">
        <f t="shared" si="8"/>
        <v>0</v>
      </c>
      <c r="O31" s="181"/>
    </row>
    <row r="32" spans="1:44" s="226" customFormat="1" ht="15" hidden="1" customHeight="1">
      <c r="A32" s="59"/>
      <c r="B32" s="96"/>
      <c r="C32" s="187">
        <f t="shared" si="0"/>
        <v>0</v>
      </c>
      <c r="D32" s="175">
        <f t="shared" si="9"/>
        <v>0</v>
      </c>
      <c r="E32" s="122">
        <f t="shared" si="1"/>
        <v>0</v>
      </c>
      <c r="F32" s="122">
        <f t="shared" si="2"/>
        <v>0</v>
      </c>
      <c r="G32" s="123"/>
      <c r="H32" s="122">
        <f t="shared" si="3"/>
        <v>0</v>
      </c>
      <c r="I32" s="122">
        <f t="shared" si="4"/>
        <v>0</v>
      </c>
      <c r="J32" s="122">
        <f t="shared" si="5"/>
        <v>0</v>
      </c>
      <c r="K32" s="123"/>
      <c r="L32" s="122">
        <f t="shared" si="6"/>
        <v>0</v>
      </c>
      <c r="M32" s="122">
        <f t="shared" si="7"/>
        <v>0</v>
      </c>
      <c r="N32" s="122">
        <f t="shared" si="8"/>
        <v>0</v>
      </c>
      <c r="O32" s="123"/>
    </row>
    <row r="33" spans="1:44" s="226" customFormat="1" ht="15" hidden="1" customHeight="1">
      <c r="A33" s="59"/>
      <c r="B33" s="96"/>
      <c r="C33" s="187">
        <f t="shared" si="0"/>
        <v>0</v>
      </c>
      <c r="D33" s="175">
        <f t="shared" si="9"/>
        <v>0</v>
      </c>
      <c r="E33" s="122">
        <f t="shared" si="1"/>
        <v>0</v>
      </c>
      <c r="F33" s="122">
        <f t="shared" si="2"/>
        <v>0</v>
      </c>
      <c r="G33" s="123"/>
      <c r="H33" s="122">
        <f t="shared" si="3"/>
        <v>0</v>
      </c>
      <c r="I33" s="122">
        <f t="shared" si="4"/>
        <v>0</v>
      </c>
      <c r="J33" s="122">
        <f t="shared" si="5"/>
        <v>0</v>
      </c>
      <c r="K33" s="123"/>
      <c r="L33" s="122">
        <f t="shared" si="6"/>
        <v>0</v>
      </c>
      <c r="M33" s="122">
        <f t="shared" si="7"/>
        <v>0</v>
      </c>
      <c r="N33" s="122">
        <f t="shared" si="8"/>
        <v>0</v>
      </c>
      <c r="O33" s="123"/>
    </row>
    <row r="34" spans="1:44" s="226" customFormat="1" ht="15" hidden="1" customHeight="1">
      <c r="A34" s="59"/>
      <c r="B34" s="96"/>
      <c r="C34" s="187">
        <f t="shared" si="0"/>
        <v>0</v>
      </c>
      <c r="D34" s="175">
        <f t="shared" si="9"/>
        <v>0</v>
      </c>
      <c r="E34" s="122">
        <f t="shared" si="1"/>
        <v>0</v>
      </c>
      <c r="F34" s="122">
        <f t="shared" si="2"/>
        <v>0</v>
      </c>
      <c r="G34" s="123"/>
      <c r="H34" s="122">
        <f t="shared" si="3"/>
        <v>0</v>
      </c>
      <c r="I34" s="122">
        <f t="shared" si="4"/>
        <v>0</v>
      </c>
      <c r="J34" s="122">
        <f t="shared" si="5"/>
        <v>0</v>
      </c>
      <c r="K34" s="123"/>
      <c r="L34" s="122">
        <f t="shared" si="6"/>
        <v>0</v>
      </c>
      <c r="M34" s="122">
        <f t="shared" si="7"/>
        <v>0</v>
      </c>
      <c r="N34" s="122">
        <f t="shared" si="8"/>
        <v>0</v>
      </c>
      <c r="O34" s="123"/>
    </row>
    <row r="35" spans="1:44" s="107" customFormat="1" ht="15" hidden="1" customHeight="1">
      <c r="A35" s="59"/>
      <c r="B35" s="96"/>
      <c r="C35" s="187">
        <f t="shared" si="0"/>
        <v>0</v>
      </c>
      <c r="D35" s="175">
        <f t="shared" si="9"/>
        <v>0</v>
      </c>
      <c r="E35" s="122">
        <f t="shared" si="1"/>
        <v>0</v>
      </c>
      <c r="F35" s="122">
        <f t="shared" si="2"/>
        <v>0</v>
      </c>
      <c r="G35" s="123"/>
      <c r="H35" s="122">
        <f t="shared" si="3"/>
        <v>0</v>
      </c>
      <c r="I35" s="122">
        <f t="shared" si="4"/>
        <v>0</v>
      </c>
      <c r="J35" s="122">
        <f t="shared" si="5"/>
        <v>0</v>
      </c>
      <c r="K35" s="123"/>
      <c r="L35" s="122">
        <f t="shared" si="6"/>
        <v>0</v>
      </c>
      <c r="M35" s="122">
        <f t="shared" si="7"/>
        <v>0</v>
      </c>
      <c r="N35" s="122">
        <f t="shared" si="8"/>
        <v>0</v>
      </c>
      <c r="O35" s="123"/>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row>
    <row r="36" spans="1:44" s="226" customFormat="1" ht="15" hidden="1" customHeight="1">
      <c r="A36" s="59"/>
      <c r="B36" s="96"/>
      <c r="C36" s="187">
        <f t="shared" si="0"/>
        <v>0</v>
      </c>
      <c r="D36" s="175">
        <f t="shared" si="9"/>
        <v>0</v>
      </c>
      <c r="E36" s="122">
        <f t="shared" si="1"/>
        <v>0</v>
      </c>
      <c r="F36" s="122">
        <f t="shared" si="2"/>
        <v>0</v>
      </c>
      <c r="G36" s="181"/>
      <c r="H36" s="122">
        <f t="shared" si="3"/>
        <v>0</v>
      </c>
      <c r="I36" s="122">
        <f t="shared" si="4"/>
        <v>0</v>
      </c>
      <c r="J36" s="122">
        <f t="shared" si="5"/>
        <v>0</v>
      </c>
      <c r="K36" s="181"/>
      <c r="L36" s="122">
        <f t="shared" si="6"/>
        <v>0</v>
      </c>
      <c r="M36" s="122">
        <f t="shared" si="7"/>
        <v>0</v>
      </c>
      <c r="N36" s="122">
        <f t="shared" si="8"/>
        <v>0</v>
      </c>
      <c r="O36" s="181"/>
    </row>
    <row r="37" spans="1:44" s="226" customFormat="1" ht="15" hidden="1" customHeight="1">
      <c r="A37" s="59"/>
      <c r="B37" s="96"/>
      <c r="C37" s="187">
        <f t="shared" si="0"/>
        <v>0</v>
      </c>
      <c r="D37" s="175">
        <f t="shared" si="9"/>
        <v>0</v>
      </c>
      <c r="E37" s="122">
        <f t="shared" si="1"/>
        <v>0</v>
      </c>
      <c r="F37" s="122">
        <f t="shared" si="2"/>
        <v>0</v>
      </c>
      <c r="G37" s="123"/>
      <c r="H37" s="122">
        <f t="shared" si="3"/>
        <v>0</v>
      </c>
      <c r="I37" s="122">
        <f t="shared" si="4"/>
        <v>0</v>
      </c>
      <c r="J37" s="122">
        <f t="shared" si="5"/>
        <v>0</v>
      </c>
      <c r="K37" s="123"/>
      <c r="L37" s="122">
        <f t="shared" si="6"/>
        <v>0</v>
      </c>
      <c r="M37" s="122">
        <f t="shared" si="7"/>
        <v>0</v>
      </c>
      <c r="N37" s="122">
        <f t="shared" si="8"/>
        <v>0</v>
      </c>
      <c r="O37" s="123"/>
    </row>
    <row r="38" spans="1:44" s="226" customFormat="1" ht="15" hidden="1" customHeight="1">
      <c r="A38" s="59"/>
      <c r="B38" s="96"/>
      <c r="C38" s="187">
        <f t="shared" si="0"/>
        <v>0</v>
      </c>
      <c r="D38" s="175">
        <f t="shared" si="9"/>
        <v>0</v>
      </c>
      <c r="E38" s="122">
        <f t="shared" si="1"/>
        <v>0</v>
      </c>
      <c r="F38" s="122">
        <f t="shared" si="2"/>
        <v>0</v>
      </c>
      <c r="G38" s="181"/>
      <c r="H38" s="122">
        <f t="shared" si="3"/>
        <v>0</v>
      </c>
      <c r="I38" s="122">
        <f t="shared" si="4"/>
        <v>0</v>
      </c>
      <c r="J38" s="122">
        <f t="shared" si="5"/>
        <v>0</v>
      </c>
      <c r="K38" s="181"/>
      <c r="L38" s="122">
        <f t="shared" si="6"/>
        <v>0</v>
      </c>
      <c r="M38" s="122">
        <f t="shared" si="7"/>
        <v>0</v>
      </c>
      <c r="N38" s="122">
        <f t="shared" si="8"/>
        <v>0</v>
      </c>
      <c r="O38" s="181"/>
    </row>
    <row r="39" spans="1:44" s="226" customFormat="1" ht="15" hidden="1" customHeight="1">
      <c r="A39" s="59"/>
      <c r="B39" s="96"/>
      <c r="C39" s="187">
        <f t="shared" si="0"/>
        <v>0</v>
      </c>
      <c r="D39" s="175">
        <f t="shared" si="9"/>
        <v>0</v>
      </c>
      <c r="E39" s="122">
        <f t="shared" si="1"/>
        <v>0</v>
      </c>
      <c r="F39" s="122">
        <f t="shared" si="2"/>
        <v>0</v>
      </c>
      <c r="G39" s="123"/>
      <c r="H39" s="122">
        <f t="shared" si="3"/>
        <v>0</v>
      </c>
      <c r="I39" s="122">
        <f t="shared" si="4"/>
        <v>0</v>
      </c>
      <c r="J39" s="122">
        <f t="shared" si="5"/>
        <v>0</v>
      </c>
      <c r="K39" s="123"/>
      <c r="L39" s="122">
        <f t="shared" si="6"/>
        <v>0</v>
      </c>
      <c r="M39" s="122">
        <f t="shared" si="7"/>
        <v>0</v>
      </c>
      <c r="N39" s="122">
        <f t="shared" si="8"/>
        <v>0</v>
      </c>
      <c r="O39" s="123"/>
    </row>
    <row r="40" spans="1:44" s="226" customFormat="1" ht="15" hidden="1" customHeight="1">
      <c r="A40" s="59"/>
      <c r="B40" s="96"/>
      <c r="C40" s="187">
        <f t="shared" si="0"/>
        <v>0</v>
      </c>
      <c r="D40" s="175">
        <f t="shared" si="9"/>
        <v>0</v>
      </c>
      <c r="E40" s="122">
        <f t="shared" si="1"/>
        <v>0</v>
      </c>
      <c r="F40" s="122">
        <f t="shared" si="2"/>
        <v>0</v>
      </c>
      <c r="G40" s="181"/>
      <c r="H40" s="122">
        <f t="shared" si="3"/>
        <v>0</v>
      </c>
      <c r="I40" s="122">
        <f t="shared" si="4"/>
        <v>0</v>
      </c>
      <c r="J40" s="122">
        <f t="shared" si="5"/>
        <v>0</v>
      </c>
      <c r="K40" s="181"/>
      <c r="L40" s="122">
        <f t="shared" si="6"/>
        <v>0</v>
      </c>
      <c r="M40" s="122">
        <f t="shared" si="7"/>
        <v>0</v>
      </c>
      <c r="N40" s="122">
        <f t="shared" si="8"/>
        <v>0</v>
      </c>
      <c r="O40" s="181"/>
    </row>
    <row r="41" spans="1:44" s="226" customFormat="1" ht="15" hidden="1" customHeight="1">
      <c r="A41" s="59"/>
      <c r="B41" s="96"/>
      <c r="C41" s="187">
        <f t="shared" si="0"/>
        <v>0</v>
      </c>
      <c r="D41" s="175">
        <f t="shared" si="9"/>
        <v>0</v>
      </c>
      <c r="E41" s="122">
        <f t="shared" si="1"/>
        <v>0</v>
      </c>
      <c r="F41" s="122">
        <f t="shared" si="2"/>
        <v>0</v>
      </c>
      <c r="G41" s="181"/>
      <c r="H41" s="122">
        <f t="shared" si="3"/>
        <v>0</v>
      </c>
      <c r="I41" s="122">
        <f t="shared" si="4"/>
        <v>0</v>
      </c>
      <c r="J41" s="122">
        <f t="shared" si="5"/>
        <v>0</v>
      </c>
      <c r="K41" s="181"/>
      <c r="L41" s="122">
        <f t="shared" si="6"/>
        <v>0</v>
      </c>
      <c r="M41" s="122">
        <f t="shared" si="7"/>
        <v>0</v>
      </c>
      <c r="N41" s="122">
        <f t="shared" si="8"/>
        <v>0</v>
      </c>
      <c r="O41" s="181"/>
    </row>
    <row r="42" spans="1:44" s="226" customFormat="1" ht="15" hidden="1" customHeight="1">
      <c r="A42" s="59"/>
      <c r="B42" s="96"/>
      <c r="C42" s="187">
        <f t="shared" si="0"/>
        <v>0</v>
      </c>
      <c r="D42" s="175">
        <f t="shared" si="9"/>
        <v>0</v>
      </c>
      <c r="E42" s="122">
        <f t="shared" si="1"/>
        <v>0</v>
      </c>
      <c r="F42" s="122">
        <f t="shared" si="2"/>
        <v>0</v>
      </c>
      <c r="G42" s="181"/>
      <c r="H42" s="122">
        <f t="shared" si="3"/>
        <v>0</v>
      </c>
      <c r="I42" s="122">
        <f t="shared" si="4"/>
        <v>0</v>
      </c>
      <c r="J42" s="122">
        <f t="shared" si="5"/>
        <v>0</v>
      </c>
      <c r="K42" s="181"/>
      <c r="L42" s="122">
        <f t="shared" si="6"/>
        <v>0</v>
      </c>
      <c r="M42" s="122">
        <f t="shared" si="7"/>
        <v>0</v>
      </c>
      <c r="N42" s="122">
        <f t="shared" si="8"/>
        <v>0</v>
      </c>
      <c r="O42" s="181"/>
    </row>
    <row r="43" spans="1:44" s="226" customFormat="1" ht="15" hidden="1" customHeight="1">
      <c r="A43" s="59"/>
      <c r="B43" s="96"/>
      <c r="C43" s="187">
        <f t="shared" si="0"/>
        <v>0</v>
      </c>
      <c r="D43" s="175">
        <f t="shared" si="9"/>
        <v>0</v>
      </c>
      <c r="E43" s="122">
        <f t="shared" si="1"/>
        <v>0</v>
      </c>
      <c r="F43" s="122">
        <f t="shared" si="2"/>
        <v>0</v>
      </c>
      <c r="G43" s="181"/>
      <c r="H43" s="122">
        <f t="shared" si="3"/>
        <v>0</v>
      </c>
      <c r="I43" s="122">
        <f t="shared" si="4"/>
        <v>0</v>
      </c>
      <c r="J43" s="122">
        <f t="shared" si="5"/>
        <v>0</v>
      </c>
      <c r="K43" s="181"/>
      <c r="L43" s="122">
        <f t="shared" si="6"/>
        <v>0</v>
      </c>
      <c r="M43" s="122">
        <f t="shared" si="7"/>
        <v>0</v>
      </c>
      <c r="N43" s="122">
        <f t="shared" si="8"/>
        <v>0</v>
      </c>
      <c r="O43" s="181"/>
    </row>
    <row r="44" spans="1:44" s="226" customFormat="1" ht="15" hidden="1" customHeight="1">
      <c r="A44" s="59"/>
      <c r="B44" s="96"/>
      <c r="C44" s="187">
        <f t="shared" si="0"/>
        <v>0</v>
      </c>
      <c r="D44" s="175">
        <f t="shared" si="9"/>
        <v>0</v>
      </c>
      <c r="E44" s="122">
        <f t="shared" si="1"/>
        <v>0</v>
      </c>
      <c r="F44" s="122">
        <f t="shared" si="2"/>
        <v>0</v>
      </c>
      <c r="G44" s="181"/>
      <c r="H44" s="122">
        <f t="shared" si="3"/>
        <v>0</v>
      </c>
      <c r="I44" s="122">
        <f t="shared" si="4"/>
        <v>0</v>
      </c>
      <c r="J44" s="122">
        <f t="shared" si="5"/>
        <v>0</v>
      </c>
      <c r="K44" s="181"/>
      <c r="L44" s="122">
        <f t="shared" si="6"/>
        <v>0</v>
      </c>
      <c r="M44" s="122">
        <f t="shared" si="7"/>
        <v>0</v>
      </c>
      <c r="N44" s="122">
        <f t="shared" si="8"/>
        <v>0</v>
      </c>
      <c r="O44" s="181"/>
    </row>
    <row r="45" spans="1:44" s="226" customFormat="1" ht="15" hidden="1" customHeight="1">
      <c r="A45" s="59"/>
      <c r="B45" s="96"/>
      <c r="C45" s="187">
        <f t="shared" si="0"/>
        <v>0</v>
      </c>
      <c r="D45" s="175">
        <f t="shared" si="9"/>
        <v>0</v>
      </c>
      <c r="E45" s="122">
        <f t="shared" si="1"/>
        <v>0</v>
      </c>
      <c r="F45" s="122">
        <f t="shared" si="2"/>
        <v>0</v>
      </c>
      <c r="G45" s="123"/>
      <c r="H45" s="122">
        <f t="shared" si="3"/>
        <v>0</v>
      </c>
      <c r="I45" s="122">
        <f t="shared" si="4"/>
        <v>0</v>
      </c>
      <c r="J45" s="122">
        <f t="shared" si="5"/>
        <v>0</v>
      </c>
      <c r="K45" s="123"/>
      <c r="L45" s="122">
        <f t="shared" si="6"/>
        <v>0</v>
      </c>
      <c r="M45" s="122">
        <f t="shared" si="7"/>
        <v>0</v>
      </c>
      <c r="N45" s="122">
        <f t="shared" si="8"/>
        <v>0</v>
      </c>
      <c r="O45" s="123"/>
    </row>
    <row r="46" spans="1:44" s="226" customFormat="1" ht="15" hidden="1" customHeight="1">
      <c r="A46" s="59"/>
      <c r="B46" s="96"/>
      <c r="C46" s="187">
        <f t="shared" si="0"/>
        <v>0</v>
      </c>
      <c r="D46" s="175">
        <f t="shared" si="9"/>
        <v>0</v>
      </c>
      <c r="E46" s="122">
        <f t="shared" si="1"/>
        <v>0</v>
      </c>
      <c r="F46" s="122">
        <f t="shared" si="2"/>
        <v>0</v>
      </c>
      <c r="G46" s="123"/>
      <c r="H46" s="122">
        <f t="shared" si="3"/>
        <v>0</v>
      </c>
      <c r="I46" s="122">
        <f t="shared" si="4"/>
        <v>0</v>
      </c>
      <c r="J46" s="122">
        <f t="shared" si="5"/>
        <v>0</v>
      </c>
      <c r="K46" s="123"/>
      <c r="L46" s="122">
        <f t="shared" si="6"/>
        <v>0</v>
      </c>
      <c r="M46" s="122">
        <f t="shared" si="7"/>
        <v>0</v>
      </c>
      <c r="N46" s="122">
        <f t="shared" si="8"/>
        <v>0</v>
      </c>
      <c r="O46" s="123"/>
    </row>
    <row r="47" spans="1:44" s="226" customFormat="1" ht="15" hidden="1" customHeight="1">
      <c r="A47" s="59"/>
      <c r="B47" s="96"/>
      <c r="C47" s="187">
        <f t="shared" si="0"/>
        <v>0</v>
      </c>
      <c r="D47" s="175">
        <f t="shared" si="9"/>
        <v>0</v>
      </c>
      <c r="E47" s="122">
        <f t="shared" si="1"/>
        <v>0</v>
      </c>
      <c r="F47" s="122">
        <f t="shared" si="2"/>
        <v>0</v>
      </c>
      <c r="G47" s="123"/>
      <c r="H47" s="122">
        <f t="shared" si="3"/>
        <v>0</v>
      </c>
      <c r="I47" s="122">
        <f t="shared" si="4"/>
        <v>0</v>
      </c>
      <c r="J47" s="122">
        <f t="shared" si="5"/>
        <v>0</v>
      </c>
      <c r="K47" s="123"/>
      <c r="L47" s="122">
        <f t="shared" si="6"/>
        <v>0</v>
      </c>
      <c r="M47" s="122">
        <f t="shared" si="7"/>
        <v>0</v>
      </c>
      <c r="N47" s="122">
        <f t="shared" si="8"/>
        <v>0</v>
      </c>
      <c r="O47" s="123"/>
    </row>
    <row r="48" spans="1:44" s="226" customFormat="1" ht="15" hidden="1" customHeight="1">
      <c r="A48" s="59"/>
      <c r="B48" s="96"/>
      <c r="C48" s="187">
        <f t="shared" si="0"/>
        <v>0</v>
      </c>
      <c r="D48" s="175">
        <f t="shared" si="9"/>
        <v>0</v>
      </c>
      <c r="E48" s="122">
        <f t="shared" si="1"/>
        <v>0</v>
      </c>
      <c r="F48" s="122">
        <f t="shared" si="2"/>
        <v>0</v>
      </c>
      <c r="G48" s="181"/>
      <c r="H48" s="122">
        <f t="shared" si="3"/>
        <v>0</v>
      </c>
      <c r="I48" s="122">
        <f t="shared" si="4"/>
        <v>0</v>
      </c>
      <c r="J48" s="122">
        <f t="shared" si="5"/>
        <v>0</v>
      </c>
      <c r="K48" s="181"/>
      <c r="L48" s="122">
        <f t="shared" si="6"/>
        <v>0</v>
      </c>
      <c r="M48" s="122">
        <f t="shared" si="7"/>
        <v>0</v>
      </c>
      <c r="N48" s="122">
        <f t="shared" si="8"/>
        <v>0</v>
      </c>
      <c r="O48" s="181"/>
    </row>
    <row r="49" spans="1:15" s="226" customFormat="1" ht="15" hidden="1" customHeight="1">
      <c r="A49" s="59"/>
      <c r="B49" s="96"/>
      <c r="C49" s="187">
        <f t="shared" si="0"/>
        <v>0</v>
      </c>
      <c r="D49" s="175">
        <f t="shared" si="9"/>
        <v>0</v>
      </c>
      <c r="E49" s="122">
        <f t="shared" si="1"/>
        <v>0</v>
      </c>
      <c r="F49" s="122">
        <f t="shared" si="2"/>
        <v>0</v>
      </c>
      <c r="G49" s="181"/>
      <c r="H49" s="122">
        <f t="shared" si="3"/>
        <v>0</v>
      </c>
      <c r="I49" s="122">
        <f t="shared" si="4"/>
        <v>0</v>
      </c>
      <c r="J49" s="122">
        <f t="shared" si="5"/>
        <v>0</v>
      </c>
      <c r="K49" s="181"/>
      <c r="L49" s="122">
        <f t="shared" si="6"/>
        <v>0</v>
      </c>
      <c r="M49" s="122">
        <f t="shared" si="7"/>
        <v>0</v>
      </c>
      <c r="N49" s="122">
        <f t="shared" si="8"/>
        <v>0</v>
      </c>
      <c r="O49" s="181"/>
    </row>
    <row r="50" spans="1:15" s="226" customFormat="1" ht="15" hidden="1" customHeight="1">
      <c r="A50" s="59"/>
      <c r="B50" s="96"/>
      <c r="C50" s="187">
        <f t="shared" si="0"/>
        <v>0</v>
      </c>
      <c r="D50" s="175">
        <f t="shared" si="9"/>
        <v>0</v>
      </c>
      <c r="E50" s="122">
        <f t="shared" si="1"/>
        <v>0</v>
      </c>
      <c r="F50" s="122">
        <f t="shared" si="2"/>
        <v>0</v>
      </c>
      <c r="G50" s="181"/>
      <c r="H50" s="122">
        <f t="shared" si="3"/>
        <v>0</v>
      </c>
      <c r="I50" s="122">
        <f t="shared" si="4"/>
        <v>0</v>
      </c>
      <c r="J50" s="122">
        <f t="shared" si="5"/>
        <v>0</v>
      </c>
      <c r="K50" s="181"/>
      <c r="L50" s="122">
        <f t="shared" si="6"/>
        <v>0</v>
      </c>
      <c r="M50" s="122">
        <f t="shared" si="7"/>
        <v>0</v>
      </c>
      <c r="N50" s="122">
        <f t="shared" si="8"/>
        <v>0</v>
      </c>
      <c r="O50" s="181"/>
    </row>
    <row r="51" spans="1:15" s="226" customFormat="1" ht="15" hidden="1" customHeight="1">
      <c r="A51" s="59"/>
      <c r="B51" s="96"/>
      <c r="C51" s="187">
        <f t="shared" si="0"/>
        <v>0</v>
      </c>
      <c r="D51" s="175">
        <f t="shared" si="9"/>
        <v>0</v>
      </c>
      <c r="E51" s="122">
        <f t="shared" si="1"/>
        <v>0</v>
      </c>
      <c r="F51" s="122">
        <f t="shared" si="2"/>
        <v>0</v>
      </c>
      <c r="G51" s="123"/>
      <c r="H51" s="122">
        <f t="shared" si="3"/>
        <v>0</v>
      </c>
      <c r="I51" s="122">
        <f t="shared" si="4"/>
        <v>0</v>
      </c>
      <c r="J51" s="122">
        <f t="shared" si="5"/>
        <v>0</v>
      </c>
      <c r="K51" s="123"/>
      <c r="L51" s="122">
        <f t="shared" si="6"/>
        <v>0</v>
      </c>
      <c r="M51" s="122">
        <f t="shared" si="7"/>
        <v>0</v>
      </c>
      <c r="N51" s="122">
        <f t="shared" si="8"/>
        <v>0</v>
      </c>
      <c r="O51" s="123"/>
    </row>
    <row r="52" spans="1:15" s="226" customFormat="1" ht="15" hidden="1" customHeight="1">
      <c r="A52" s="59"/>
      <c r="B52" s="96"/>
      <c r="C52" s="187">
        <f t="shared" si="0"/>
        <v>0</v>
      </c>
      <c r="D52" s="175">
        <f t="shared" si="9"/>
        <v>0</v>
      </c>
      <c r="E52" s="122">
        <f t="shared" si="1"/>
        <v>0</v>
      </c>
      <c r="F52" s="122">
        <f t="shared" si="2"/>
        <v>0</v>
      </c>
      <c r="G52" s="181"/>
      <c r="H52" s="122">
        <f t="shared" si="3"/>
        <v>0</v>
      </c>
      <c r="I52" s="122">
        <f t="shared" si="4"/>
        <v>0</v>
      </c>
      <c r="J52" s="122">
        <f t="shared" si="5"/>
        <v>0</v>
      </c>
      <c r="K52" s="181"/>
      <c r="L52" s="122">
        <f t="shared" si="6"/>
        <v>0</v>
      </c>
      <c r="M52" s="122">
        <f t="shared" si="7"/>
        <v>0</v>
      </c>
      <c r="N52" s="122">
        <f t="shared" si="8"/>
        <v>0</v>
      </c>
      <c r="O52" s="181"/>
    </row>
    <row r="53" spans="1:15" s="226" customFormat="1" ht="15" hidden="1" customHeight="1">
      <c r="A53" s="59"/>
      <c r="B53" s="96"/>
      <c r="C53" s="187">
        <f t="shared" si="0"/>
        <v>0</v>
      </c>
      <c r="D53" s="175">
        <f t="shared" si="9"/>
        <v>0</v>
      </c>
      <c r="E53" s="122">
        <f t="shared" si="1"/>
        <v>0</v>
      </c>
      <c r="F53" s="122">
        <f t="shared" si="2"/>
        <v>0</v>
      </c>
      <c r="G53" s="123"/>
      <c r="H53" s="122">
        <f t="shared" si="3"/>
        <v>0</v>
      </c>
      <c r="I53" s="122">
        <f t="shared" si="4"/>
        <v>0</v>
      </c>
      <c r="J53" s="122">
        <f t="shared" si="5"/>
        <v>0</v>
      </c>
      <c r="K53" s="123"/>
      <c r="L53" s="122">
        <f t="shared" si="6"/>
        <v>0</v>
      </c>
      <c r="M53" s="122">
        <f t="shared" si="7"/>
        <v>0</v>
      </c>
      <c r="N53" s="122">
        <f t="shared" si="8"/>
        <v>0</v>
      </c>
      <c r="O53" s="123"/>
    </row>
    <row r="54" spans="1:15" s="226" customFormat="1" ht="15" hidden="1" customHeight="1">
      <c r="A54" s="59"/>
      <c r="B54" s="96"/>
      <c r="C54" s="187">
        <f t="shared" si="0"/>
        <v>0</v>
      </c>
      <c r="D54" s="175">
        <f t="shared" si="9"/>
        <v>0</v>
      </c>
      <c r="E54" s="122">
        <f t="shared" si="1"/>
        <v>0</v>
      </c>
      <c r="F54" s="122">
        <f t="shared" si="2"/>
        <v>0</v>
      </c>
      <c r="G54" s="181"/>
      <c r="H54" s="122">
        <f t="shared" si="3"/>
        <v>0</v>
      </c>
      <c r="I54" s="122">
        <f t="shared" si="4"/>
        <v>0</v>
      </c>
      <c r="J54" s="122">
        <f t="shared" si="5"/>
        <v>0</v>
      </c>
      <c r="K54" s="181"/>
      <c r="L54" s="122">
        <f t="shared" si="6"/>
        <v>0</v>
      </c>
      <c r="M54" s="122">
        <f t="shared" si="7"/>
        <v>0</v>
      </c>
      <c r="N54" s="122">
        <f t="shared" si="8"/>
        <v>0</v>
      </c>
      <c r="O54" s="181"/>
    </row>
    <row r="55" spans="1:15" s="226" customFormat="1" ht="15" hidden="1" customHeight="1">
      <c r="A55" s="59"/>
      <c r="B55" s="96"/>
      <c r="C55" s="187">
        <f t="shared" si="0"/>
        <v>0</v>
      </c>
      <c r="D55" s="175">
        <f t="shared" si="9"/>
        <v>0</v>
      </c>
      <c r="E55" s="122">
        <f t="shared" si="1"/>
        <v>0</v>
      </c>
      <c r="F55" s="122">
        <f t="shared" si="2"/>
        <v>0</v>
      </c>
      <c r="G55" s="181"/>
      <c r="H55" s="122">
        <f t="shared" si="3"/>
        <v>0</v>
      </c>
      <c r="I55" s="122">
        <f t="shared" si="4"/>
        <v>0</v>
      </c>
      <c r="J55" s="122">
        <f t="shared" si="5"/>
        <v>0</v>
      </c>
      <c r="K55" s="181"/>
      <c r="L55" s="122">
        <f t="shared" si="6"/>
        <v>0</v>
      </c>
      <c r="M55" s="122">
        <f t="shared" si="7"/>
        <v>0</v>
      </c>
      <c r="N55" s="122">
        <f t="shared" si="8"/>
        <v>0</v>
      </c>
      <c r="O55" s="181"/>
    </row>
    <row r="56" spans="1:15" s="226" customFormat="1" ht="15" hidden="1" customHeight="1">
      <c r="A56" s="59"/>
      <c r="B56" s="96"/>
      <c r="C56" s="187">
        <f t="shared" si="0"/>
        <v>0</v>
      </c>
      <c r="D56" s="175">
        <f t="shared" si="9"/>
        <v>0</v>
      </c>
      <c r="E56" s="122">
        <f t="shared" si="1"/>
        <v>0</v>
      </c>
      <c r="F56" s="122">
        <f t="shared" si="2"/>
        <v>0</v>
      </c>
      <c r="G56" s="181"/>
      <c r="H56" s="122">
        <f t="shared" si="3"/>
        <v>0</v>
      </c>
      <c r="I56" s="122">
        <f t="shared" si="4"/>
        <v>0</v>
      </c>
      <c r="J56" s="122">
        <f t="shared" si="5"/>
        <v>0</v>
      </c>
      <c r="K56" s="181"/>
      <c r="L56" s="122">
        <f t="shared" si="6"/>
        <v>0</v>
      </c>
      <c r="M56" s="122">
        <f t="shared" si="7"/>
        <v>0</v>
      </c>
      <c r="N56" s="122">
        <f t="shared" si="8"/>
        <v>0</v>
      </c>
      <c r="O56" s="181"/>
    </row>
    <row r="57" spans="1:15" s="226" customFormat="1" ht="15" hidden="1" customHeight="1">
      <c r="A57" s="59"/>
      <c r="B57" s="96"/>
      <c r="C57" s="187">
        <f t="shared" si="0"/>
        <v>0</v>
      </c>
      <c r="D57" s="175">
        <f t="shared" si="9"/>
        <v>0</v>
      </c>
      <c r="E57" s="122">
        <f t="shared" si="1"/>
        <v>0</v>
      </c>
      <c r="F57" s="122">
        <f t="shared" si="2"/>
        <v>0</v>
      </c>
      <c r="G57" s="181"/>
      <c r="H57" s="122">
        <f t="shared" si="3"/>
        <v>0</v>
      </c>
      <c r="I57" s="122">
        <f t="shared" si="4"/>
        <v>0</v>
      </c>
      <c r="J57" s="122">
        <f t="shared" si="5"/>
        <v>0</v>
      </c>
      <c r="K57" s="181"/>
      <c r="L57" s="122">
        <f t="shared" si="6"/>
        <v>0</v>
      </c>
      <c r="M57" s="122">
        <f t="shared" si="7"/>
        <v>0</v>
      </c>
      <c r="N57" s="122">
        <f t="shared" si="8"/>
        <v>0</v>
      </c>
      <c r="O57" s="181"/>
    </row>
    <row r="58" spans="1:15" s="226" customFormat="1" ht="15" hidden="1" customHeight="1">
      <c r="A58" s="59"/>
      <c r="B58" s="96"/>
      <c r="C58" s="187">
        <f t="shared" si="0"/>
        <v>0</v>
      </c>
      <c r="D58" s="175">
        <f t="shared" si="9"/>
        <v>0</v>
      </c>
      <c r="E58" s="122">
        <f t="shared" si="1"/>
        <v>0</v>
      </c>
      <c r="F58" s="122">
        <f t="shared" si="2"/>
        <v>0</v>
      </c>
      <c r="G58" s="123"/>
      <c r="H58" s="122">
        <f t="shared" si="3"/>
        <v>0</v>
      </c>
      <c r="I58" s="122">
        <f t="shared" si="4"/>
        <v>0</v>
      </c>
      <c r="J58" s="122">
        <f t="shared" si="5"/>
        <v>0</v>
      </c>
      <c r="K58" s="123"/>
      <c r="L58" s="122">
        <f t="shared" si="6"/>
        <v>0</v>
      </c>
      <c r="M58" s="122">
        <f t="shared" si="7"/>
        <v>0</v>
      </c>
      <c r="N58" s="122">
        <f t="shared" si="8"/>
        <v>0</v>
      </c>
      <c r="O58" s="123"/>
    </row>
    <row r="59" spans="1:15" s="226" customFormat="1" ht="15" hidden="1" customHeight="1">
      <c r="A59" s="59"/>
      <c r="B59" s="96"/>
      <c r="C59" s="187">
        <f t="shared" si="0"/>
        <v>0</v>
      </c>
      <c r="D59" s="175">
        <f t="shared" si="9"/>
        <v>0</v>
      </c>
      <c r="E59" s="122">
        <f t="shared" si="1"/>
        <v>0</v>
      </c>
      <c r="F59" s="122">
        <f t="shared" si="2"/>
        <v>0</v>
      </c>
      <c r="G59" s="181"/>
      <c r="H59" s="122">
        <f t="shared" si="3"/>
        <v>0</v>
      </c>
      <c r="I59" s="122">
        <f t="shared" si="4"/>
        <v>0</v>
      </c>
      <c r="J59" s="122">
        <f t="shared" si="5"/>
        <v>0</v>
      </c>
      <c r="K59" s="181"/>
      <c r="L59" s="122">
        <f t="shared" si="6"/>
        <v>0</v>
      </c>
      <c r="M59" s="122">
        <f t="shared" si="7"/>
        <v>0</v>
      </c>
      <c r="N59" s="122">
        <f t="shared" si="8"/>
        <v>0</v>
      </c>
      <c r="O59" s="181"/>
    </row>
    <row r="60" spans="1:15" s="226" customFormat="1" ht="15" hidden="1" customHeight="1">
      <c r="A60" s="59"/>
      <c r="B60" s="96"/>
      <c r="C60" s="187">
        <f t="shared" si="0"/>
        <v>0</v>
      </c>
      <c r="D60" s="175">
        <f t="shared" si="9"/>
        <v>0</v>
      </c>
      <c r="E60" s="122">
        <f t="shared" si="1"/>
        <v>0</v>
      </c>
      <c r="F60" s="122">
        <f t="shared" si="2"/>
        <v>0</v>
      </c>
      <c r="G60" s="181"/>
      <c r="H60" s="122">
        <f t="shared" si="3"/>
        <v>0</v>
      </c>
      <c r="I60" s="122">
        <f t="shared" si="4"/>
        <v>0</v>
      </c>
      <c r="J60" s="122">
        <f t="shared" si="5"/>
        <v>0</v>
      </c>
      <c r="K60" s="181"/>
      <c r="L60" s="122">
        <f t="shared" si="6"/>
        <v>0</v>
      </c>
      <c r="M60" s="122">
        <f t="shared" si="7"/>
        <v>0</v>
      </c>
      <c r="N60" s="122">
        <f t="shared" si="8"/>
        <v>0</v>
      </c>
      <c r="O60" s="181"/>
    </row>
    <row r="61" spans="1:15" s="226" customFormat="1" ht="15" hidden="1" customHeight="1">
      <c r="A61" s="59"/>
      <c r="B61" s="96"/>
      <c r="C61" s="187">
        <f t="shared" si="0"/>
        <v>0</v>
      </c>
      <c r="D61" s="175">
        <f t="shared" si="9"/>
        <v>0</v>
      </c>
      <c r="E61" s="122">
        <f t="shared" si="1"/>
        <v>0</v>
      </c>
      <c r="F61" s="122">
        <f t="shared" si="2"/>
        <v>0</v>
      </c>
      <c r="G61" s="181"/>
      <c r="H61" s="122">
        <f t="shared" si="3"/>
        <v>0</v>
      </c>
      <c r="I61" s="122">
        <f t="shared" si="4"/>
        <v>0</v>
      </c>
      <c r="J61" s="122">
        <f t="shared" si="5"/>
        <v>0</v>
      </c>
      <c r="K61" s="181"/>
      <c r="L61" s="122">
        <f t="shared" si="6"/>
        <v>0</v>
      </c>
      <c r="M61" s="122">
        <f t="shared" si="7"/>
        <v>0</v>
      </c>
      <c r="N61" s="122">
        <f t="shared" si="8"/>
        <v>0</v>
      </c>
      <c r="O61" s="181"/>
    </row>
    <row r="62" spans="1:15" s="226" customFormat="1" ht="15" hidden="1" customHeight="1">
      <c r="A62" s="59"/>
      <c r="B62" s="96"/>
      <c r="C62" s="187">
        <f t="shared" si="0"/>
        <v>0</v>
      </c>
      <c r="D62" s="175">
        <f t="shared" si="9"/>
        <v>0</v>
      </c>
      <c r="E62" s="122">
        <f t="shared" si="1"/>
        <v>0</v>
      </c>
      <c r="F62" s="122">
        <f t="shared" si="2"/>
        <v>0</v>
      </c>
      <c r="G62" s="123"/>
      <c r="H62" s="122">
        <f t="shared" si="3"/>
        <v>0</v>
      </c>
      <c r="I62" s="122">
        <f t="shared" si="4"/>
        <v>0</v>
      </c>
      <c r="J62" s="122">
        <f t="shared" si="5"/>
        <v>0</v>
      </c>
      <c r="K62" s="123"/>
      <c r="L62" s="122">
        <f t="shared" si="6"/>
        <v>0</v>
      </c>
      <c r="M62" s="122">
        <f t="shared" si="7"/>
        <v>0</v>
      </c>
      <c r="N62" s="122">
        <f t="shared" si="8"/>
        <v>0</v>
      </c>
      <c r="O62" s="123"/>
    </row>
    <row r="63" spans="1:15" s="226" customFormat="1" ht="15" hidden="1" customHeight="1">
      <c r="A63" s="59"/>
      <c r="B63" s="96"/>
      <c r="C63" s="187">
        <f t="shared" si="0"/>
        <v>0</v>
      </c>
      <c r="D63" s="175">
        <f t="shared" si="9"/>
        <v>0</v>
      </c>
      <c r="E63" s="122">
        <f t="shared" si="1"/>
        <v>0</v>
      </c>
      <c r="F63" s="122">
        <f t="shared" si="2"/>
        <v>0</v>
      </c>
      <c r="G63" s="181"/>
      <c r="H63" s="122">
        <f t="shared" si="3"/>
        <v>0</v>
      </c>
      <c r="I63" s="122">
        <f t="shared" si="4"/>
        <v>0</v>
      </c>
      <c r="J63" s="122">
        <f t="shared" si="5"/>
        <v>0</v>
      </c>
      <c r="K63" s="181"/>
      <c r="L63" s="122">
        <f t="shared" si="6"/>
        <v>0</v>
      </c>
      <c r="M63" s="122">
        <f t="shared" si="7"/>
        <v>0</v>
      </c>
      <c r="N63" s="122">
        <f t="shared" si="8"/>
        <v>0</v>
      </c>
      <c r="O63" s="181"/>
    </row>
    <row r="64" spans="1:15" s="226" customFormat="1" ht="15" hidden="1" customHeight="1">
      <c r="A64" s="59"/>
      <c r="B64" s="96"/>
      <c r="C64" s="187">
        <f t="shared" si="0"/>
        <v>0</v>
      </c>
      <c r="D64" s="175">
        <f t="shared" si="9"/>
        <v>0</v>
      </c>
      <c r="E64" s="122">
        <f t="shared" si="1"/>
        <v>0</v>
      </c>
      <c r="F64" s="122">
        <f t="shared" si="2"/>
        <v>0</v>
      </c>
      <c r="G64" s="123"/>
      <c r="H64" s="122">
        <f t="shared" si="3"/>
        <v>0</v>
      </c>
      <c r="I64" s="122">
        <f t="shared" si="4"/>
        <v>0</v>
      </c>
      <c r="J64" s="122">
        <f t="shared" si="5"/>
        <v>0</v>
      </c>
      <c r="K64" s="123"/>
      <c r="L64" s="122">
        <f t="shared" si="6"/>
        <v>0</v>
      </c>
      <c r="M64" s="122">
        <f t="shared" si="7"/>
        <v>0</v>
      </c>
      <c r="N64" s="122">
        <f t="shared" si="8"/>
        <v>0</v>
      </c>
      <c r="O64" s="123"/>
    </row>
    <row r="65" spans="1:15" s="226" customFormat="1" hidden="1">
      <c r="A65" s="59"/>
      <c r="B65" s="96"/>
      <c r="C65" s="187">
        <f t="shared" si="0"/>
        <v>0</v>
      </c>
      <c r="D65" s="175">
        <f t="shared" si="9"/>
        <v>0</v>
      </c>
      <c r="E65" s="122">
        <f t="shared" si="1"/>
        <v>0</v>
      </c>
      <c r="F65" s="122">
        <f t="shared" si="2"/>
        <v>0</v>
      </c>
      <c r="G65" s="181"/>
      <c r="H65" s="122">
        <f t="shared" si="3"/>
        <v>0</v>
      </c>
      <c r="I65" s="122">
        <f t="shared" si="4"/>
        <v>0</v>
      </c>
      <c r="J65" s="122">
        <f t="shared" si="5"/>
        <v>0</v>
      </c>
      <c r="K65" s="181"/>
      <c r="L65" s="122">
        <f t="shared" si="6"/>
        <v>0</v>
      </c>
      <c r="M65" s="122">
        <f t="shared" si="7"/>
        <v>0</v>
      </c>
      <c r="N65" s="122">
        <f t="shared" si="8"/>
        <v>0</v>
      </c>
      <c r="O65" s="181"/>
    </row>
    <row r="66" spans="1:15" s="226" customFormat="1" hidden="1">
      <c r="A66" s="59"/>
      <c r="B66" s="96"/>
      <c r="C66" s="187">
        <f t="shared" si="0"/>
        <v>0</v>
      </c>
      <c r="D66" s="175">
        <f t="shared" si="9"/>
        <v>0</v>
      </c>
      <c r="E66" s="122">
        <f t="shared" si="1"/>
        <v>0</v>
      </c>
      <c r="F66" s="122">
        <f t="shared" si="2"/>
        <v>0</v>
      </c>
      <c r="G66" s="181"/>
      <c r="H66" s="122">
        <f t="shared" si="3"/>
        <v>0</v>
      </c>
      <c r="I66" s="122">
        <f t="shared" si="4"/>
        <v>0</v>
      </c>
      <c r="J66" s="122">
        <f t="shared" si="5"/>
        <v>0</v>
      </c>
      <c r="K66" s="181"/>
      <c r="L66" s="122">
        <f t="shared" si="6"/>
        <v>0</v>
      </c>
      <c r="M66" s="122">
        <f t="shared" si="7"/>
        <v>0</v>
      </c>
      <c r="N66" s="122">
        <f t="shared" si="8"/>
        <v>0</v>
      </c>
      <c r="O66" s="181"/>
    </row>
    <row r="67" spans="1:15" s="226" customFormat="1" hidden="1">
      <c r="A67" s="59"/>
      <c r="B67" s="96"/>
      <c r="C67" s="187">
        <f t="shared" si="0"/>
        <v>0</v>
      </c>
      <c r="D67" s="175">
        <f t="shared" si="9"/>
        <v>0</v>
      </c>
      <c r="E67" s="122">
        <f t="shared" si="1"/>
        <v>0</v>
      </c>
      <c r="F67" s="122">
        <f t="shared" si="2"/>
        <v>0</v>
      </c>
      <c r="G67" s="181"/>
      <c r="H67" s="122">
        <f t="shared" si="3"/>
        <v>0</v>
      </c>
      <c r="I67" s="122">
        <f t="shared" si="4"/>
        <v>0</v>
      </c>
      <c r="J67" s="122">
        <f t="shared" si="5"/>
        <v>0</v>
      </c>
      <c r="K67" s="181"/>
      <c r="L67" s="122">
        <f t="shared" si="6"/>
        <v>0</v>
      </c>
      <c r="M67" s="122">
        <f t="shared" si="7"/>
        <v>0</v>
      </c>
      <c r="N67" s="122">
        <f t="shared" si="8"/>
        <v>0</v>
      </c>
      <c r="O67" s="181"/>
    </row>
    <row r="68" spans="1:15" s="226" customFormat="1" hidden="1">
      <c r="A68" s="59"/>
      <c r="B68" s="96"/>
      <c r="C68" s="187">
        <f t="shared" si="0"/>
        <v>0</v>
      </c>
      <c r="D68" s="175">
        <f t="shared" si="9"/>
        <v>0</v>
      </c>
      <c r="E68" s="122">
        <f t="shared" si="1"/>
        <v>0</v>
      </c>
      <c r="F68" s="122">
        <f t="shared" si="2"/>
        <v>0</v>
      </c>
      <c r="G68" s="181"/>
      <c r="H68" s="122">
        <f t="shared" si="3"/>
        <v>0</v>
      </c>
      <c r="I68" s="122">
        <f t="shared" si="4"/>
        <v>0</v>
      </c>
      <c r="J68" s="122">
        <f t="shared" si="5"/>
        <v>0</v>
      </c>
      <c r="K68" s="181"/>
      <c r="L68" s="122">
        <f t="shared" si="6"/>
        <v>0</v>
      </c>
      <c r="M68" s="122">
        <f t="shared" si="7"/>
        <v>0</v>
      </c>
      <c r="N68" s="122">
        <f t="shared" si="8"/>
        <v>0</v>
      </c>
      <c r="O68" s="181"/>
    </row>
    <row r="69" spans="1:15" s="226" customFormat="1" hidden="1">
      <c r="A69" s="59"/>
      <c r="B69" s="96"/>
      <c r="C69" s="187">
        <f t="shared" si="0"/>
        <v>0</v>
      </c>
      <c r="D69" s="175">
        <f t="shared" si="9"/>
        <v>0</v>
      </c>
      <c r="E69" s="122">
        <f t="shared" si="1"/>
        <v>0</v>
      </c>
      <c r="F69" s="122">
        <f t="shared" si="2"/>
        <v>0</v>
      </c>
      <c r="G69" s="181"/>
      <c r="H69" s="122">
        <f t="shared" si="3"/>
        <v>0</v>
      </c>
      <c r="I69" s="122">
        <f t="shared" si="4"/>
        <v>0</v>
      </c>
      <c r="J69" s="122">
        <f t="shared" si="5"/>
        <v>0</v>
      </c>
      <c r="K69" s="181"/>
      <c r="L69" s="122">
        <f t="shared" si="6"/>
        <v>0</v>
      </c>
      <c r="M69" s="122">
        <f t="shared" si="7"/>
        <v>0</v>
      </c>
      <c r="N69" s="122">
        <f t="shared" si="8"/>
        <v>0</v>
      </c>
      <c r="O69" s="181"/>
    </row>
    <row r="70" spans="1:15" s="226" customFormat="1" hidden="1">
      <c r="A70" s="59"/>
      <c r="B70" s="96"/>
      <c r="C70" s="187">
        <f t="shared" ref="C70:C84" si="10">SUM(E70:O70)</f>
        <v>0</v>
      </c>
      <c r="D70" s="175">
        <f t="shared" si="9"/>
        <v>0</v>
      </c>
      <c r="E70" s="122">
        <f t="shared" ref="E70:E84" si="11">IFERROR(VLOOKUP(B70,$B$93:$C$134,2,FALSE),0)</f>
        <v>0</v>
      </c>
      <c r="F70" s="122">
        <f t="shared" ref="F70:F84" si="12">IFERROR(VLOOKUP(B70,$F$93:$G$134,2,FALSE),0)</f>
        <v>0</v>
      </c>
      <c r="G70" s="181"/>
      <c r="H70" s="122">
        <f t="shared" ref="H70:H84" si="13">IFERROR(VLOOKUP(B70,$J$93:$K$134,2,FALSE),0)</f>
        <v>0</v>
      </c>
      <c r="I70" s="122">
        <f t="shared" ref="I70:I84" si="14">IFERROR(VLOOKUP(B70,$N$93:$O$134,2,FALSE),0)</f>
        <v>0</v>
      </c>
      <c r="J70" s="122">
        <f t="shared" ref="J70:J84" si="15">IFERROR(VLOOKUP(B70,$R$93:$S$134,2,FALSE),0)</f>
        <v>0</v>
      </c>
      <c r="K70" s="181"/>
      <c r="L70" s="122">
        <f t="shared" ref="L70:L84" si="16">IFERROR(VLOOKUP(B70,$V$93:$W$134,2,FALSE),0)</f>
        <v>0</v>
      </c>
      <c r="M70" s="122">
        <f t="shared" ref="M70:M84" si="17">IFERROR(VLOOKUP(B70,$Z$93:$AA$134,2,FALSE),0)</f>
        <v>0</v>
      </c>
      <c r="N70" s="122">
        <f t="shared" ref="N70:N84" si="18">IFERROR(VLOOKUP(B70,$AD$93:$AE$134,2,FALSE),0)</f>
        <v>0</v>
      </c>
      <c r="O70" s="181"/>
    </row>
    <row r="71" spans="1:15" s="226" customFormat="1" hidden="1">
      <c r="A71" s="59"/>
      <c r="B71" s="96"/>
      <c r="C71" s="187">
        <f t="shared" si="10"/>
        <v>0</v>
      </c>
      <c r="D71" s="175">
        <f t="shared" ref="D71:D84" si="19">E71+F71+G71+H71+I71+J71+K71+L71+M71+N71+O71-MIN(E71:H71)</f>
        <v>0</v>
      </c>
      <c r="E71" s="122">
        <f t="shared" si="11"/>
        <v>0</v>
      </c>
      <c r="F71" s="122">
        <f t="shared" si="12"/>
        <v>0</v>
      </c>
      <c r="G71" s="181"/>
      <c r="H71" s="122">
        <f t="shared" si="13"/>
        <v>0</v>
      </c>
      <c r="I71" s="122">
        <f t="shared" si="14"/>
        <v>0</v>
      </c>
      <c r="J71" s="122">
        <f t="shared" si="15"/>
        <v>0</v>
      </c>
      <c r="K71" s="181"/>
      <c r="L71" s="122">
        <f t="shared" si="16"/>
        <v>0</v>
      </c>
      <c r="M71" s="122">
        <f t="shared" si="17"/>
        <v>0</v>
      </c>
      <c r="N71" s="122">
        <f t="shared" si="18"/>
        <v>0</v>
      </c>
      <c r="O71" s="181"/>
    </row>
    <row r="72" spans="1:15" s="226" customFormat="1" hidden="1">
      <c r="A72" s="59"/>
      <c r="B72" s="96"/>
      <c r="C72" s="187">
        <f t="shared" si="10"/>
        <v>0</v>
      </c>
      <c r="D72" s="175">
        <f t="shared" si="19"/>
        <v>0</v>
      </c>
      <c r="E72" s="122">
        <f t="shared" si="11"/>
        <v>0</v>
      </c>
      <c r="F72" s="122">
        <f t="shared" si="12"/>
        <v>0</v>
      </c>
      <c r="G72" s="181"/>
      <c r="H72" s="122">
        <f t="shared" si="13"/>
        <v>0</v>
      </c>
      <c r="I72" s="122">
        <f t="shared" si="14"/>
        <v>0</v>
      </c>
      <c r="J72" s="122">
        <f t="shared" si="15"/>
        <v>0</v>
      </c>
      <c r="K72" s="181"/>
      <c r="L72" s="122">
        <f t="shared" si="16"/>
        <v>0</v>
      </c>
      <c r="M72" s="122">
        <f t="shared" si="17"/>
        <v>0</v>
      </c>
      <c r="N72" s="122">
        <f t="shared" si="18"/>
        <v>0</v>
      </c>
      <c r="O72" s="181"/>
    </row>
    <row r="73" spans="1:15" s="226" customFormat="1" hidden="1">
      <c r="A73" s="59"/>
      <c r="B73" s="96"/>
      <c r="C73" s="187">
        <f t="shared" si="10"/>
        <v>0</v>
      </c>
      <c r="D73" s="175">
        <f t="shared" si="19"/>
        <v>0</v>
      </c>
      <c r="E73" s="122">
        <f t="shared" si="11"/>
        <v>0</v>
      </c>
      <c r="F73" s="122">
        <f t="shared" si="12"/>
        <v>0</v>
      </c>
      <c r="G73" s="181"/>
      <c r="H73" s="122">
        <f t="shared" si="13"/>
        <v>0</v>
      </c>
      <c r="I73" s="122">
        <f t="shared" si="14"/>
        <v>0</v>
      </c>
      <c r="J73" s="122">
        <f t="shared" si="15"/>
        <v>0</v>
      </c>
      <c r="K73" s="181"/>
      <c r="L73" s="122">
        <f t="shared" si="16"/>
        <v>0</v>
      </c>
      <c r="M73" s="122">
        <f t="shared" si="17"/>
        <v>0</v>
      </c>
      <c r="N73" s="122">
        <f t="shared" si="18"/>
        <v>0</v>
      </c>
      <c r="O73" s="181"/>
    </row>
    <row r="74" spans="1:15" s="226" customFormat="1" hidden="1">
      <c r="A74" s="59"/>
      <c r="B74" s="96"/>
      <c r="C74" s="187">
        <f t="shared" si="10"/>
        <v>0</v>
      </c>
      <c r="D74" s="175">
        <f t="shared" si="19"/>
        <v>0</v>
      </c>
      <c r="E74" s="122">
        <f t="shared" si="11"/>
        <v>0</v>
      </c>
      <c r="F74" s="122">
        <f t="shared" si="12"/>
        <v>0</v>
      </c>
      <c r="G74" s="181"/>
      <c r="H74" s="122">
        <f t="shared" si="13"/>
        <v>0</v>
      </c>
      <c r="I74" s="122">
        <f t="shared" si="14"/>
        <v>0</v>
      </c>
      <c r="J74" s="122">
        <f t="shared" si="15"/>
        <v>0</v>
      </c>
      <c r="K74" s="181"/>
      <c r="L74" s="122">
        <f t="shared" si="16"/>
        <v>0</v>
      </c>
      <c r="M74" s="122">
        <f t="shared" si="17"/>
        <v>0</v>
      </c>
      <c r="N74" s="122">
        <f t="shared" si="18"/>
        <v>0</v>
      </c>
      <c r="O74" s="181"/>
    </row>
    <row r="75" spans="1:15" s="226" customFormat="1" hidden="1">
      <c r="A75" s="59"/>
      <c r="B75" s="96"/>
      <c r="C75" s="187">
        <f t="shared" si="10"/>
        <v>0</v>
      </c>
      <c r="D75" s="175">
        <f t="shared" si="19"/>
        <v>0</v>
      </c>
      <c r="E75" s="122">
        <f t="shared" si="11"/>
        <v>0</v>
      </c>
      <c r="F75" s="122">
        <f t="shared" si="12"/>
        <v>0</v>
      </c>
      <c r="G75" s="181"/>
      <c r="H75" s="122">
        <f t="shared" si="13"/>
        <v>0</v>
      </c>
      <c r="I75" s="122">
        <f t="shared" si="14"/>
        <v>0</v>
      </c>
      <c r="J75" s="122">
        <f t="shared" si="15"/>
        <v>0</v>
      </c>
      <c r="K75" s="181"/>
      <c r="L75" s="122">
        <f t="shared" si="16"/>
        <v>0</v>
      </c>
      <c r="M75" s="122">
        <f t="shared" si="17"/>
        <v>0</v>
      </c>
      <c r="N75" s="122">
        <f t="shared" si="18"/>
        <v>0</v>
      </c>
      <c r="O75" s="181"/>
    </row>
    <row r="76" spans="1:15" s="226" customFormat="1" ht="15" hidden="1">
      <c r="A76" s="59"/>
      <c r="B76" s="97"/>
      <c r="C76" s="187">
        <f t="shared" si="10"/>
        <v>0</v>
      </c>
      <c r="D76" s="175">
        <f t="shared" si="19"/>
        <v>0</v>
      </c>
      <c r="E76" s="122">
        <f t="shared" si="11"/>
        <v>0</v>
      </c>
      <c r="F76" s="122">
        <f t="shared" si="12"/>
        <v>0</v>
      </c>
      <c r="G76" s="181"/>
      <c r="H76" s="122">
        <f t="shared" si="13"/>
        <v>0</v>
      </c>
      <c r="I76" s="122">
        <f t="shared" si="14"/>
        <v>0</v>
      </c>
      <c r="J76" s="122">
        <f t="shared" si="15"/>
        <v>0</v>
      </c>
      <c r="K76" s="181"/>
      <c r="L76" s="122">
        <f t="shared" si="16"/>
        <v>0</v>
      </c>
      <c r="M76" s="122">
        <f t="shared" si="17"/>
        <v>0</v>
      </c>
      <c r="N76" s="122">
        <f t="shared" si="18"/>
        <v>0</v>
      </c>
      <c r="O76" s="181"/>
    </row>
    <row r="77" spans="1:15" s="226" customFormat="1" ht="15" hidden="1">
      <c r="A77" s="59"/>
      <c r="B77" s="97"/>
      <c r="C77" s="187">
        <f t="shared" si="10"/>
        <v>0</v>
      </c>
      <c r="D77" s="175">
        <f t="shared" si="19"/>
        <v>0</v>
      </c>
      <c r="E77" s="122">
        <f t="shared" si="11"/>
        <v>0</v>
      </c>
      <c r="F77" s="122">
        <f t="shared" si="12"/>
        <v>0</v>
      </c>
      <c r="G77" s="181"/>
      <c r="H77" s="122">
        <f t="shared" si="13"/>
        <v>0</v>
      </c>
      <c r="I77" s="122">
        <f t="shared" si="14"/>
        <v>0</v>
      </c>
      <c r="J77" s="122">
        <f t="shared" si="15"/>
        <v>0</v>
      </c>
      <c r="K77" s="181"/>
      <c r="L77" s="122">
        <f t="shared" si="16"/>
        <v>0</v>
      </c>
      <c r="M77" s="122">
        <f t="shared" si="17"/>
        <v>0</v>
      </c>
      <c r="N77" s="122">
        <f t="shared" si="18"/>
        <v>0</v>
      </c>
      <c r="O77" s="181"/>
    </row>
    <row r="78" spans="1:15" s="226" customFormat="1" ht="15" hidden="1">
      <c r="A78" s="59"/>
      <c r="B78" s="97"/>
      <c r="C78" s="187">
        <f t="shared" si="10"/>
        <v>0</v>
      </c>
      <c r="D78" s="175">
        <f t="shared" si="19"/>
        <v>0</v>
      </c>
      <c r="E78" s="122">
        <f t="shared" si="11"/>
        <v>0</v>
      </c>
      <c r="F78" s="122">
        <f t="shared" si="12"/>
        <v>0</v>
      </c>
      <c r="G78" s="181"/>
      <c r="H78" s="122">
        <f t="shared" si="13"/>
        <v>0</v>
      </c>
      <c r="I78" s="122">
        <f t="shared" si="14"/>
        <v>0</v>
      </c>
      <c r="J78" s="122">
        <f t="shared" si="15"/>
        <v>0</v>
      </c>
      <c r="K78" s="181"/>
      <c r="L78" s="122">
        <f t="shared" si="16"/>
        <v>0</v>
      </c>
      <c r="M78" s="122">
        <f t="shared" si="17"/>
        <v>0</v>
      </c>
      <c r="N78" s="122">
        <f t="shared" si="18"/>
        <v>0</v>
      </c>
      <c r="O78" s="181"/>
    </row>
    <row r="79" spans="1:15" s="226" customFormat="1" ht="15" hidden="1">
      <c r="A79" s="59"/>
      <c r="B79" s="97"/>
      <c r="C79" s="187">
        <f t="shared" si="10"/>
        <v>0</v>
      </c>
      <c r="D79" s="175">
        <f t="shared" si="19"/>
        <v>0</v>
      </c>
      <c r="E79" s="122">
        <f t="shared" si="11"/>
        <v>0</v>
      </c>
      <c r="F79" s="122">
        <f t="shared" si="12"/>
        <v>0</v>
      </c>
      <c r="G79" s="181"/>
      <c r="H79" s="122">
        <f t="shared" si="13"/>
        <v>0</v>
      </c>
      <c r="I79" s="122">
        <f t="shared" si="14"/>
        <v>0</v>
      </c>
      <c r="J79" s="122">
        <f t="shared" si="15"/>
        <v>0</v>
      </c>
      <c r="K79" s="181"/>
      <c r="L79" s="122">
        <f t="shared" si="16"/>
        <v>0</v>
      </c>
      <c r="M79" s="122">
        <f t="shared" si="17"/>
        <v>0</v>
      </c>
      <c r="N79" s="122">
        <f t="shared" si="18"/>
        <v>0</v>
      </c>
      <c r="O79" s="181"/>
    </row>
    <row r="80" spans="1:15" s="226" customFormat="1" ht="15" hidden="1">
      <c r="A80" s="59"/>
      <c r="B80" s="97"/>
      <c r="C80" s="187">
        <f t="shared" si="10"/>
        <v>0</v>
      </c>
      <c r="D80" s="175">
        <f t="shared" si="19"/>
        <v>0</v>
      </c>
      <c r="E80" s="122">
        <f t="shared" si="11"/>
        <v>0</v>
      </c>
      <c r="F80" s="122">
        <f t="shared" si="12"/>
        <v>0</v>
      </c>
      <c r="G80" s="181"/>
      <c r="H80" s="122">
        <f t="shared" si="13"/>
        <v>0</v>
      </c>
      <c r="I80" s="122">
        <f t="shared" si="14"/>
        <v>0</v>
      </c>
      <c r="J80" s="122">
        <f t="shared" si="15"/>
        <v>0</v>
      </c>
      <c r="K80" s="181"/>
      <c r="L80" s="122">
        <f t="shared" si="16"/>
        <v>0</v>
      </c>
      <c r="M80" s="122">
        <f t="shared" si="17"/>
        <v>0</v>
      </c>
      <c r="N80" s="122">
        <f t="shared" si="18"/>
        <v>0</v>
      </c>
      <c r="O80" s="181"/>
    </row>
    <row r="81" spans="1:32" s="226" customFormat="1" ht="15" hidden="1">
      <c r="A81" s="59"/>
      <c r="B81" s="97"/>
      <c r="C81" s="187">
        <f t="shared" si="10"/>
        <v>0</v>
      </c>
      <c r="D81" s="175">
        <f t="shared" si="19"/>
        <v>0</v>
      </c>
      <c r="E81" s="122">
        <f t="shared" si="11"/>
        <v>0</v>
      </c>
      <c r="F81" s="122">
        <f t="shared" si="12"/>
        <v>0</v>
      </c>
      <c r="G81" s="181"/>
      <c r="H81" s="122">
        <f t="shared" si="13"/>
        <v>0</v>
      </c>
      <c r="I81" s="122">
        <f t="shared" si="14"/>
        <v>0</v>
      </c>
      <c r="J81" s="122">
        <f t="shared" si="15"/>
        <v>0</v>
      </c>
      <c r="K81" s="181"/>
      <c r="L81" s="122">
        <f t="shared" si="16"/>
        <v>0</v>
      </c>
      <c r="M81" s="122">
        <f t="shared" si="17"/>
        <v>0</v>
      </c>
      <c r="N81" s="122">
        <f t="shared" si="18"/>
        <v>0</v>
      </c>
      <c r="O81" s="181"/>
    </row>
    <row r="82" spans="1:32" s="226" customFormat="1" ht="15" hidden="1">
      <c r="A82" s="59"/>
      <c r="B82" s="97"/>
      <c r="C82" s="187">
        <f t="shared" si="10"/>
        <v>0</v>
      </c>
      <c r="D82" s="175">
        <f t="shared" si="19"/>
        <v>0</v>
      </c>
      <c r="E82" s="122">
        <f t="shared" si="11"/>
        <v>0</v>
      </c>
      <c r="F82" s="122">
        <f t="shared" si="12"/>
        <v>0</v>
      </c>
      <c r="G82" s="123"/>
      <c r="H82" s="122">
        <f t="shared" si="13"/>
        <v>0</v>
      </c>
      <c r="I82" s="122">
        <f t="shared" si="14"/>
        <v>0</v>
      </c>
      <c r="J82" s="122">
        <f t="shared" si="15"/>
        <v>0</v>
      </c>
      <c r="K82" s="123"/>
      <c r="L82" s="122">
        <f t="shared" si="16"/>
        <v>0</v>
      </c>
      <c r="M82" s="122">
        <f t="shared" si="17"/>
        <v>0</v>
      </c>
      <c r="N82" s="122">
        <f t="shared" si="18"/>
        <v>0</v>
      </c>
      <c r="O82" s="123"/>
    </row>
    <row r="83" spans="1:32" s="226" customFormat="1" ht="15" hidden="1">
      <c r="A83" s="59"/>
      <c r="B83" s="97"/>
      <c r="C83" s="187">
        <f t="shared" si="10"/>
        <v>0</v>
      </c>
      <c r="D83" s="175">
        <f t="shared" si="19"/>
        <v>0</v>
      </c>
      <c r="E83" s="122">
        <f t="shared" si="11"/>
        <v>0</v>
      </c>
      <c r="F83" s="122">
        <f t="shared" si="12"/>
        <v>0</v>
      </c>
      <c r="G83" s="123"/>
      <c r="H83" s="122">
        <f t="shared" si="13"/>
        <v>0</v>
      </c>
      <c r="I83" s="122">
        <f t="shared" si="14"/>
        <v>0</v>
      </c>
      <c r="J83" s="122">
        <f t="shared" si="15"/>
        <v>0</v>
      </c>
      <c r="K83" s="123"/>
      <c r="L83" s="122">
        <f t="shared" si="16"/>
        <v>0</v>
      </c>
      <c r="M83" s="122">
        <f t="shared" si="17"/>
        <v>0</v>
      </c>
      <c r="N83" s="122">
        <f t="shared" si="18"/>
        <v>0</v>
      </c>
      <c r="O83" s="123"/>
    </row>
    <row r="84" spans="1:32" s="226" customFormat="1" ht="15" hidden="1">
      <c r="A84" s="52"/>
      <c r="B84" s="97"/>
      <c r="C84" s="187">
        <f t="shared" si="10"/>
        <v>0</v>
      </c>
      <c r="D84" s="175">
        <f t="shared" si="19"/>
        <v>0</v>
      </c>
      <c r="E84" s="122">
        <f t="shared" si="11"/>
        <v>0</v>
      </c>
      <c r="F84" s="122">
        <f t="shared" si="12"/>
        <v>0</v>
      </c>
      <c r="G84" s="123"/>
      <c r="H84" s="122">
        <f t="shared" si="13"/>
        <v>0</v>
      </c>
      <c r="I84" s="122">
        <f t="shared" si="14"/>
        <v>0</v>
      </c>
      <c r="J84" s="122">
        <f t="shared" si="15"/>
        <v>0</v>
      </c>
      <c r="K84" s="123"/>
      <c r="L84" s="122">
        <f t="shared" si="16"/>
        <v>0</v>
      </c>
      <c r="M84" s="122">
        <f t="shared" si="17"/>
        <v>0</v>
      </c>
      <c r="N84" s="122">
        <f t="shared" si="18"/>
        <v>0</v>
      </c>
      <c r="O84" s="123"/>
    </row>
    <row r="85" spans="1:32" s="226" customFormat="1">
      <c r="D85" s="225"/>
      <c r="E85" s="225"/>
      <c r="F85" s="225"/>
      <c r="G85" s="225"/>
      <c r="H85" s="225"/>
      <c r="I85" s="225"/>
      <c r="J85" s="225"/>
      <c r="K85" s="225"/>
      <c r="L85" s="225"/>
      <c r="M85" s="225"/>
      <c r="N85" s="225"/>
    </row>
    <row r="86" spans="1:32" s="226" customFormat="1">
      <c r="D86" s="225"/>
      <c r="E86" s="225"/>
      <c r="F86" s="225"/>
      <c r="G86" s="225"/>
      <c r="H86" s="225"/>
      <c r="I86" s="225"/>
      <c r="J86" s="225"/>
      <c r="K86" s="225"/>
      <c r="L86" s="225"/>
      <c r="M86" s="225"/>
      <c r="N86" s="225"/>
    </row>
    <row r="87" spans="1:32" s="226" customFormat="1">
      <c r="D87" s="225"/>
      <c r="E87" s="225"/>
      <c r="F87" s="225"/>
      <c r="G87" s="225"/>
      <c r="H87" s="225"/>
      <c r="I87" s="225"/>
      <c r="J87" s="225"/>
      <c r="K87" s="225"/>
      <c r="L87" s="225"/>
      <c r="M87" s="225"/>
      <c r="N87" s="225"/>
    </row>
    <row r="88" spans="1:32" s="226" customFormat="1" ht="13.5" thickBot="1">
      <c r="D88" s="225"/>
      <c r="E88" s="225"/>
      <c r="F88" s="225"/>
      <c r="G88" s="225"/>
      <c r="H88" s="225"/>
      <c r="I88" s="225"/>
      <c r="J88" s="225"/>
      <c r="K88" s="225"/>
      <c r="L88" s="225"/>
      <c r="M88" s="225"/>
      <c r="N88" s="225"/>
    </row>
    <row r="89" spans="1:32" s="226" customFormat="1">
      <c r="A89" s="247" t="s">
        <v>152</v>
      </c>
      <c r="B89" s="248"/>
      <c r="C89" s="248"/>
      <c r="D89" s="249"/>
      <c r="E89" s="255" t="s">
        <v>153</v>
      </c>
      <c r="F89" s="256"/>
      <c r="G89" s="256"/>
      <c r="H89" s="257"/>
      <c r="I89" s="255" t="s">
        <v>51</v>
      </c>
      <c r="J89" s="256"/>
      <c r="K89" s="256"/>
      <c r="L89" s="257"/>
      <c r="M89" s="244" t="s">
        <v>154</v>
      </c>
      <c r="N89" s="245"/>
      <c r="O89" s="245"/>
      <c r="P89" s="246"/>
      <c r="Q89" s="244" t="s">
        <v>155</v>
      </c>
      <c r="R89" s="245"/>
      <c r="S89" s="245"/>
      <c r="T89" s="246"/>
      <c r="U89" s="244" t="s">
        <v>156</v>
      </c>
      <c r="V89" s="245"/>
      <c r="W89" s="245"/>
      <c r="X89" s="246"/>
      <c r="Y89" s="244" t="s">
        <v>157</v>
      </c>
      <c r="Z89" s="245"/>
      <c r="AA89" s="245"/>
      <c r="AB89" s="246"/>
      <c r="AC89" s="244" t="s">
        <v>158</v>
      </c>
      <c r="AD89" s="245"/>
      <c r="AE89" s="245"/>
      <c r="AF89" s="246"/>
    </row>
    <row r="90" spans="1:32" s="226" customFormat="1">
      <c r="A90" s="156"/>
      <c r="B90" s="147"/>
      <c r="C90" s="147"/>
      <c r="D90" s="225"/>
      <c r="E90" s="113"/>
      <c r="F90" s="225"/>
      <c r="G90" s="225"/>
      <c r="H90" s="112"/>
      <c r="I90" s="113"/>
      <c r="J90" s="225"/>
      <c r="K90" s="225"/>
      <c r="L90" s="112"/>
      <c r="M90" s="113"/>
      <c r="N90" s="225"/>
      <c r="P90" s="157"/>
      <c r="Q90" s="105"/>
      <c r="T90" s="157"/>
      <c r="U90" s="105"/>
      <c r="X90" s="157"/>
      <c r="Y90" s="105"/>
      <c r="AB90" s="157"/>
      <c r="AC90" s="105"/>
      <c r="AF90" s="157"/>
    </row>
    <row r="91" spans="1:32" s="226" customFormat="1">
      <c r="A91" s="105" t="s">
        <v>162</v>
      </c>
      <c r="B91" s="226" t="s">
        <v>159</v>
      </c>
      <c r="C91" s="226" t="s">
        <v>163</v>
      </c>
      <c r="D91" s="112" t="s">
        <v>174</v>
      </c>
      <c r="E91" s="113" t="s">
        <v>162</v>
      </c>
      <c r="F91" s="225" t="s">
        <v>159</v>
      </c>
      <c r="G91" s="225" t="s">
        <v>163</v>
      </c>
      <c r="H91" s="112" t="s">
        <v>174</v>
      </c>
      <c r="I91" s="113" t="s">
        <v>162</v>
      </c>
      <c r="J91" s="225" t="s">
        <v>159</v>
      </c>
      <c r="K91" s="225" t="s">
        <v>163</v>
      </c>
      <c r="L91" s="112" t="s">
        <v>174</v>
      </c>
      <c r="M91" s="113" t="s">
        <v>162</v>
      </c>
      <c r="N91" s="225" t="s">
        <v>159</v>
      </c>
      <c r="O91" s="226" t="s">
        <v>163</v>
      </c>
      <c r="P91" s="106" t="s">
        <v>174</v>
      </c>
      <c r="Q91" s="105" t="s">
        <v>162</v>
      </c>
      <c r="R91" s="226" t="s">
        <v>159</v>
      </c>
      <c r="S91" s="226" t="s">
        <v>163</v>
      </c>
      <c r="T91" s="106" t="s">
        <v>174</v>
      </c>
      <c r="U91" s="105" t="s">
        <v>162</v>
      </c>
      <c r="V91" s="226" t="s">
        <v>159</v>
      </c>
      <c r="W91" s="226" t="s">
        <v>163</v>
      </c>
      <c r="X91" s="106" t="s">
        <v>174</v>
      </c>
      <c r="Y91" s="105" t="s">
        <v>162</v>
      </c>
      <c r="Z91" s="226" t="s">
        <v>159</v>
      </c>
      <c r="AA91" s="226" t="s">
        <v>163</v>
      </c>
      <c r="AB91" s="106" t="s">
        <v>174</v>
      </c>
      <c r="AC91" s="105" t="s">
        <v>162</v>
      </c>
      <c r="AD91" s="226" t="s">
        <v>159</v>
      </c>
      <c r="AE91" s="226" t="s">
        <v>163</v>
      </c>
      <c r="AF91" s="106" t="s">
        <v>174</v>
      </c>
    </row>
    <row r="92" spans="1:32" s="226" customFormat="1">
      <c r="A92" s="156"/>
      <c r="B92" s="107">
        <f>COUNTA(B93:B136)</f>
        <v>0</v>
      </c>
      <c r="C92" s="147"/>
      <c r="D92" s="112"/>
      <c r="E92" s="113"/>
      <c r="F92" s="114">
        <f>COUNTA(F93:F136)</f>
        <v>0</v>
      </c>
      <c r="G92" s="225"/>
      <c r="H92" s="112"/>
      <c r="I92" s="113"/>
      <c r="J92" s="114">
        <f>COUNTA(J93:J136)</f>
        <v>2</v>
      </c>
      <c r="K92" s="225"/>
      <c r="L92" s="112"/>
      <c r="M92" s="113"/>
      <c r="N92" s="114">
        <f>COUNTA(N93:N136)</f>
        <v>0</v>
      </c>
      <c r="O92" s="147"/>
      <c r="P92" s="157"/>
      <c r="Q92" s="156"/>
      <c r="R92" s="107">
        <f>COUNTA(R93:R136)</f>
        <v>0</v>
      </c>
      <c r="S92" s="147"/>
      <c r="T92" s="157"/>
      <c r="U92" s="156"/>
      <c r="V92" s="107">
        <f>COUNTA(V93:V136)</f>
        <v>0</v>
      </c>
      <c r="W92" s="147"/>
      <c r="X92" s="157"/>
      <c r="Y92" s="156"/>
      <c r="Z92" s="107">
        <f>COUNTA(Z93:Z136)</f>
        <v>0</v>
      </c>
      <c r="AA92" s="147"/>
      <c r="AB92" s="157"/>
      <c r="AC92" s="156"/>
      <c r="AD92" s="107">
        <f>COUNTA(AD93:AD136)</f>
        <v>0</v>
      </c>
      <c r="AE92" s="147"/>
      <c r="AF92" s="157"/>
    </row>
    <row r="93" spans="1:32" s="226" customFormat="1">
      <c r="A93" s="105">
        <v>1</v>
      </c>
      <c r="C93" s="226" t="e">
        <f>VLOOKUP(B92,'POINTS SCORE'!$B$10:$AI$39,2,FALSE)</f>
        <v>#N/A</v>
      </c>
      <c r="D93" s="225" t="e">
        <f>VLOOKUP(B92,'POINTS SCORE'!$B$39:$AI$78,2,FALSE)</f>
        <v>#N/A</v>
      </c>
      <c r="E93" s="113">
        <v>1</v>
      </c>
      <c r="G93" s="225" t="e">
        <f>VLOOKUP(F92,'POINTS SCORE'!$B$10:$AI$39,2,FALSE)</f>
        <v>#N/A</v>
      </c>
      <c r="H93" s="225" t="e">
        <f>VLOOKUP(F92,'POINTS SCORE'!$B$39:$AI$78,2,FALSE)</f>
        <v>#N/A</v>
      </c>
      <c r="I93" s="113">
        <v>1</v>
      </c>
      <c r="J93" s="226" t="s">
        <v>2381</v>
      </c>
      <c r="K93" s="225">
        <f>VLOOKUP(J92,'POINTS SCORE'!$B$10:$AI$39,2,FALSE)</f>
        <v>17</v>
      </c>
      <c r="L93" s="225">
        <f>VLOOKUP(J92,'POINTS SCORE'!$B$39:$AI$78,2,FALSE)</f>
        <v>20</v>
      </c>
      <c r="M93" s="113">
        <v>1</v>
      </c>
      <c r="O93" s="226" t="e">
        <f>VLOOKUP(N92,'POINTS SCORE'!$B$10:$AI$39,2,FALSE)</f>
        <v>#N/A</v>
      </c>
      <c r="P93" s="226" t="e">
        <f>VLOOKUP(N92,'POINTS SCORE'!$B$39:$AI$78,2,FALSE)</f>
        <v>#N/A</v>
      </c>
      <c r="Q93" s="105">
        <v>1</v>
      </c>
      <c r="S93" s="226" t="e">
        <f>VLOOKUP(R92,'POINTS SCORE'!$B$10:$AI$39,2,FALSE)</f>
        <v>#N/A</v>
      </c>
      <c r="T93" s="226" t="e">
        <f>VLOOKUP(R92,'POINTS SCORE'!$B$39:$AI$78,2,FALSE)</f>
        <v>#N/A</v>
      </c>
      <c r="U93" s="105">
        <v>1</v>
      </c>
      <c r="W93" s="226" t="e">
        <f>VLOOKUP(V92,'POINTS SCORE'!$B$10:$AI$39,2,FALSE)</f>
        <v>#N/A</v>
      </c>
      <c r="X93" s="226" t="e">
        <f>VLOOKUP(V92,'POINTS SCORE'!$B$39:$AI$78,2,FALSE)</f>
        <v>#N/A</v>
      </c>
      <c r="Y93" s="105">
        <v>1</v>
      </c>
      <c r="AA93" s="226" t="e">
        <f>VLOOKUP(Z92,'POINTS SCORE'!$B$10:$AI$39,2,FALSE)</f>
        <v>#N/A</v>
      </c>
      <c r="AB93" s="226" t="e">
        <f>VLOOKUP(Z92,'POINTS SCORE'!$B$39:$AI$78,2,FALSE)</f>
        <v>#N/A</v>
      </c>
      <c r="AC93" s="105">
        <v>1</v>
      </c>
      <c r="AE93" s="226" t="e">
        <f>VLOOKUP(AD92,'POINTS SCORE'!$B$10:$AI$39,2,FALSE)</f>
        <v>#N/A</v>
      </c>
      <c r="AF93" s="106" t="e">
        <f>VLOOKUP(AD92,'POINTS SCORE'!$B$39:$AI$78,2,FALSE)</f>
        <v>#N/A</v>
      </c>
    </row>
    <row r="94" spans="1:32" s="226" customFormat="1">
      <c r="A94" s="105">
        <v>2</v>
      </c>
      <c r="C94" s="226" t="e">
        <f>VLOOKUP(B92,'POINTS SCORE'!$B$10:$AI$39,3,FALSE)</f>
        <v>#N/A</v>
      </c>
      <c r="D94" s="225" t="e">
        <f>VLOOKUP(B92,'POINTS SCORE'!$B$39:$AI$78,3,FALSE)</f>
        <v>#N/A</v>
      </c>
      <c r="E94" s="113">
        <v>2</v>
      </c>
      <c r="G94" s="225" t="e">
        <f>VLOOKUP(F92,'POINTS SCORE'!$B$10:$AI$39,3,FALSE)</f>
        <v>#N/A</v>
      </c>
      <c r="H94" s="225" t="e">
        <f>VLOOKUP(F92,'POINTS SCORE'!$B$39:$AI$78,3,FALSE)</f>
        <v>#N/A</v>
      </c>
      <c r="I94" s="113">
        <v>2</v>
      </c>
      <c r="J94" s="226" t="s">
        <v>197</v>
      </c>
      <c r="K94" s="225">
        <f>VLOOKUP(J92,'POINTS SCORE'!$B$10:$AI$39,3,FALSE)</f>
        <v>8</v>
      </c>
      <c r="L94" s="185">
        <f>VLOOKUP(J92,'POINTS SCORE'!$B$39:$AI$78,3,FALSE)</f>
        <v>19.5</v>
      </c>
      <c r="M94" s="113">
        <v>2</v>
      </c>
      <c r="O94" s="226" t="e">
        <f>VLOOKUP(N92,'POINTS SCORE'!$B$10:$AI$39,3,FALSE)</f>
        <v>#N/A</v>
      </c>
      <c r="P94" s="226" t="e">
        <f>VLOOKUP(N92,'POINTS SCORE'!$B$39:$AI$78,3,FALSE)</f>
        <v>#N/A</v>
      </c>
      <c r="Q94" s="105">
        <v>2</v>
      </c>
      <c r="S94" s="226" t="e">
        <f>VLOOKUP(R92,'POINTS SCORE'!$B$10:$AI$39,3,FALSE)</f>
        <v>#N/A</v>
      </c>
      <c r="T94" s="226" t="e">
        <f>VLOOKUP(R92,'POINTS SCORE'!$B$39:$AI$78,3,FALSE)</f>
        <v>#N/A</v>
      </c>
      <c r="U94" s="105">
        <v>2</v>
      </c>
      <c r="W94" s="226" t="e">
        <f>VLOOKUP(V92,'POINTS SCORE'!$B$10:$AI$39,3,FALSE)</f>
        <v>#N/A</v>
      </c>
      <c r="X94" s="226" t="e">
        <f>VLOOKUP(V92,'POINTS SCORE'!$B$39:$AI$78,3,FALSE)</f>
        <v>#N/A</v>
      </c>
      <c r="Y94" s="105">
        <v>2</v>
      </c>
      <c r="AA94" s="226" t="e">
        <f>VLOOKUP(Z92,'POINTS SCORE'!$B$10:$AI$39,3,FALSE)</f>
        <v>#N/A</v>
      </c>
      <c r="AB94" s="226" t="e">
        <f>VLOOKUP(Z92,'POINTS SCORE'!$B$39:$AI$78,3,FALSE)</f>
        <v>#N/A</v>
      </c>
      <c r="AC94" s="105">
        <v>2</v>
      </c>
      <c r="AE94" s="226" t="e">
        <f>VLOOKUP(AD92,'POINTS SCORE'!$B$10:$AI$39,3,FALSE)</f>
        <v>#N/A</v>
      </c>
      <c r="AF94" s="106" t="e">
        <f>VLOOKUP(AD92,'POINTS SCORE'!$B$39:$AI$78,3,FALSE)</f>
        <v>#N/A</v>
      </c>
    </row>
    <row r="95" spans="1:32" s="226" customFormat="1">
      <c r="A95" s="105">
        <v>3</v>
      </c>
      <c r="C95" s="226" t="e">
        <f>VLOOKUP(B92,'POINTS SCORE'!$B$10:$AI$39,4,FALSE)</f>
        <v>#N/A</v>
      </c>
      <c r="D95" s="225" t="e">
        <f>VLOOKUP(B92,'POINTS SCORE'!$B$39:$AI$78,4,FALSE)</f>
        <v>#N/A</v>
      </c>
      <c r="E95" s="113">
        <v>3</v>
      </c>
      <c r="G95" s="225" t="e">
        <f>VLOOKUP(F92,'POINTS SCORE'!$B$10:$AI$39,4,FALSE)</f>
        <v>#N/A</v>
      </c>
      <c r="H95" s="225" t="e">
        <f>VLOOKUP(F92,'POINTS SCORE'!$B$39:$AI$78,4,FALSE)</f>
        <v>#N/A</v>
      </c>
      <c r="I95" s="113">
        <v>3</v>
      </c>
      <c r="K95" s="225">
        <f>VLOOKUP(J92,'POINTS SCORE'!$B$10:$AI$39,4,FALSE)</f>
        <v>0</v>
      </c>
      <c r="L95" s="225">
        <f>VLOOKUP(J92,'POINTS SCORE'!$B$39:$AI$78,4,FALSE)</f>
        <v>0</v>
      </c>
      <c r="M95" s="113">
        <v>3</v>
      </c>
      <c r="O95" s="226" t="e">
        <f>VLOOKUP(N92,'POINTS SCORE'!$B$10:$AI$39,4,FALSE)</f>
        <v>#N/A</v>
      </c>
      <c r="P95" s="226" t="e">
        <f>VLOOKUP(N92,'POINTS SCORE'!$B$39:$AI$78,4,FALSE)</f>
        <v>#N/A</v>
      </c>
      <c r="Q95" s="105">
        <v>3</v>
      </c>
      <c r="S95" s="226" t="e">
        <f>VLOOKUP(R92,'POINTS SCORE'!$B$10:$AI$39,4,FALSE)</f>
        <v>#N/A</v>
      </c>
      <c r="T95" s="226" t="e">
        <f>VLOOKUP(R92,'POINTS SCORE'!$B$39:$AI$78,4,FALSE)</f>
        <v>#N/A</v>
      </c>
      <c r="U95" s="105">
        <v>3</v>
      </c>
      <c r="W95" s="226" t="e">
        <f>VLOOKUP(V92,'POINTS SCORE'!$B$10:$AI$39,4,FALSE)</f>
        <v>#N/A</v>
      </c>
      <c r="X95" s="226" t="e">
        <f>VLOOKUP(V92,'POINTS SCORE'!$B$39:$AI$78,4,FALSE)</f>
        <v>#N/A</v>
      </c>
      <c r="Y95" s="105">
        <v>3</v>
      </c>
      <c r="AA95" s="226" t="e">
        <f>VLOOKUP(Z92,'POINTS SCORE'!$B$10:$AI$39,4,FALSE)</f>
        <v>#N/A</v>
      </c>
      <c r="AB95" s="226" t="e">
        <f>VLOOKUP(Z92,'POINTS SCORE'!$B$39:$AI$78,4,FALSE)</f>
        <v>#N/A</v>
      </c>
      <c r="AC95" s="105">
        <v>3</v>
      </c>
      <c r="AE95" s="226" t="e">
        <f>VLOOKUP(AD92,'POINTS SCORE'!$B$10:$AI$39,4,FALSE)</f>
        <v>#N/A</v>
      </c>
      <c r="AF95" s="106" t="e">
        <f>VLOOKUP(AD92,'POINTS SCORE'!$B$39:$AI$78,4,FALSE)</f>
        <v>#N/A</v>
      </c>
    </row>
    <row r="96" spans="1:32" s="226" customFormat="1">
      <c r="A96" s="105">
        <v>4</v>
      </c>
      <c r="C96" s="226" t="e">
        <f>VLOOKUP(B92,'POINTS SCORE'!$B$10:$AI$39,5,FALSE)</f>
        <v>#N/A</v>
      </c>
      <c r="D96" s="225" t="e">
        <f>VLOOKUP(B92,'POINTS SCORE'!$B$39:$AI$78,5,FALSE)</f>
        <v>#N/A</v>
      </c>
      <c r="E96" s="113">
        <v>4</v>
      </c>
      <c r="G96" s="225" t="e">
        <f>VLOOKUP(F92,'POINTS SCORE'!$B$10:$AI$39,5,FALSE)</f>
        <v>#N/A</v>
      </c>
      <c r="H96" s="225" t="e">
        <f>VLOOKUP(F92,'POINTS SCORE'!$B$39:$AI$78,5,FALSE)</f>
        <v>#N/A</v>
      </c>
      <c r="I96" s="113">
        <v>4</v>
      </c>
      <c r="K96" s="225">
        <f>VLOOKUP(J92,'POINTS SCORE'!$B$10:$AI$39,5,FALSE)</f>
        <v>0</v>
      </c>
      <c r="L96" s="225">
        <f>VLOOKUP(J92,'POINTS SCORE'!$B$39:$AI$78,5,FALSE)</f>
        <v>0</v>
      </c>
      <c r="M96" s="113">
        <v>4</v>
      </c>
      <c r="O96" s="226" t="e">
        <f>VLOOKUP(N92,'POINTS SCORE'!$B$10:$AI$39,5,FALSE)</f>
        <v>#N/A</v>
      </c>
      <c r="P96" s="226" t="e">
        <f>VLOOKUP(N92,'POINTS SCORE'!$B$39:$AI$78,5,FALSE)</f>
        <v>#N/A</v>
      </c>
      <c r="Q96" s="105">
        <v>4</v>
      </c>
      <c r="S96" s="226" t="e">
        <f>VLOOKUP(R92,'POINTS SCORE'!$B$10:$AI$39,5,FALSE)</f>
        <v>#N/A</v>
      </c>
      <c r="T96" s="226" t="e">
        <f>VLOOKUP(R92,'POINTS SCORE'!$B$39:$AI$78,5,FALSE)</f>
        <v>#N/A</v>
      </c>
      <c r="U96" s="105">
        <v>4</v>
      </c>
      <c r="W96" s="226" t="e">
        <f>VLOOKUP(V92,'POINTS SCORE'!$B$10:$AI$39,5,FALSE)</f>
        <v>#N/A</v>
      </c>
      <c r="X96" s="226" t="e">
        <f>VLOOKUP(V92,'POINTS SCORE'!$B$39:$AI$78,5,FALSE)</f>
        <v>#N/A</v>
      </c>
      <c r="Y96" s="105">
        <v>4</v>
      </c>
      <c r="AA96" s="226" t="e">
        <f>VLOOKUP(Z92,'POINTS SCORE'!$B$10:$AI$39,5,FALSE)</f>
        <v>#N/A</v>
      </c>
      <c r="AB96" s="226" t="e">
        <f>VLOOKUP(Z92,'POINTS SCORE'!$B$39:$AI$78,5,FALSE)</f>
        <v>#N/A</v>
      </c>
      <c r="AC96" s="105">
        <v>4</v>
      </c>
      <c r="AE96" s="226" t="e">
        <f>VLOOKUP(AD92,'POINTS SCORE'!$B$10:$AI$39,5,FALSE)</f>
        <v>#N/A</v>
      </c>
      <c r="AF96" s="106" t="e">
        <f>VLOOKUP(AD92,'POINTS SCORE'!$B$39:$AI$78,5,FALSE)</f>
        <v>#N/A</v>
      </c>
    </row>
    <row r="97" spans="1:32" s="226" customFormat="1">
      <c r="A97" s="105">
        <v>5</v>
      </c>
      <c r="C97" s="226" t="e">
        <f>VLOOKUP(B92,'POINTS SCORE'!$B$10:$AI$39,6,FALSE)</f>
        <v>#N/A</v>
      </c>
      <c r="D97" s="225" t="e">
        <f>VLOOKUP(B92,'POINTS SCORE'!$B$39:$AI$78,6,FALSE)</f>
        <v>#N/A</v>
      </c>
      <c r="E97" s="113">
        <v>5</v>
      </c>
      <c r="G97" s="225" t="e">
        <f>VLOOKUP(F92,'POINTS SCORE'!$B$10:$AI$39,6,FALSE)</f>
        <v>#N/A</v>
      </c>
      <c r="H97" s="225" t="e">
        <f>VLOOKUP(F92,'POINTS SCORE'!$B$39:$AI$78,6,FALSE)</f>
        <v>#N/A</v>
      </c>
      <c r="I97" s="113">
        <v>5</v>
      </c>
      <c r="K97" s="225">
        <f>VLOOKUP(J92,'POINTS SCORE'!$B$10:$AI$39,6,FALSE)</f>
        <v>0</v>
      </c>
      <c r="L97" s="225">
        <f>VLOOKUP(J92,'POINTS SCORE'!$B$39:$AI$78,6,FALSE)</f>
        <v>0</v>
      </c>
      <c r="M97" s="113">
        <v>5</v>
      </c>
      <c r="O97" s="226" t="e">
        <f>VLOOKUP(N92,'POINTS SCORE'!$B$10:$AI$39,6,FALSE)</f>
        <v>#N/A</v>
      </c>
      <c r="P97" s="226" t="e">
        <f>VLOOKUP(N92,'POINTS SCORE'!$B$39:$AI$78,6,FALSE)</f>
        <v>#N/A</v>
      </c>
      <c r="Q97" s="105">
        <v>5</v>
      </c>
      <c r="S97" s="226" t="e">
        <f>VLOOKUP(R92,'POINTS SCORE'!$B$10:$AI$39,6,FALSE)</f>
        <v>#N/A</v>
      </c>
      <c r="T97" s="226" t="e">
        <f>VLOOKUP(R92,'POINTS SCORE'!$B$39:$AI$78,6,FALSE)</f>
        <v>#N/A</v>
      </c>
      <c r="U97" s="105">
        <v>5</v>
      </c>
      <c r="W97" s="226" t="e">
        <f>VLOOKUP(V92,'POINTS SCORE'!$B$10:$AI$39,6,FALSE)</f>
        <v>#N/A</v>
      </c>
      <c r="X97" s="226" t="e">
        <f>VLOOKUP(V92,'POINTS SCORE'!$B$39:$AI$78,6,FALSE)</f>
        <v>#N/A</v>
      </c>
      <c r="Y97" s="105">
        <v>5</v>
      </c>
      <c r="AA97" s="226" t="e">
        <f>VLOOKUP(Z92,'POINTS SCORE'!$B$10:$AI$39,6,FALSE)</f>
        <v>#N/A</v>
      </c>
      <c r="AB97" s="226" t="e">
        <f>VLOOKUP(Z92,'POINTS SCORE'!$B$39:$AI$78,6,FALSE)</f>
        <v>#N/A</v>
      </c>
      <c r="AC97" s="105">
        <v>5</v>
      </c>
      <c r="AE97" s="226" t="e">
        <f>VLOOKUP(AD92,'POINTS SCORE'!$B$10:$AI$39,6,FALSE)</f>
        <v>#N/A</v>
      </c>
      <c r="AF97" s="106" t="e">
        <f>VLOOKUP(AD92,'POINTS SCORE'!$B$39:$AI$78,6,FALSE)</f>
        <v>#N/A</v>
      </c>
    </row>
    <row r="98" spans="1:32" s="226" customFormat="1">
      <c r="A98" s="105">
        <v>6</v>
      </c>
      <c r="C98" s="226" t="e">
        <f>VLOOKUP(B92,'POINTS SCORE'!$B$10:$AI$39,7,FALSE)</f>
        <v>#N/A</v>
      </c>
      <c r="D98" s="225" t="e">
        <f>VLOOKUP(B92,'POINTS SCORE'!$B$39:$AI$78,7,FALSE)</f>
        <v>#N/A</v>
      </c>
      <c r="E98" s="113">
        <v>6</v>
      </c>
      <c r="G98" s="225" t="e">
        <f>VLOOKUP(F92,'POINTS SCORE'!$B$10:$AI$39,7,FALSE)</f>
        <v>#N/A</v>
      </c>
      <c r="H98" s="225" t="e">
        <f>VLOOKUP(F92,'POINTS SCORE'!$B$39:$AI$78,7,FALSE)</f>
        <v>#N/A</v>
      </c>
      <c r="I98" s="113">
        <v>6</v>
      </c>
      <c r="K98" s="225">
        <f>VLOOKUP(J92,'POINTS SCORE'!$B$10:$AI$39,7,FALSE)</f>
        <v>0</v>
      </c>
      <c r="L98" s="225">
        <f>VLOOKUP(J92,'POINTS SCORE'!$B$39:$AI$78,7,FALSE)</f>
        <v>0</v>
      </c>
      <c r="M98" s="113">
        <v>6</v>
      </c>
      <c r="O98" s="226" t="e">
        <f>VLOOKUP(N92,'POINTS SCORE'!$B$10:$AI$39,7,FALSE)</f>
        <v>#N/A</v>
      </c>
      <c r="P98" s="226" t="e">
        <f>VLOOKUP(N92,'POINTS SCORE'!$B$39:$AI$78,7,FALSE)</f>
        <v>#N/A</v>
      </c>
      <c r="Q98" s="105">
        <v>6</v>
      </c>
      <c r="S98" s="226" t="e">
        <f>VLOOKUP(R92,'POINTS SCORE'!$B$10:$AI$39,7,FALSE)</f>
        <v>#N/A</v>
      </c>
      <c r="T98" s="226" t="e">
        <f>VLOOKUP(R92,'POINTS SCORE'!$B$39:$AI$78,7,FALSE)</f>
        <v>#N/A</v>
      </c>
      <c r="U98" s="105">
        <v>6</v>
      </c>
      <c r="W98" s="226" t="e">
        <f>VLOOKUP(V92,'POINTS SCORE'!$B$10:$AI$39,7,FALSE)</f>
        <v>#N/A</v>
      </c>
      <c r="X98" s="226" t="e">
        <f>VLOOKUP(V92,'POINTS SCORE'!$B$39:$AI$78,7,FALSE)</f>
        <v>#N/A</v>
      </c>
      <c r="Y98" s="105">
        <v>6</v>
      </c>
      <c r="AA98" s="226" t="e">
        <f>VLOOKUP(Z92,'POINTS SCORE'!$B$10:$AI$39,7,FALSE)</f>
        <v>#N/A</v>
      </c>
      <c r="AB98" s="226" t="e">
        <f>VLOOKUP(Z92,'POINTS SCORE'!$B$39:$AI$78,7,FALSE)</f>
        <v>#N/A</v>
      </c>
      <c r="AC98" s="105">
        <v>6</v>
      </c>
      <c r="AE98" s="226" t="e">
        <f>VLOOKUP(AD92,'POINTS SCORE'!$B$10:$AI$39,7,FALSE)</f>
        <v>#N/A</v>
      </c>
      <c r="AF98" s="106" t="e">
        <f>VLOOKUP(AD92,'POINTS SCORE'!$B$39:$AI$78,7,FALSE)</f>
        <v>#N/A</v>
      </c>
    </row>
    <row r="99" spans="1:32" s="226" customFormat="1">
      <c r="A99" s="105">
        <v>7</v>
      </c>
      <c r="B99" s="224"/>
      <c r="C99" s="226" t="e">
        <f>VLOOKUP(B92,'POINTS SCORE'!$B$10:$AI$39,8,FALSE)</f>
        <v>#N/A</v>
      </c>
      <c r="D99" s="225" t="e">
        <f>VLOOKUP(B92,'POINTS SCORE'!$B$39:$AI$78,8,FALSE)</f>
        <v>#N/A</v>
      </c>
      <c r="E99" s="113">
        <v>7</v>
      </c>
      <c r="F99" s="224"/>
      <c r="G99" s="225" t="e">
        <f>VLOOKUP(F92,'POINTS SCORE'!$B$10:$AI$39,8,FALSE)</f>
        <v>#N/A</v>
      </c>
      <c r="H99" s="225" t="e">
        <f>VLOOKUP(F92,'POINTS SCORE'!$B$39:$AI$78,8,FALSE)</f>
        <v>#N/A</v>
      </c>
      <c r="I99" s="113">
        <v>7</v>
      </c>
      <c r="J99" s="224"/>
      <c r="K99" s="225">
        <f>VLOOKUP(J92,'POINTS SCORE'!$B$10:$AI$39,8,FALSE)</f>
        <v>0</v>
      </c>
      <c r="L99" s="225">
        <f>VLOOKUP(J92,'POINTS SCORE'!$B$39:$AI$78,8,FALSE)</f>
        <v>0</v>
      </c>
      <c r="M99" s="113">
        <v>7</v>
      </c>
      <c r="N99" s="224"/>
      <c r="O99" s="226" t="e">
        <f>VLOOKUP(N92,'POINTS SCORE'!$B$10:$AI$39,8,FALSE)</f>
        <v>#N/A</v>
      </c>
      <c r="P99" s="226" t="e">
        <f>VLOOKUP(N92,'POINTS SCORE'!$B$39:$AI$78,8,FALSE)</f>
        <v>#N/A</v>
      </c>
      <c r="Q99" s="105">
        <v>7</v>
      </c>
      <c r="R99" s="224"/>
      <c r="S99" s="226" t="e">
        <f>VLOOKUP(R92,'POINTS SCORE'!$B$10:$AI$39,8,FALSE)</f>
        <v>#N/A</v>
      </c>
      <c r="T99" s="226" t="e">
        <f>VLOOKUP(R92,'POINTS SCORE'!$B$39:$AI$78,8,FALSE)</f>
        <v>#N/A</v>
      </c>
      <c r="U99" s="105">
        <v>7</v>
      </c>
      <c r="V99" s="224"/>
      <c r="W99" s="226" t="e">
        <f>VLOOKUP(V92,'POINTS SCORE'!$B$10:$AI$39,8,FALSE)</f>
        <v>#N/A</v>
      </c>
      <c r="X99" s="226" t="e">
        <f>VLOOKUP(V92,'POINTS SCORE'!$B$39:$AI$78,8,FALSE)</f>
        <v>#N/A</v>
      </c>
      <c r="Y99" s="105">
        <v>7</v>
      </c>
      <c r="Z99" s="224"/>
      <c r="AA99" s="226" t="e">
        <f>VLOOKUP(Z92,'POINTS SCORE'!$B$10:$AI$39,8,FALSE)</f>
        <v>#N/A</v>
      </c>
      <c r="AB99" s="226" t="e">
        <f>VLOOKUP(Z92,'POINTS SCORE'!$B$39:$AI$78,8,FALSE)</f>
        <v>#N/A</v>
      </c>
      <c r="AC99" s="105">
        <v>7</v>
      </c>
      <c r="AD99" s="224"/>
      <c r="AE99" s="226" t="e">
        <f>VLOOKUP(AD92,'POINTS SCORE'!$B$10:$AI$39,8,FALSE)</f>
        <v>#N/A</v>
      </c>
      <c r="AF99" s="106" t="e">
        <f>VLOOKUP(AD92,'POINTS SCORE'!$B$39:$AI$78,8,FALSE)</f>
        <v>#N/A</v>
      </c>
    </row>
    <row r="100" spans="1:32" s="226" customFormat="1">
      <c r="A100" s="105">
        <v>8</v>
      </c>
      <c r="B100" s="224"/>
      <c r="C100" s="226" t="e">
        <f>VLOOKUP(B92,'POINTS SCORE'!$B$10:$AI$39,9,FALSE)</f>
        <v>#N/A</v>
      </c>
      <c r="D100" s="225" t="e">
        <f>VLOOKUP(B92,'POINTS SCORE'!$B$39:$AI$78,9,FALSE)</f>
        <v>#N/A</v>
      </c>
      <c r="E100" s="113">
        <v>8</v>
      </c>
      <c r="F100" s="224"/>
      <c r="G100" s="225" t="e">
        <f>VLOOKUP(F92,'POINTS SCORE'!$B$10:$AI$39,9,FALSE)</f>
        <v>#N/A</v>
      </c>
      <c r="H100" s="225" t="e">
        <f>VLOOKUP(F92,'POINTS SCORE'!$B$39:$AI$78,9,FALSE)</f>
        <v>#N/A</v>
      </c>
      <c r="I100" s="113">
        <v>8</v>
      </c>
      <c r="J100" s="224"/>
      <c r="K100" s="225">
        <f>VLOOKUP(J92,'POINTS SCORE'!$B$10:$AI$39,9,FALSE)</f>
        <v>0</v>
      </c>
      <c r="L100" s="225">
        <f>VLOOKUP(J92,'POINTS SCORE'!$B$39:$AI$78,9,FALSE)</f>
        <v>0</v>
      </c>
      <c r="M100" s="113">
        <v>8</v>
      </c>
      <c r="N100" s="224"/>
      <c r="O100" s="226" t="e">
        <f>VLOOKUP(N92,'POINTS SCORE'!$B$10:$AI$39,9,FALSE)</f>
        <v>#N/A</v>
      </c>
      <c r="P100" s="226" t="e">
        <f>VLOOKUP(N92,'POINTS SCORE'!$B$39:$AI$78,9,FALSE)</f>
        <v>#N/A</v>
      </c>
      <c r="Q100" s="105">
        <v>8</v>
      </c>
      <c r="R100" s="224"/>
      <c r="S100" s="226" t="e">
        <f>VLOOKUP(R92,'POINTS SCORE'!$B$10:$AI$39,9,FALSE)</f>
        <v>#N/A</v>
      </c>
      <c r="T100" s="226" t="e">
        <f>VLOOKUP(R92,'POINTS SCORE'!$B$39:$AI$78,9,FALSE)</f>
        <v>#N/A</v>
      </c>
      <c r="U100" s="105">
        <v>8</v>
      </c>
      <c r="V100" s="224"/>
      <c r="W100" s="226" t="e">
        <f>VLOOKUP(V92,'POINTS SCORE'!$B$10:$AI$39,9,FALSE)</f>
        <v>#N/A</v>
      </c>
      <c r="X100" s="226" t="e">
        <f>VLOOKUP(V92,'POINTS SCORE'!$B$39:$AI$78,9,FALSE)</f>
        <v>#N/A</v>
      </c>
      <c r="Y100" s="105">
        <v>8</v>
      </c>
      <c r="Z100" s="224"/>
      <c r="AA100" s="226" t="e">
        <f>VLOOKUP(Z92,'POINTS SCORE'!$B$10:$AI$39,9,FALSE)</f>
        <v>#N/A</v>
      </c>
      <c r="AB100" s="226" t="e">
        <f>VLOOKUP(Z92,'POINTS SCORE'!$B$39:$AI$78,9,FALSE)</f>
        <v>#N/A</v>
      </c>
      <c r="AC100" s="105">
        <v>8</v>
      </c>
      <c r="AD100" s="224"/>
      <c r="AE100" s="226" t="e">
        <f>VLOOKUP(AD92,'POINTS SCORE'!$B$10:$AI$39,9,FALSE)</f>
        <v>#N/A</v>
      </c>
      <c r="AF100" s="106" t="e">
        <f>VLOOKUP(AD92,'POINTS SCORE'!$B$39:$AI$78,9,FALSE)</f>
        <v>#N/A</v>
      </c>
    </row>
    <row r="101" spans="1:32" s="226" customFormat="1">
      <c r="A101" s="105">
        <v>9</v>
      </c>
      <c r="B101" s="224"/>
      <c r="C101" s="226" t="e">
        <f>VLOOKUP(B92,'POINTS SCORE'!$B$10:$AI$39,10,FALSE)</f>
        <v>#N/A</v>
      </c>
      <c r="D101" s="225" t="e">
        <f>VLOOKUP(B92,'POINTS SCORE'!$B$39:$AI$78,10,FALSE)</f>
        <v>#N/A</v>
      </c>
      <c r="E101" s="113">
        <v>9</v>
      </c>
      <c r="F101" s="224"/>
      <c r="G101" s="225" t="e">
        <f>VLOOKUP(F92,'POINTS SCORE'!$B$10:$AI$39,10,FALSE)</f>
        <v>#N/A</v>
      </c>
      <c r="H101" s="225" t="e">
        <f>VLOOKUP(F92,'POINTS SCORE'!$B$39:$AI$78,10,FALSE)</f>
        <v>#N/A</v>
      </c>
      <c r="I101" s="113">
        <v>9</v>
      </c>
      <c r="J101" s="224"/>
      <c r="K101" s="225">
        <f>VLOOKUP(J92,'POINTS SCORE'!$B$10:$AI$39,10,FALSE)</f>
        <v>0</v>
      </c>
      <c r="L101" s="225">
        <f>VLOOKUP(J92,'POINTS SCORE'!$B$39:$AI$78,10,FALSE)</f>
        <v>0</v>
      </c>
      <c r="M101" s="113">
        <v>9</v>
      </c>
      <c r="N101" s="224"/>
      <c r="O101" s="226" t="e">
        <f>VLOOKUP(N92,'POINTS SCORE'!$B$10:$AI$39,10,FALSE)</f>
        <v>#N/A</v>
      </c>
      <c r="P101" s="226" t="e">
        <f>VLOOKUP(N92,'POINTS SCORE'!$B$39:$AI$78,10,FALSE)</f>
        <v>#N/A</v>
      </c>
      <c r="Q101" s="105">
        <v>9</v>
      </c>
      <c r="R101" s="224"/>
      <c r="S101" s="226" t="e">
        <f>VLOOKUP(R92,'POINTS SCORE'!$B$10:$AI$39,10,FALSE)</f>
        <v>#N/A</v>
      </c>
      <c r="T101" s="226" t="e">
        <f>VLOOKUP(R92,'POINTS SCORE'!$B$39:$AI$78,10,FALSE)</f>
        <v>#N/A</v>
      </c>
      <c r="U101" s="105">
        <v>9</v>
      </c>
      <c r="V101" s="224"/>
      <c r="W101" s="226" t="e">
        <f>VLOOKUP(V92,'POINTS SCORE'!$B$10:$AI$39,10,FALSE)</f>
        <v>#N/A</v>
      </c>
      <c r="X101" s="226" t="e">
        <f>VLOOKUP(V92,'POINTS SCORE'!$B$39:$AI$78,10,FALSE)</f>
        <v>#N/A</v>
      </c>
      <c r="Y101" s="105">
        <v>9</v>
      </c>
      <c r="Z101" s="224"/>
      <c r="AA101" s="226" t="e">
        <f>VLOOKUP(Z92,'POINTS SCORE'!$B$10:$AI$39,10,FALSE)</f>
        <v>#N/A</v>
      </c>
      <c r="AB101" s="226" t="e">
        <f>VLOOKUP(Z92,'POINTS SCORE'!$B$39:$AI$78,10,FALSE)</f>
        <v>#N/A</v>
      </c>
      <c r="AC101" s="105">
        <v>9</v>
      </c>
      <c r="AD101" s="224"/>
      <c r="AE101" s="226" t="e">
        <f>VLOOKUP(AD92,'POINTS SCORE'!$B$10:$AI$39,10,FALSE)</f>
        <v>#N/A</v>
      </c>
      <c r="AF101" s="106" t="e">
        <f>VLOOKUP(AD92,'POINTS SCORE'!$B$39:$AI$78,10,FALSE)</f>
        <v>#N/A</v>
      </c>
    </row>
    <row r="102" spans="1:32" s="226" customFormat="1">
      <c r="A102" s="105">
        <v>10</v>
      </c>
      <c r="B102" s="224"/>
      <c r="C102" s="226" t="e">
        <f>VLOOKUP(B92,'POINTS SCORE'!$B$10:$AI$39,11,FALSE)</f>
        <v>#N/A</v>
      </c>
      <c r="D102" s="225" t="e">
        <f>VLOOKUP(B92,'POINTS SCORE'!$B$39:$AI$78,11,FALSE)</f>
        <v>#N/A</v>
      </c>
      <c r="E102" s="113">
        <v>10</v>
      </c>
      <c r="F102" s="224"/>
      <c r="G102" s="225" t="e">
        <f>VLOOKUP(F92,'POINTS SCORE'!$B$10:$AI$39,11,FALSE)</f>
        <v>#N/A</v>
      </c>
      <c r="H102" s="225" t="e">
        <f>VLOOKUP(F92,'POINTS SCORE'!$B$39:$AI$78,11,FALSE)</f>
        <v>#N/A</v>
      </c>
      <c r="I102" s="113">
        <v>10</v>
      </c>
      <c r="J102" s="224"/>
      <c r="K102" s="225">
        <f>VLOOKUP(J92,'POINTS SCORE'!$B$10:$AI$39,11,FALSE)</f>
        <v>0</v>
      </c>
      <c r="L102" s="225">
        <f>VLOOKUP(J92,'POINTS SCORE'!$B$39:$AI$78,11,FALSE)</f>
        <v>0</v>
      </c>
      <c r="M102" s="113">
        <v>10</v>
      </c>
      <c r="N102" s="224"/>
      <c r="O102" s="226" t="e">
        <f>VLOOKUP(N92,'POINTS SCORE'!$B$10:$AI$39,11,FALSE)</f>
        <v>#N/A</v>
      </c>
      <c r="P102" s="226" t="e">
        <f>VLOOKUP(N92,'POINTS SCORE'!$B$39:$AI$78,11,FALSE)</f>
        <v>#N/A</v>
      </c>
      <c r="Q102" s="105">
        <v>10</v>
      </c>
      <c r="R102" s="224"/>
      <c r="S102" s="226" t="e">
        <f>VLOOKUP(R92,'POINTS SCORE'!$B$10:$AI$39,11,FALSE)</f>
        <v>#N/A</v>
      </c>
      <c r="T102" s="226" t="e">
        <f>VLOOKUP(R92,'POINTS SCORE'!$B$39:$AI$78,11,FALSE)</f>
        <v>#N/A</v>
      </c>
      <c r="U102" s="105">
        <v>10</v>
      </c>
      <c r="V102" s="224"/>
      <c r="W102" s="226" t="e">
        <f>VLOOKUP(V92,'POINTS SCORE'!$B$10:$AI$39,11,FALSE)</f>
        <v>#N/A</v>
      </c>
      <c r="X102" s="226" t="e">
        <f>VLOOKUP(V92,'POINTS SCORE'!$B$39:$AI$78,11,FALSE)</f>
        <v>#N/A</v>
      </c>
      <c r="Y102" s="105">
        <v>10</v>
      </c>
      <c r="Z102" s="224"/>
      <c r="AA102" s="226" t="e">
        <f>VLOOKUP(Z92,'POINTS SCORE'!$B$10:$AI$39,11,FALSE)</f>
        <v>#N/A</v>
      </c>
      <c r="AB102" s="226" t="e">
        <f>VLOOKUP(Z92,'POINTS SCORE'!$B$39:$AI$78,11,FALSE)</f>
        <v>#N/A</v>
      </c>
      <c r="AC102" s="105">
        <v>10</v>
      </c>
      <c r="AD102" s="224"/>
      <c r="AE102" s="226" t="e">
        <f>VLOOKUP(AD92,'POINTS SCORE'!$B$10:$AI$39,11,FALSE)</f>
        <v>#N/A</v>
      </c>
      <c r="AF102" s="106" t="e">
        <f>VLOOKUP(AD92,'POINTS SCORE'!$B$39:$AI$78,11,FALSE)</f>
        <v>#N/A</v>
      </c>
    </row>
    <row r="103" spans="1:32" s="226" customFormat="1">
      <c r="A103" s="105">
        <v>11</v>
      </c>
      <c r="B103" s="224"/>
      <c r="C103" s="226" t="e">
        <f>VLOOKUP(B92,'POINTS SCORE'!$B$10:$AI$39,12,FALSE)</f>
        <v>#N/A</v>
      </c>
      <c r="D103" s="225" t="e">
        <f>VLOOKUP(B92,'POINTS SCORE'!$B$39:$AI$78,12,FALSE)</f>
        <v>#N/A</v>
      </c>
      <c r="E103" s="113">
        <v>11</v>
      </c>
      <c r="F103" s="224"/>
      <c r="G103" s="225" t="e">
        <f>VLOOKUP(F92,'POINTS SCORE'!$B$10:$AI$39,12,FALSE)</f>
        <v>#N/A</v>
      </c>
      <c r="H103" s="225" t="e">
        <f>VLOOKUP(F92,'POINTS SCORE'!$B$39:$AI$78,12,FALSE)</f>
        <v>#N/A</v>
      </c>
      <c r="I103" s="113">
        <v>11</v>
      </c>
      <c r="J103" s="224"/>
      <c r="K103" s="225">
        <f>VLOOKUP(J92,'POINTS SCORE'!$B$10:$AI$39,12,FALSE)</f>
        <v>0</v>
      </c>
      <c r="L103" s="225">
        <f>VLOOKUP(J92,'POINTS SCORE'!$B$39:$AI$78,12,FALSE)</f>
        <v>0</v>
      </c>
      <c r="M103" s="113">
        <v>11</v>
      </c>
      <c r="N103" s="224"/>
      <c r="O103" s="226" t="e">
        <f>VLOOKUP(N92,'POINTS SCORE'!$B$10:$AI$39,12,FALSE)</f>
        <v>#N/A</v>
      </c>
      <c r="P103" s="226" t="e">
        <f>VLOOKUP(N92,'POINTS SCORE'!$B$39:$AI$78,12,FALSE)</f>
        <v>#N/A</v>
      </c>
      <c r="Q103" s="105">
        <v>11</v>
      </c>
      <c r="R103" s="224"/>
      <c r="S103" s="226" t="e">
        <f>VLOOKUP(R92,'POINTS SCORE'!$B$10:$AI$39,12,FALSE)</f>
        <v>#N/A</v>
      </c>
      <c r="T103" s="226" t="e">
        <f>VLOOKUP(R92,'POINTS SCORE'!$B$39:$AI$78,12,FALSE)</f>
        <v>#N/A</v>
      </c>
      <c r="U103" s="105">
        <v>11</v>
      </c>
      <c r="V103" s="224"/>
      <c r="W103" s="226" t="e">
        <f>VLOOKUP(V92,'POINTS SCORE'!$B$10:$AI$39,12,FALSE)</f>
        <v>#N/A</v>
      </c>
      <c r="X103" s="226" t="e">
        <f>VLOOKUP(V92,'POINTS SCORE'!$B$39:$AI$78,12,FALSE)</f>
        <v>#N/A</v>
      </c>
      <c r="Y103" s="105">
        <v>11</v>
      </c>
      <c r="Z103" s="224"/>
      <c r="AA103" s="226" t="e">
        <f>VLOOKUP(Z92,'POINTS SCORE'!$B$10:$AI$39,12,FALSE)</f>
        <v>#N/A</v>
      </c>
      <c r="AB103" s="226" t="e">
        <f>VLOOKUP(Z92,'POINTS SCORE'!$B$39:$AI$78,12,FALSE)</f>
        <v>#N/A</v>
      </c>
      <c r="AC103" s="105">
        <v>11</v>
      </c>
      <c r="AD103" s="224"/>
      <c r="AE103" s="226" t="e">
        <f>VLOOKUP(AD92,'POINTS SCORE'!$B$10:$AI$39,12,FALSE)</f>
        <v>#N/A</v>
      </c>
      <c r="AF103" s="106" t="e">
        <f>VLOOKUP(AD92,'POINTS SCORE'!$B$39:$AI$78,12,FALSE)</f>
        <v>#N/A</v>
      </c>
    </row>
    <row r="104" spans="1:32" s="226" customFormat="1">
      <c r="A104" s="105">
        <v>12</v>
      </c>
      <c r="B104" s="224"/>
      <c r="C104" s="226" t="e">
        <f>VLOOKUP(B92,'POINTS SCORE'!$B$10:$AI$39,13,FALSE)</f>
        <v>#N/A</v>
      </c>
      <c r="D104" s="225" t="e">
        <f>VLOOKUP(B92,'POINTS SCORE'!$B$39:$AI$78,13,FALSE)</f>
        <v>#N/A</v>
      </c>
      <c r="E104" s="113">
        <v>12</v>
      </c>
      <c r="F104" s="224"/>
      <c r="G104" s="225" t="e">
        <f>VLOOKUP(F92,'POINTS SCORE'!$B$10:$AI$39,13,FALSE)</f>
        <v>#N/A</v>
      </c>
      <c r="H104" s="225" t="e">
        <f>VLOOKUP(F92,'POINTS SCORE'!$B$39:$AI$78,13,FALSE)</f>
        <v>#N/A</v>
      </c>
      <c r="I104" s="113">
        <v>12</v>
      </c>
      <c r="J104" s="224"/>
      <c r="K104" s="225">
        <f>VLOOKUP(J92,'POINTS SCORE'!$B$10:$AI$39,13,FALSE)</f>
        <v>0</v>
      </c>
      <c r="L104" s="225">
        <f>VLOOKUP(J92,'POINTS SCORE'!$B$39:$AI$78,13,FALSE)</f>
        <v>0</v>
      </c>
      <c r="M104" s="113">
        <v>12</v>
      </c>
      <c r="N104" s="224"/>
      <c r="O104" s="226" t="e">
        <f>VLOOKUP(N92,'POINTS SCORE'!$B$10:$AI$39,13,FALSE)</f>
        <v>#N/A</v>
      </c>
      <c r="P104" s="226" t="e">
        <f>VLOOKUP(N92,'POINTS SCORE'!$B$39:$AI$78,13,FALSE)</f>
        <v>#N/A</v>
      </c>
      <c r="Q104" s="105">
        <v>12</v>
      </c>
      <c r="R104" s="224"/>
      <c r="S104" s="226" t="e">
        <f>VLOOKUP(R92,'POINTS SCORE'!$B$10:$AI$39,13,FALSE)</f>
        <v>#N/A</v>
      </c>
      <c r="T104" s="226" t="e">
        <f>VLOOKUP(R92,'POINTS SCORE'!$B$39:$AI$78,13,FALSE)</f>
        <v>#N/A</v>
      </c>
      <c r="U104" s="105">
        <v>12</v>
      </c>
      <c r="V104" s="224"/>
      <c r="W104" s="226" t="e">
        <f>VLOOKUP(V92,'POINTS SCORE'!$B$10:$AI$39,13,FALSE)</f>
        <v>#N/A</v>
      </c>
      <c r="X104" s="226" t="e">
        <f>VLOOKUP(V92,'POINTS SCORE'!$B$39:$AI$78,13,FALSE)</f>
        <v>#N/A</v>
      </c>
      <c r="Y104" s="105">
        <v>12</v>
      </c>
      <c r="Z104" s="224"/>
      <c r="AA104" s="226" t="e">
        <f>VLOOKUP(Z92,'POINTS SCORE'!$B$10:$AI$39,13,FALSE)</f>
        <v>#N/A</v>
      </c>
      <c r="AB104" s="226" t="e">
        <f>VLOOKUP(Z92,'POINTS SCORE'!$B$39:$AI$78,13,FALSE)</f>
        <v>#N/A</v>
      </c>
      <c r="AC104" s="105">
        <v>12</v>
      </c>
      <c r="AD104" s="224"/>
      <c r="AE104" s="226" t="e">
        <f>VLOOKUP(AD92,'POINTS SCORE'!$B$10:$AI$39,13,FALSE)</f>
        <v>#N/A</v>
      </c>
      <c r="AF104" s="106" t="e">
        <f>VLOOKUP(AD92,'POINTS SCORE'!$B$39:$AI$78,13,FALSE)</f>
        <v>#N/A</v>
      </c>
    </row>
    <row r="105" spans="1:32" s="226" customFormat="1">
      <c r="A105" s="105">
        <v>13</v>
      </c>
      <c r="B105" s="224"/>
      <c r="C105" s="226" t="e">
        <f>VLOOKUP(B92,'POINTS SCORE'!$B$10:$AI$39,14,FALSE)</f>
        <v>#N/A</v>
      </c>
      <c r="D105" s="225" t="e">
        <f>VLOOKUP(B92,'POINTS SCORE'!$B$39:$AI$78,14,FALSE)</f>
        <v>#N/A</v>
      </c>
      <c r="E105" s="113">
        <v>13</v>
      </c>
      <c r="F105" s="224"/>
      <c r="G105" s="225" t="e">
        <f>VLOOKUP(F92,'POINTS SCORE'!$B$10:$AI$39,14,FALSE)</f>
        <v>#N/A</v>
      </c>
      <c r="H105" s="225" t="e">
        <f>VLOOKUP(F92,'POINTS SCORE'!$B$39:$AI$78,14,FALSE)</f>
        <v>#N/A</v>
      </c>
      <c r="I105" s="113">
        <v>13</v>
      </c>
      <c r="J105" s="224"/>
      <c r="K105" s="225">
        <f>VLOOKUP(J92,'POINTS SCORE'!$B$10:$AI$39,14,FALSE)</f>
        <v>0</v>
      </c>
      <c r="L105" s="225">
        <f>VLOOKUP(J92,'POINTS SCORE'!$B$39:$AI$78,14,FALSE)</f>
        <v>0</v>
      </c>
      <c r="M105" s="113">
        <v>13</v>
      </c>
      <c r="N105" s="224"/>
      <c r="O105" s="226" t="e">
        <f>VLOOKUP(N92,'POINTS SCORE'!$B$10:$AI$39,14,FALSE)</f>
        <v>#N/A</v>
      </c>
      <c r="P105" s="226" t="e">
        <f>VLOOKUP(N92,'POINTS SCORE'!$B$39:$AI$78,14,FALSE)</f>
        <v>#N/A</v>
      </c>
      <c r="Q105" s="105">
        <v>13</v>
      </c>
      <c r="R105" s="224"/>
      <c r="S105" s="226" t="e">
        <f>VLOOKUP(R92,'POINTS SCORE'!$B$10:$AI$39,14,FALSE)</f>
        <v>#N/A</v>
      </c>
      <c r="T105" s="226" t="e">
        <f>VLOOKUP(R92,'POINTS SCORE'!$B$39:$AI$78,14,FALSE)</f>
        <v>#N/A</v>
      </c>
      <c r="U105" s="105">
        <v>13</v>
      </c>
      <c r="V105" s="224"/>
      <c r="W105" s="226" t="e">
        <f>VLOOKUP(V92,'POINTS SCORE'!$B$10:$AI$39,14,FALSE)</f>
        <v>#N/A</v>
      </c>
      <c r="X105" s="226" t="e">
        <f>VLOOKUP(V92,'POINTS SCORE'!$B$39:$AI$78,14,FALSE)</f>
        <v>#N/A</v>
      </c>
      <c r="Y105" s="105">
        <v>13</v>
      </c>
      <c r="Z105" s="224"/>
      <c r="AA105" s="226" t="e">
        <f>VLOOKUP(Z92,'POINTS SCORE'!$B$10:$AI$39,14,FALSE)</f>
        <v>#N/A</v>
      </c>
      <c r="AB105" s="226" t="e">
        <f>VLOOKUP(Z92,'POINTS SCORE'!$B$39:$AI$78,14,FALSE)</f>
        <v>#N/A</v>
      </c>
      <c r="AC105" s="105">
        <v>13</v>
      </c>
      <c r="AD105" s="224"/>
      <c r="AE105" s="226" t="e">
        <f>VLOOKUP(AD92,'POINTS SCORE'!$B$10:$AI$39,14,FALSE)</f>
        <v>#N/A</v>
      </c>
      <c r="AF105" s="106" t="e">
        <f>VLOOKUP(AD92,'POINTS SCORE'!$B$39:$AI$78,14,FALSE)</f>
        <v>#N/A</v>
      </c>
    </row>
    <row r="106" spans="1:32" s="226" customFormat="1">
      <c r="A106" s="105">
        <v>14</v>
      </c>
      <c r="B106" s="224"/>
      <c r="C106" s="226" t="e">
        <f>VLOOKUP(B92,'POINTS SCORE'!$B$10:$AI$39,15,FALSE)</f>
        <v>#N/A</v>
      </c>
      <c r="D106" s="225" t="e">
        <f>VLOOKUP(B92,'POINTS SCORE'!$B$39:$AI$78,15,FALSE)</f>
        <v>#N/A</v>
      </c>
      <c r="E106" s="113">
        <v>14</v>
      </c>
      <c r="F106" s="224"/>
      <c r="G106" s="225" t="e">
        <f>VLOOKUP(F92,'POINTS SCORE'!$B$10:$AI$39,15,FALSE)</f>
        <v>#N/A</v>
      </c>
      <c r="H106" s="225" t="e">
        <f>VLOOKUP(F92,'POINTS SCORE'!$B$39:$AI$78,15,FALSE)</f>
        <v>#N/A</v>
      </c>
      <c r="I106" s="113">
        <v>14</v>
      </c>
      <c r="J106" s="224"/>
      <c r="K106" s="225">
        <f>VLOOKUP(J92,'POINTS SCORE'!$B$10:$AI$39,15,FALSE)</f>
        <v>0</v>
      </c>
      <c r="L106" s="225">
        <f>VLOOKUP(J92,'POINTS SCORE'!$B$39:$AI$78,15,FALSE)</f>
        <v>0</v>
      </c>
      <c r="M106" s="113">
        <v>14</v>
      </c>
      <c r="N106" s="224"/>
      <c r="O106" s="226" t="e">
        <f>VLOOKUP(N92,'POINTS SCORE'!$B$10:$AI$39,15,FALSE)</f>
        <v>#N/A</v>
      </c>
      <c r="P106" s="226" t="e">
        <f>VLOOKUP(N92,'POINTS SCORE'!$B$39:$AI$78,15,FALSE)</f>
        <v>#N/A</v>
      </c>
      <c r="Q106" s="105">
        <v>14</v>
      </c>
      <c r="R106" s="224"/>
      <c r="S106" s="226" t="e">
        <f>VLOOKUP(R92,'POINTS SCORE'!$B$10:$AI$39,15,FALSE)</f>
        <v>#N/A</v>
      </c>
      <c r="T106" s="226" t="e">
        <f>VLOOKUP(R92,'POINTS SCORE'!$B$39:$AI$78,15,FALSE)</f>
        <v>#N/A</v>
      </c>
      <c r="U106" s="105">
        <v>14</v>
      </c>
      <c r="V106" s="224"/>
      <c r="W106" s="226" t="e">
        <f>VLOOKUP(V92,'POINTS SCORE'!$B$10:$AI$39,15,FALSE)</f>
        <v>#N/A</v>
      </c>
      <c r="X106" s="226" t="e">
        <f>VLOOKUP(V92,'POINTS SCORE'!$B$39:$AI$78,15,FALSE)</f>
        <v>#N/A</v>
      </c>
      <c r="Y106" s="105">
        <v>14</v>
      </c>
      <c r="Z106" s="224"/>
      <c r="AA106" s="226" t="e">
        <f>VLOOKUP(Z92,'POINTS SCORE'!$B$10:$AI$39,15,FALSE)</f>
        <v>#N/A</v>
      </c>
      <c r="AB106" s="226" t="e">
        <f>VLOOKUP(Z92,'POINTS SCORE'!$B$39:$AI$78,15,FALSE)</f>
        <v>#N/A</v>
      </c>
      <c r="AC106" s="105">
        <v>14</v>
      </c>
      <c r="AD106" s="224"/>
      <c r="AE106" s="226" t="e">
        <f>VLOOKUP(AD92,'POINTS SCORE'!$B$10:$AI$39,15,FALSE)</f>
        <v>#N/A</v>
      </c>
      <c r="AF106" s="106" t="e">
        <f>VLOOKUP(AD92,'POINTS SCORE'!$B$39:$AI$78,15,FALSE)</f>
        <v>#N/A</v>
      </c>
    </row>
    <row r="107" spans="1:32" s="226" customFormat="1">
      <c r="A107" s="105">
        <v>15</v>
      </c>
      <c r="B107" s="224"/>
      <c r="C107" s="226" t="e">
        <f>VLOOKUP(B92,'POINTS SCORE'!$B$10:$AI$39,16,FALSE)</f>
        <v>#N/A</v>
      </c>
      <c r="D107" s="225" t="e">
        <f>VLOOKUP(B92,'POINTS SCORE'!$B$39:$AI$78,16,FALSE)</f>
        <v>#N/A</v>
      </c>
      <c r="E107" s="113">
        <v>15</v>
      </c>
      <c r="F107" s="224"/>
      <c r="G107" s="225" t="e">
        <f>VLOOKUP(F92,'POINTS SCORE'!$B$10:$AI$39,16,FALSE)</f>
        <v>#N/A</v>
      </c>
      <c r="H107" s="225" t="e">
        <f>VLOOKUP(F92,'POINTS SCORE'!$B$39:$AI$78,16,FALSE)</f>
        <v>#N/A</v>
      </c>
      <c r="I107" s="113">
        <v>15</v>
      </c>
      <c r="J107" s="224"/>
      <c r="K107" s="225">
        <f>VLOOKUP(J92,'POINTS SCORE'!$B$10:$AI$39,16,FALSE)</f>
        <v>0</v>
      </c>
      <c r="L107" s="225">
        <f>VLOOKUP(J92,'POINTS SCORE'!$B$39:$AI$78,16,FALSE)</f>
        <v>0</v>
      </c>
      <c r="M107" s="113">
        <v>15</v>
      </c>
      <c r="N107" s="224"/>
      <c r="O107" s="226" t="e">
        <f>VLOOKUP(N92,'POINTS SCORE'!$B$10:$AI$39,16,FALSE)</f>
        <v>#N/A</v>
      </c>
      <c r="P107" s="226" t="e">
        <f>VLOOKUP(N92,'POINTS SCORE'!$B$39:$AI$78,16,FALSE)</f>
        <v>#N/A</v>
      </c>
      <c r="Q107" s="105">
        <v>15</v>
      </c>
      <c r="R107" s="224"/>
      <c r="S107" s="226" t="e">
        <f>VLOOKUP(R92,'POINTS SCORE'!$B$10:$AI$39,16,FALSE)</f>
        <v>#N/A</v>
      </c>
      <c r="T107" s="226" t="e">
        <f>VLOOKUP(R92,'POINTS SCORE'!$B$39:$AI$78,16,FALSE)</f>
        <v>#N/A</v>
      </c>
      <c r="U107" s="105">
        <v>15</v>
      </c>
      <c r="V107" s="224"/>
      <c r="W107" s="226" t="e">
        <f>VLOOKUP(V92,'POINTS SCORE'!$B$10:$AI$39,16,FALSE)</f>
        <v>#N/A</v>
      </c>
      <c r="X107" s="226" t="e">
        <f>VLOOKUP(V92,'POINTS SCORE'!$B$39:$AI$78,16,FALSE)</f>
        <v>#N/A</v>
      </c>
      <c r="Y107" s="105">
        <v>15</v>
      </c>
      <c r="Z107" s="224"/>
      <c r="AA107" s="226" t="e">
        <f>VLOOKUP(Z92,'POINTS SCORE'!$B$10:$AI$39,16,FALSE)</f>
        <v>#N/A</v>
      </c>
      <c r="AB107" s="226" t="e">
        <f>VLOOKUP(Z92,'POINTS SCORE'!$B$39:$AI$78,16,FALSE)</f>
        <v>#N/A</v>
      </c>
      <c r="AC107" s="105">
        <v>15</v>
      </c>
      <c r="AD107" s="224"/>
      <c r="AE107" s="226" t="e">
        <f>VLOOKUP(AD92,'POINTS SCORE'!$B$10:$AI$39,16,FALSE)</f>
        <v>#N/A</v>
      </c>
      <c r="AF107" s="106" t="e">
        <f>VLOOKUP(AD92,'POINTS SCORE'!$B$39:$AI$78,16,FALSE)</f>
        <v>#N/A</v>
      </c>
    </row>
    <row r="108" spans="1:32" s="226" customFormat="1">
      <c r="A108" s="105">
        <v>16</v>
      </c>
      <c r="B108" s="224"/>
      <c r="C108" s="226" t="e">
        <f>VLOOKUP(B92,'POINTS SCORE'!$B$10:$AI$39,17,FALSE)</f>
        <v>#N/A</v>
      </c>
      <c r="D108" s="225" t="e">
        <f>VLOOKUP(B92,'POINTS SCORE'!$B$39:$AI$78,17,FALSE)</f>
        <v>#N/A</v>
      </c>
      <c r="E108" s="113">
        <v>16</v>
      </c>
      <c r="F108" s="224"/>
      <c r="G108" s="225" t="e">
        <f>VLOOKUP(F92,'POINTS SCORE'!$B$10:$AI$39,17,FALSE)</f>
        <v>#N/A</v>
      </c>
      <c r="H108" s="225" t="e">
        <f>VLOOKUP(F92,'POINTS SCORE'!$B$39:$AI$78,17,FALSE)</f>
        <v>#N/A</v>
      </c>
      <c r="I108" s="113">
        <v>16</v>
      </c>
      <c r="J108" s="224"/>
      <c r="K108" s="225">
        <f>VLOOKUP(J92,'POINTS SCORE'!$B$10:$AI$39,17,FALSE)</f>
        <v>0</v>
      </c>
      <c r="L108" s="225">
        <f>VLOOKUP(J92,'POINTS SCORE'!$B$39:$AI$78,17,FALSE)</f>
        <v>0</v>
      </c>
      <c r="M108" s="113">
        <v>16</v>
      </c>
      <c r="N108" s="224"/>
      <c r="O108" s="226" t="e">
        <f>VLOOKUP(N92,'POINTS SCORE'!$B$10:$AI$39,17,FALSE)</f>
        <v>#N/A</v>
      </c>
      <c r="P108" s="226" t="e">
        <f>VLOOKUP(N92,'POINTS SCORE'!$B$39:$AI$78,17,FALSE)</f>
        <v>#N/A</v>
      </c>
      <c r="Q108" s="105">
        <v>16</v>
      </c>
      <c r="R108" s="224"/>
      <c r="S108" s="226" t="e">
        <f>VLOOKUP(R92,'POINTS SCORE'!$B$10:$AI$39,17,FALSE)</f>
        <v>#N/A</v>
      </c>
      <c r="T108" s="226" t="e">
        <f>VLOOKUP(R92,'POINTS SCORE'!$B$39:$AI$78,17,FALSE)</f>
        <v>#N/A</v>
      </c>
      <c r="U108" s="105">
        <v>16</v>
      </c>
      <c r="V108" s="224"/>
      <c r="W108" s="226" t="e">
        <f>VLOOKUP(V92,'POINTS SCORE'!$B$10:$AI$39,17,FALSE)</f>
        <v>#N/A</v>
      </c>
      <c r="X108" s="226" t="e">
        <f>VLOOKUP(V92,'POINTS SCORE'!$B$39:$AI$78,17,FALSE)</f>
        <v>#N/A</v>
      </c>
      <c r="Y108" s="105">
        <v>16</v>
      </c>
      <c r="Z108" s="224"/>
      <c r="AA108" s="226" t="e">
        <f>VLOOKUP(Z92,'POINTS SCORE'!$B$10:$AI$39,17,FALSE)</f>
        <v>#N/A</v>
      </c>
      <c r="AB108" s="226" t="e">
        <f>VLOOKUP(Z92,'POINTS SCORE'!$B$39:$AI$78,17,FALSE)</f>
        <v>#N/A</v>
      </c>
      <c r="AC108" s="105">
        <v>16</v>
      </c>
      <c r="AD108" s="224"/>
      <c r="AE108" s="226" t="e">
        <f>VLOOKUP(AD92,'POINTS SCORE'!$B$10:$AI$39,17,FALSE)</f>
        <v>#N/A</v>
      </c>
      <c r="AF108" s="106" t="e">
        <f>VLOOKUP(AD92,'POINTS SCORE'!$B$39:$AI$78,17,FALSE)</f>
        <v>#N/A</v>
      </c>
    </row>
    <row r="109" spans="1:32" s="226" customFormat="1">
      <c r="A109" s="105">
        <v>17</v>
      </c>
      <c r="B109" s="224"/>
      <c r="C109" s="226" t="e">
        <f>VLOOKUP(B92,'POINTS SCORE'!$B$10:$AI$39,18,FALSE)</f>
        <v>#N/A</v>
      </c>
      <c r="D109" s="225" t="e">
        <f>VLOOKUP(B92,'POINTS SCORE'!$B$39:$AI$78,18,FALSE)</f>
        <v>#N/A</v>
      </c>
      <c r="E109" s="113">
        <v>17</v>
      </c>
      <c r="F109" s="224"/>
      <c r="G109" s="225" t="e">
        <f>VLOOKUP(F92,'POINTS SCORE'!$B$10:$AI$39,18,FALSE)</f>
        <v>#N/A</v>
      </c>
      <c r="H109" s="225" t="e">
        <f>VLOOKUP(F92,'POINTS SCORE'!$B$39:$AI$78,18,FALSE)</f>
        <v>#N/A</v>
      </c>
      <c r="I109" s="113">
        <v>17</v>
      </c>
      <c r="J109" s="224"/>
      <c r="K109" s="225">
        <f>VLOOKUP(J92,'POINTS SCORE'!$B$10:$AI$39,18,FALSE)</f>
        <v>0</v>
      </c>
      <c r="L109" s="225">
        <f>VLOOKUP(J92,'POINTS SCORE'!$B$39:$AI$78,18,FALSE)</f>
        <v>0</v>
      </c>
      <c r="M109" s="113">
        <v>17</v>
      </c>
      <c r="N109" s="224"/>
      <c r="O109" s="226" t="e">
        <f>VLOOKUP(N92,'POINTS SCORE'!$B$10:$AI$39,18,FALSE)</f>
        <v>#N/A</v>
      </c>
      <c r="P109" s="226" t="e">
        <f>VLOOKUP(N92,'POINTS SCORE'!$B$39:$AI$78,18,FALSE)</f>
        <v>#N/A</v>
      </c>
      <c r="Q109" s="105">
        <v>17</v>
      </c>
      <c r="R109" s="224"/>
      <c r="S109" s="226" t="e">
        <f>VLOOKUP(R92,'POINTS SCORE'!$B$10:$AI$39,18,FALSE)</f>
        <v>#N/A</v>
      </c>
      <c r="T109" s="226" t="e">
        <f>VLOOKUP(R92,'POINTS SCORE'!$B$39:$AI$78,18,FALSE)</f>
        <v>#N/A</v>
      </c>
      <c r="U109" s="105">
        <v>17</v>
      </c>
      <c r="V109" s="224"/>
      <c r="W109" s="226" t="e">
        <f>VLOOKUP(V92,'POINTS SCORE'!$B$10:$AI$39,18,FALSE)</f>
        <v>#N/A</v>
      </c>
      <c r="X109" s="226" t="e">
        <f>VLOOKUP(V92,'POINTS SCORE'!$B$39:$AI$78,18,FALSE)</f>
        <v>#N/A</v>
      </c>
      <c r="Y109" s="105">
        <v>17</v>
      </c>
      <c r="Z109" s="224"/>
      <c r="AA109" s="226" t="e">
        <f>VLOOKUP(Z92,'POINTS SCORE'!$B$10:$AI$39,18,FALSE)</f>
        <v>#N/A</v>
      </c>
      <c r="AB109" s="226" t="e">
        <f>VLOOKUP(Z92,'POINTS SCORE'!$B$39:$AI$78,18,FALSE)</f>
        <v>#N/A</v>
      </c>
      <c r="AC109" s="105">
        <v>17</v>
      </c>
      <c r="AD109" s="224"/>
      <c r="AE109" s="226" t="e">
        <f>VLOOKUP(AD92,'POINTS SCORE'!$B$10:$AI$39,18,FALSE)</f>
        <v>#N/A</v>
      </c>
      <c r="AF109" s="106" t="e">
        <f>VLOOKUP(AD92,'POINTS SCORE'!$B$39:$AI$78,18,FALSE)</f>
        <v>#N/A</v>
      </c>
    </row>
    <row r="110" spans="1:32" s="226" customFormat="1">
      <c r="A110" s="105">
        <v>18</v>
      </c>
      <c r="B110" s="224"/>
      <c r="C110" s="226" t="e">
        <f>VLOOKUP(B92,'POINTS SCORE'!$B$10:$AI$39,19,FALSE)</f>
        <v>#N/A</v>
      </c>
      <c r="D110" s="225" t="e">
        <f>VLOOKUP(B92,'POINTS SCORE'!$B$39:$AI$78,19,FALSE)</f>
        <v>#N/A</v>
      </c>
      <c r="E110" s="113">
        <v>18</v>
      </c>
      <c r="F110" s="224"/>
      <c r="G110" s="225" t="e">
        <f>VLOOKUP(F92,'POINTS SCORE'!$B$10:$AI$39,19,FALSE)</f>
        <v>#N/A</v>
      </c>
      <c r="H110" s="225" t="e">
        <f>VLOOKUP(F92,'POINTS SCORE'!$B$39:$AI$78,19,FALSE)</f>
        <v>#N/A</v>
      </c>
      <c r="I110" s="113">
        <v>18</v>
      </c>
      <c r="J110" s="224"/>
      <c r="K110" s="225">
        <f>VLOOKUP(J92,'POINTS SCORE'!$B$10:$AI$39,19,FALSE)</f>
        <v>0</v>
      </c>
      <c r="L110" s="225">
        <f>VLOOKUP(J92,'POINTS SCORE'!$B$39:$AI$78,19,FALSE)</f>
        <v>0</v>
      </c>
      <c r="M110" s="113">
        <v>18</v>
      </c>
      <c r="N110" s="224"/>
      <c r="O110" s="226" t="e">
        <f>VLOOKUP(N92,'POINTS SCORE'!$B$10:$AI$39,19,FALSE)</f>
        <v>#N/A</v>
      </c>
      <c r="P110" s="226" t="e">
        <f>VLOOKUP(N92,'POINTS SCORE'!$B$39:$AI$78,19,FALSE)</f>
        <v>#N/A</v>
      </c>
      <c r="Q110" s="105">
        <v>18</v>
      </c>
      <c r="R110" s="224"/>
      <c r="S110" s="226" t="e">
        <f>VLOOKUP(R92,'POINTS SCORE'!$B$10:$AI$39,19,FALSE)</f>
        <v>#N/A</v>
      </c>
      <c r="T110" s="226" t="e">
        <f>VLOOKUP(R92,'POINTS SCORE'!$B$39:$AI$78,19,FALSE)</f>
        <v>#N/A</v>
      </c>
      <c r="U110" s="105">
        <v>18</v>
      </c>
      <c r="V110" s="224"/>
      <c r="W110" s="226" t="e">
        <f>VLOOKUP(V92,'POINTS SCORE'!$B$10:$AI$39,19,FALSE)</f>
        <v>#N/A</v>
      </c>
      <c r="X110" s="226" t="e">
        <f>VLOOKUP(V92,'POINTS SCORE'!$B$39:$AI$78,19,FALSE)</f>
        <v>#N/A</v>
      </c>
      <c r="Y110" s="105">
        <v>18</v>
      </c>
      <c r="Z110" s="224"/>
      <c r="AA110" s="226" t="e">
        <f>VLOOKUP(Z92,'POINTS SCORE'!$B$10:$AI$39,19,FALSE)</f>
        <v>#N/A</v>
      </c>
      <c r="AB110" s="226" t="e">
        <f>VLOOKUP(Z92,'POINTS SCORE'!$B$39:$AI$78,19,FALSE)</f>
        <v>#N/A</v>
      </c>
      <c r="AC110" s="105">
        <v>18</v>
      </c>
      <c r="AD110" s="224"/>
      <c r="AE110" s="226" t="e">
        <f>VLOOKUP(AD92,'POINTS SCORE'!$B$10:$AI$39,19,FALSE)</f>
        <v>#N/A</v>
      </c>
      <c r="AF110" s="106" t="e">
        <f>VLOOKUP(AD92,'POINTS SCORE'!$B$39:$AI$78,19,FALSE)</f>
        <v>#N/A</v>
      </c>
    </row>
    <row r="111" spans="1:32" s="226" customFormat="1">
      <c r="A111" s="105">
        <v>19</v>
      </c>
      <c r="B111" s="224"/>
      <c r="C111" s="226" t="e">
        <f>VLOOKUP(B92,'POINTS SCORE'!$B$10:$AI$39,20,FALSE)</f>
        <v>#N/A</v>
      </c>
      <c r="D111" s="225" t="e">
        <f>VLOOKUP(B92,'POINTS SCORE'!$B$39:$AI$78,20,FALSE)</f>
        <v>#N/A</v>
      </c>
      <c r="E111" s="113">
        <v>19</v>
      </c>
      <c r="F111" s="224"/>
      <c r="G111" s="225" t="e">
        <f>VLOOKUP(F92,'POINTS SCORE'!$B$10:$AI$39,20,FALSE)</f>
        <v>#N/A</v>
      </c>
      <c r="H111" s="225" t="e">
        <f>VLOOKUP(F92,'POINTS SCORE'!$B$39:$AI$78,20,FALSE)</f>
        <v>#N/A</v>
      </c>
      <c r="I111" s="113">
        <v>19</v>
      </c>
      <c r="J111" s="224"/>
      <c r="K111" s="225">
        <f>VLOOKUP(J92,'POINTS SCORE'!$B$10:$AI$39,20,FALSE)</f>
        <v>0</v>
      </c>
      <c r="L111" s="225">
        <f>VLOOKUP(J92,'POINTS SCORE'!$B$39:$AI$78,20,FALSE)</f>
        <v>0</v>
      </c>
      <c r="M111" s="113">
        <v>19</v>
      </c>
      <c r="N111" s="224"/>
      <c r="O111" s="226" t="e">
        <f>VLOOKUP(N92,'POINTS SCORE'!$B$10:$AI$39,20,FALSE)</f>
        <v>#N/A</v>
      </c>
      <c r="P111" s="226" t="e">
        <f>VLOOKUP(N92,'POINTS SCORE'!$B$39:$AI$78,20,FALSE)</f>
        <v>#N/A</v>
      </c>
      <c r="Q111" s="105">
        <v>19</v>
      </c>
      <c r="R111" s="224"/>
      <c r="S111" s="226" t="e">
        <f>VLOOKUP(R92,'POINTS SCORE'!$B$10:$AI$39,20,FALSE)</f>
        <v>#N/A</v>
      </c>
      <c r="T111" s="226" t="e">
        <f>VLOOKUP(R92,'POINTS SCORE'!$B$39:$AI$78,20,FALSE)</f>
        <v>#N/A</v>
      </c>
      <c r="U111" s="105">
        <v>19</v>
      </c>
      <c r="V111" s="224"/>
      <c r="W111" s="226" t="e">
        <f>VLOOKUP(V92,'POINTS SCORE'!$B$10:$AI$39,20,FALSE)</f>
        <v>#N/A</v>
      </c>
      <c r="X111" s="226" t="e">
        <f>VLOOKUP(V92,'POINTS SCORE'!$B$39:$AI$78,20,FALSE)</f>
        <v>#N/A</v>
      </c>
      <c r="Y111" s="105">
        <v>19</v>
      </c>
      <c r="Z111" s="224"/>
      <c r="AA111" s="226" t="e">
        <f>VLOOKUP(Z92,'POINTS SCORE'!$B$10:$AI$39,20,FALSE)</f>
        <v>#N/A</v>
      </c>
      <c r="AB111" s="226" t="e">
        <f>VLOOKUP(Z92,'POINTS SCORE'!$B$39:$AI$78,20,FALSE)</f>
        <v>#N/A</v>
      </c>
      <c r="AC111" s="105">
        <v>19</v>
      </c>
      <c r="AD111" s="224"/>
      <c r="AE111" s="226" t="e">
        <f>VLOOKUP(AD92,'POINTS SCORE'!$B$10:$AI$39,20,FALSE)</f>
        <v>#N/A</v>
      </c>
      <c r="AF111" s="106" t="e">
        <f>VLOOKUP(AD92,'POINTS SCORE'!$B$39:$AI$78,20,FALSE)</f>
        <v>#N/A</v>
      </c>
    </row>
    <row r="112" spans="1:32" s="226" customFormat="1">
      <c r="A112" s="105">
        <v>20</v>
      </c>
      <c r="B112" s="224"/>
      <c r="C112" s="226" t="e">
        <f>VLOOKUP(B92,'POINTS SCORE'!$B$10:$AI$39,21,FALSE)</f>
        <v>#N/A</v>
      </c>
      <c r="D112" s="225" t="e">
        <f>VLOOKUP(B92,'POINTS SCORE'!$B$39:$AI$78,21,FALSE)</f>
        <v>#N/A</v>
      </c>
      <c r="E112" s="113">
        <v>20</v>
      </c>
      <c r="F112" s="224"/>
      <c r="G112" s="225" t="e">
        <f>VLOOKUP(F92,'POINTS SCORE'!$B$10:$AI$39,21,FALSE)</f>
        <v>#N/A</v>
      </c>
      <c r="H112" s="225" t="e">
        <f>VLOOKUP(F92,'POINTS SCORE'!$B$39:$AI$78,21,FALSE)</f>
        <v>#N/A</v>
      </c>
      <c r="I112" s="113">
        <v>20</v>
      </c>
      <c r="J112" s="224"/>
      <c r="K112" s="225">
        <f>VLOOKUP(J92,'POINTS SCORE'!$B$10:$AI$39,21,FALSE)</f>
        <v>0</v>
      </c>
      <c r="L112" s="225">
        <f>VLOOKUP(J92,'POINTS SCORE'!$B$39:$AI$78,21,FALSE)</f>
        <v>0</v>
      </c>
      <c r="M112" s="113">
        <v>20</v>
      </c>
      <c r="N112" s="224"/>
      <c r="O112" s="226" t="e">
        <f>VLOOKUP(N92,'POINTS SCORE'!$B$10:$AI$39,21,FALSE)</f>
        <v>#N/A</v>
      </c>
      <c r="P112" s="226" t="e">
        <f>VLOOKUP(N92,'POINTS SCORE'!$B$39:$AI$78,21,FALSE)</f>
        <v>#N/A</v>
      </c>
      <c r="Q112" s="105">
        <v>20</v>
      </c>
      <c r="R112" s="224"/>
      <c r="S112" s="226" t="e">
        <f>VLOOKUP(R92,'POINTS SCORE'!$B$10:$AI$39,21,FALSE)</f>
        <v>#N/A</v>
      </c>
      <c r="T112" s="226" t="e">
        <f>VLOOKUP(R92,'POINTS SCORE'!$B$39:$AI$78,21,FALSE)</f>
        <v>#N/A</v>
      </c>
      <c r="U112" s="105">
        <v>20</v>
      </c>
      <c r="V112" s="224"/>
      <c r="W112" s="226" t="e">
        <f>VLOOKUP(V92,'POINTS SCORE'!$B$10:$AI$39,21,FALSE)</f>
        <v>#N/A</v>
      </c>
      <c r="X112" s="226" t="e">
        <f>VLOOKUP(V92,'POINTS SCORE'!$B$39:$AI$78,21,FALSE)</f>
        <v>#N/A</v>
      </c>
      <c r="Y112" s="105">
        <v>20</v>
      </c>
      <c r="Z112" s="224"/>
      <c r="AA112" s="226" t="e">
        <f>VLOOKUP(Z92,'POINTS SCORE'!$B$10:$AI$39,21,FALSE)</f>
        <v>#N/A</v>
      </c>
      <c r="AB112" s="226" t="e">
        <f>VLOOKUP(Z92,'POINTS SCORE'!$B$39:$AI$78,21,FALSE)</f>
        <v>#N/A</v>
      </c>
      <c r="AC112" s="105">
        <v>20</v>
      </c>
      <c r="AD112" s="224"/>
      <c r="AE112" s="226" t="e">
        <f>VLOOKUP(AD92,'POINTS SCORE'!$B$10:$AI$39,21,FALSE)</f>
        <v>#N/A</v>
      </c>
      <c r="AF112" s="106" t="e">
        <f>VLOOKUP(AD92,'POINTS SCORE'!$B$39:$AI$78,21,FALSE)</f>
        <v>#N/A</v>
      </c>
    </row>
    <row r="113" spans="1:32" s="226" customFormat="1">
      <c r="A113" s="105">
        <v>21</v>
      </c>
      <c r="B113" s="224"/>
      <c r="C113" s="226" t="e">
        <f>VLOOKUP(B92,'POINTS SCORE'!$B$10:$AI$39,22,FALSE)</f>
        <v>#N/A</v>
      </c>
      <c r="D113" s="225" t="e">
        <f>VLOOKUP(B92,'POINTS SCORE'!$B$39:$AI$78,22,FALSE)</f>
        <v>#N/A</v>
      </c>
      <c r="E113" s="113">
        <v>21</v>
      </c>
      <c r="F113" s="224"/>
      <c r="G113" s="225" t="e">
        <f>VLOOKUP(F92,'POINTS SCORE'!$B$10:$AI$39,22,FALSE)</f>
        <v>#N/A</v>
      </c>
      <c r="H113" s="225" t="e">
        <f>VLOOKUP(F92,'POINTS SCORE'!$B$39:$AI$78,22,FALSE)</f>
        <v>#N/A</v>
      </c>
      <c r="I113" s="113">
        <v>21</v>
      </c>
      <c r="J113" s="224"/>
      <c r="K113" s="225">
        <f>VLOOKUP(J92,'POINTS SCORE'!$B$10:$AI$39,22,FALSE)</f>
        <v>0</v>
      </c>
      <c r="L113" s="225">
        <f>VLOOKUP(J92,'POINTS SCORE'!$B$39:$AI$78,22,FALSE)</f>
        <v>0</v>
      </c>
      <c r="M113" s="113">
        <v>21</v>
      </c>
      <c r="N113" s="224"/>
      <c r="O113" s="226" t="e">
        <f>VLOOKUP(N92,'POINTS SCORE'!$B$10:$AI$39,22,FALSE)</f>
        <v>#N/A</v>
      </c>
      <c r="P113" s="226" t="e">
        <f>VLOOKUP(N92,'POINTS SCORE'!$B$39:$AI$78,22,FALSE)</f>
        <v>#N/A</v>
      </c>
      <c r="Q113" s="105">
        <v>21</v>
      </c>
      <c r="R113" s="224"/>
      <c r="S113" s="226" t="e">
        <f>VLOOKUP(R92,'POINTS SCORE'!$B$10:$AI$39,22,FALSE)</f>
        <v>#N/A</v>
      </c>
      <c r="T113" s="226" t="e">
        <f>VLOOKUP(R92,'POINTS SCORE'!$B$39:$AI$78,22,FALSE)</f>
        <v>#N/A</v>
      </c>
      <c r="U113" s="105">
        <v>21</v>
      </c>
      <c r="V113" s="224"/>
      <c r="W113" s="226" t="e">
        <f>VLOOKUP(V92,'POINTS SCORE'!$B$10:$AI$39,22,FALSE)</f>
        <v>#N/A</v>
      </c>
      <c r="X113" s="226" t="e">
        <f>VLOOKUP(V92,'POINTS SCORE'!$B$39:$AI$78,22,FALSE)</f>
        <v>#N/A</v>
      </c>
      <c r="Y113" s="105">
        <v>21</v>
      </c>
      <c r="Z113" s="224"/>
      <c r="AA113" s="226" t="e">
        <f>VLOOKUP(Z92,'POINTS SCORE'!$B$10:$AI$39,22,FALSE)</f>
        <v>#N/A</v>
      </c>
      <c r="AB113" s="226" t="e">
        <f>VLOOKUP(Z92,'POINTS SCORE'!$B$39:$AI$78,22,FALSE)</f>
        <v>#N/A</v>
      </c>
      <c r="AC113" s="105">
        <v>21</v>
      </c>
      <c r="AD113" s="224"/>
      <c r="AE113" s="226" t="e">
        <f>VLOOKUP(AD92,'POINTS SCORE'!$B$10:$AI$39,22,FALSE)</f>
        <v>#N/A</v>
      </c>
      <c r="AF113" s="106" t="e">
        <f>VLOOKUP(AD92,'POINTS SCORE'!$B$39:$AI$78,22,FALSE)</f>
        <v>#N/A</v>
      </c>
    </row>
    <row r="114" spans="1:32" s="226" customFormat="1">
      <c r="A114" s="105">
        <v>22</v>
      </c>
      <c r="B114" s="224"/>
      <c r="C114" s="226" t="e">
        <f>VLOOKUP(B92,'POINTS SCORE'!$B$10:$AI$39,23,FALSE)</f>
        <v>#N/A</v>
      </c>
      <c r="D114" s="225" t="e">
        <f>VLOOKUP(B92,'POINTS SCORE'!$B$39:$AI$78,23,FALSE)</f>
        <v>#N/A</v>
      </c>
      <c r="E114" s="113">
        <v>22</v>
      </c>
      <c r="F114" s="224"/>
      <c r="G114" s="225" t="e">
        <f>VLOOKUP(F92,'POINTS SCORE'!$B$10:$AI$39,23,FALSE)</f>
        <v>#N/A</v>
      </c>
      <c r="H114" s="225" t="e">
        <f>VLOOKUP(F92,'POINTS SCORE'!$B$39:$AI$78,23,FALSE)</f>
        <v>#N/A</v>
      </c>
      <c r="I114" s="113">
        <v>22</v>
      </c>
      <c r="J114" s="224"/>
      <c r="K114" s="225">
        <f>VLOOKUP(J92,'POINTS SCORE'!$B$10:$AI$39,23,FALSE)</f>
        <v>0</v>
      </c>
      <c r="L114" s="225">
        <f>VLOOKUP(J92,'POINTS SCORE'!$B$39:$AI$78,23,FALSE)</f>
        <v>0</v>
      </c>
      <c r="M114" s="113">
        <v>22</v>
      </c>
      <c r="N114" s="224"/>
      <c r="O114" s="226" t="e">
        <f>VLOOKUP(N92,'POINTS SCORE'!$B$10:$AI$39,23,FALSE)</f>
        <v>#N/A</v>
      </c>
      <c r="P114" s="226" t="e">
        <f>VLOOKUP(N92,'POINTS SCORE'!$B$39:$AI$78,23,FALSE)</f>
        <v>#N/A</v>
      </c>
      <c r="Q114" s="105">
        <v>22</v>
      </c>
      <c r="R114" s="224"/>
      <c r="S114" s="226" t="e">
        <f>VLOOKUP(R92,'POINTS SCORE'!$B$10:$AI$39,23,FALSE)</f>
        <v>#N/A</v>
      </c>
      <c r="T114" s="226" t="e">
        <f>VLOOKUP(R92,'POINTS SCORE'!$B$39:$AI$78,23,FALSE)</f>
        <v>#N/A</v>
      </c>
      <c r="U114" s="105">
        <v>22</v>
      </c>
      <c r="V114" s="224"/>
      <c r="W114" s="226" t="e">
        <f>VLOOKUP(V92,'POINTS SCORE'!$B$10:$AI$39,23,FALSE)</f>
        <v>#N/A</v>
      </c>
      <c r="X114" s="226" t="e">
        <f>VLOOKUP(V92,'POINTS SCORE'!$B$39:$AI$78,23,FALSE)</f>
        <v>#N/A</v>
      </c>
      <c r="Y114" s="105">
        <v>22</v>
      </c>
      <c r="Z114" s="224"/>
      <c r="AA114" s="226" t="e">
        <f>VLOOKUP(Z92,'POINTS SCORE'!$B$10:$AI$39,23,FALSE)</f>
        <v>#N/A</v>
      </c>
      <c r="AB114" s="226" t="e">
        <f>VLOOKUP(Z92,'POINTS SCORE'!$B$39:$AI$78,23,FALSE)</f>
        <v>#N/A</v>
      </c>
      <c r="AC114" s="105">
        <v>22</v>
      </c>
      <c r="AD114" s="224"/>
      <c r="AE114" s="226" t="e">
        <f>VLOOKUP(AD92,'POINTS SCORE'!$B$10:$AI$39,23,FALSE)</f>
        <v>#N/A</v>
      </c>
      <c r="AF114" s="106" t="e">
        <f>VLOOKUP(AD92,'POINTS SCORE'!$B$39:$AI$78,23,FALSE)</f>
        <v>#N/A</v>
      </c>
    </row>
    <row r="115" spans="1:32" s="226" customFormat="1">
      <c r="A115" s="105">
        <v>23</v>
      </c>
      <c r="B115" s="224"/>
      <c r="C115" s="226" t="e">
        <f>VLOOKUP(B92,'POINTS SCORE'!$B$10:$AI$39,24,FALSE)</f>
        <v>#N/A</v>
      </c>
      <c r="D115" s="225" t="e">
        <f>VLOOKUP(B92,'POINTS SCORE'!$B$39:$AI$78,24,FALSE)</f>
        <v>#N/A</v>
      </c>
      <c r="E115" s="113">
        <v>23</v>
      </c>
      <c r="F115" s="224"/>
      <c r="G115" s="225" t="e">
        <f>VLOOKUP(F92,'POINTS SCORE'!$B$10:$AI$39,24,FALSE)</f>
        <v>#N/A</v>
      </c>
      <c r="H115" s="225" t="e">
        <f>VLOOKUP(F92,'POINTS SCORE'!$B$39:$AI$78,24,FALSE)</f>
        <v>#N/A</v>
      </c>
      <c r="I115" s="113">
        <v>23</v>
      </c>
      <c r="J115" s="224"/>
      <c r="K115" s="225">
        <f>VLOOKUP(J92,'POINTS SCORE'!$B$10:$AI$39,24,FALSE)</f>
        <v>0</v>
      </c>
      <c r="L115" s="225">
        <f>VLOOKUP(J92,'POINTS SCORE'!$B$39:$AI$78,24,FALSE)</f>
        <v>0</v>
      </c>
      <c r="M115" s="113">
        <v>23</v>
      </c>
      <c r="N115" s="224"/>
      <c r="O115" s="226" t="e">
        <f>VLOOKUP(N92,'POINTS SCORE'!$B$10:$AI$39,24,FALSE)</f>
        <v>#N/A</v>
      </c>
      <c r="P115" s="226" t="e">
        <f>VLOOKUP(N92,'POINTS SCORE'!$B$39:$AI$78,24,FALSE)</f>
        <v>#N/A</v>
      </c>
      <c r="Q115" s="105">
        <v>23</v>
      </c>
      <c r="R115" s="224"/>
      <c r="S115" s="226" t="e">
        <f>VLOOKUP(R92,'POINTS SCORE'!$B$10:$AI$39,24,FALSE)</f>
        <v>#N/A</v>
      </c>
      <c r="T115" s="226" t="e">
        <f>VLOOKUP(R92,'POINTS SCORE'!$B$39:$AI$78,24,FALSE)</f>
        <v>#N/A</v>
      </c>
      <c r="U115" s="105">
        <v>23</v>
      </c>
      <c r="V115" s="224"/>
      <c r="W115" s="226" t="e">
        <f>VLOOKUP(V92,'POINTS SCORE'!$B$10:$AI$39,24,FALSE)</f>
        <v>#N/A</v>
      </c>
      <c r="X115" s="226" t="e">
        <f>VLOOKUP(V92,'POINTS SCORE'!$B$39:$AI$78,24,FALSE)</f>
        <v>#N/A</v>
      </c>
      <c r="Y115" s="105">
        <v>23</v>
      </c>
      <c r="Z115" s="224"/>
      <c r="AA115" s="226" t="e">
        <f>VLOOKUP(Z92,'POINTS SCORE'!$B$10:$AI$39,24,FALSE)</f>
        <v>#N/A</v>
      </c>
      <c r="AB115" s="226" t="e">
        <f>VLOOKUP(Z92,'POINTS SCORE'!$B$39:$AI$78,24,FALSE)</f>
        <v>#N/A</v>
      </c>
      <c r="AC115" s="105">
        <v>23</v>
      </c>
      <c r="AD115" s="224"/>
      <c r="AE115" s="226" t="e">
        <f>VLOOKUP(AD92,'POINTS SCORE'!$B$10:$AI$39,24,FALSE)</f>
        <v>#N/A</v>
      </c>
      <c r="AF115" s="106" t="e">
        <f>VLOOKUP(AD92,'POINTS SCORE'!$B$39:$AI$78,24,FALSE)</f>
        <v>#N/A</v>
      </c>
    </row>
    <row r="116" spans="1:32" s="226" customFormat="1">
      <c r="A116" s="105">
        <v>24</v>
      </c>
      <c r="B116" s="224"/>
      <c r="C116" s="226" t="e">
        <f>VLOOKUP(B92,'POINTS SCORE'!$B$10:$AI$39,25,FALSE)</f>
        <v>#N/A</v>
      </c>
      <c r="D116" s="225" t="e">
        <f>VLOOKUP(B92,'POINTS SCORE'!$B$39:$AI$78,25,FALSE)</f>
        <v>#N/A</v>
      </c>
      <c r="E116" s="113">
        <v>24</v>
      </c>
      <c r="F116" s="224"/>
      <c r="G116" s="225" t="e">
        <f>VLOOKUP(F92,'POINTS SCORE'!$B$10:$AI$39,25,FALSE)</f>
        <v>#N/A</v>
      </c>
      <c r="H116" s="225" t="e">
        <f>VLOOKUP(F92,'POINTS SCORE'!$B$39:$AI$78,25,FALSE)</f>
        <v>#N/A</v>
      </c>
      <c r="I116" s="113">
        <v>24</v>
      </c>
      <c r="J116" s="224"/>
      <c r="K116" s="225">
        <f>VLOOKUP(J92,'POINTS SCORE'!$B$10:$AI$39,25,FALSE)</f>
        <v>0</v>
      </c>
      <c r="L116" s="225">
        <f>VLOOKUP(J92,'POINTS SCORE'!$B$39:$AI$78,25,FALSE)</f>
        <v>0</v>
      </c>
      <c r="M116" s="113">
        <v>24</v>
      </c>
      <c r="N116" s="224"/>
      <c r="O116" s="226" t="e">
        <f>VLOOKUP(N92,'POINTS SCORE'!$B$10:$AI$39,25,FALSE)</f>
        <v>#N/A</v>
      </c>
      <c r="P116" s="226" t="e">
        <f>VLOOKUP(N92,'POINTS SCORE'!$B$39:$AI$78,25,FALSE)</f>
        <v>#N/A</v>
      </c>
      <c r="Q116" s="105">
        <v>24</v>
      </c>
      <c r="R116" s="224"/>
      <c r="S116" s="226" t="e">
        <f>VLOOKUP(R92,'POINTS SCORE'!$B$10:$AI$39,25,FALSE)</f>
        <v>#N/A</v>
      </c>
      <c r="T116" s="226" t="e">
        <f>VLOOKUP(R92,'POINTS SCORE'!$B$39:$AI$78,25,FALSE)</f>
        <v>#N/A</v>
      </c>
      <c r="U116" s="105">
        <v>24</v>
      </c>
      <c r="V116" s="224"/>
      <c r="W116" s="226" t="e">
        <f>VLOOKUP(V92,'POINTS SCORE'!$B$10:$AI$39,25,FALSE)</f>
        <v>#N/A</v>
      </c>
      <c r="X116" s="226" t="e">
        <f>VLOOKUP(V92,'POINTS SCORE'!$B$39:$AI$78,25,FALSE)</f>
        <v>#N/A</v>
      </c>
      <c r="Y116" s="105">
        <v>24</v>
      </c>
      <c r="Z116" s="224"/>
      <c r="AA116" s="226" t="e">
        <f>VLOOKUP(Z92,'POINTS SCORE'!$B$10:$AI$39,25,FALSE)</f>
        <v>#N/A</v>
      </c>
      <c r="AB116" s="226" t="e">
        <f>VLOOKUP(Z92,'POINTS SCORE'!$B$39:$AI$78,25,FALSE)</f>
        <v>#N/A</v>
      </c>
      <c r="AC116" s="105">
        <v>24</v>
      </c>
      <c r="AD116" s="224"/>
      <c r="AE116" s="226" t="e">
        <f>VLOOKUP(AD92,'POINTS SCORE'!$B$10:$AI$39,25,FALSE)</f>
        <v>#N/A</v>
      </c>
      <c r="AF116" s="106" t="e">
        <f>VLOOKUP(AD92,'POINTS SCORE'!$B$39:$AI$78,25,FALSE)</f>
        <v>#N/A</v>
      </c>
    </row>
    <row r="117" spans="1:32" s="226" customFormat="1">
      <c r="A117" s="105">
        <v>25</v>
      </c>
      <c r="B117" s="224"/>
      <c r="C117" s="226" t="e">
        <f>VLOOKUP(B92,'POINTS SCORE'!$B$10:$AI$39,26,FALSE)</f>
        <v>#N/A</v>
      </c>
      <c r="D117" s="225" t="e">
        <f>VLOOKUP(B92,'POINTS SCORE'!$B$39:$AI$78,26,FALSE)</f>
        <v>#N/A</v>
      </c>
      <c r="E117" s="113">
        <v>25</v>
      </c>
      <c r="F117" s="224"/>
      <c r="G117" s="225" t="e">
        <f>VLOOKUP(F92,'POINTS SCORE'!$B$10:$AI$39,26,FALSE)</f>
        <v>#N/A</v>
      </c>
      <c r="H117" s="225" t="e">
        <f>VLOOKUP(F92,'POINTS SCORE'!$B$39:$AI$78,26,FALSE)</f>
        <v>#N/A</v>
      </c>
      <c r="I117" s="113">
        <v>25</v>
      </c>
      <c r="J117" s="224"/>
      <c r="K117" s="225">
        <f>VLOOKUP(J92,'POINTS SCORE'!$B$10:$AI$39,26,FALSE)</f>
        <v>0</v>
      </c>
      <c r="L117" s="225">
        <f>VLOOKUP(J92,'POINTS SCORE'!$B$39:$AI$78,26,FALSE)</f>
        <v>0</v>
      </c>
      <c r="M117" s="113">
        <v>25</v>
      </c>
      <c r="N117" s="224"/>
      <c r="O117" s="226" t="e">
        <f>VLOOKUP(N92,'POINTS SCORE'!$B$10:$AI$39,26,FALSE)</f>
        <v>#N/A</v>
      </c>
      <c r="P117" s="226" t="e">
        <f>VLOOKUP(N92,'POINTS SCORE'!$B$39:$AI$78,26,FALSE)</f>
        <v>#N/A</v>
      </c>
      <c r="Q117" s="105">
        <v>25</v>
      </c>
      <c r="R117" s="224"/>
      <c r="S117" s="226" t="e">
        <f>VLOOKUP(R92,'POINTS SCORE'!$B$10:$AI$39,26,FALSE)</f>
        <v>#N/A</v>
      </c>
      <c r="T117" s="226" t="e">
        <f>VLOOKUP(R92,'POINTS SCORE'!$B$39:$AI$78,26,FALSE)</f>
        <v>#N/A</v>
      </c>
      <c r="U117" s="105">
        <v>25</v>
      </c>
      <c r="V117" s="224"/>
      <c r="W117" s="226" t="e">
        <f>VLOOKUP(V92,'POINTS SCORE'!$B$10:$AI$39,26,FALSE)</f>
        <v>#N/A</v>
      </c>
      <c r="X117" s="226" t="e">
        <f>VLOOKUP(V92,'POINTS SCORE'!$B$39:$AI$78,26,FALSE)</f>
        <v>#N/A</v>
      </c>
      <c r="Y117" s="105">
        <v>25</v>
      </c>
      <c r="Z117" s="224"/>
      <c r="AA117" s="226" t="e">
        <f>VLOOKUP(Z92,'POINTS SCORE'!$B$10:$AI$39,26,FALSE)</f>
        <v>#N/A</v>
      </c>
      <c r="AB117" s="226" t="e">
        <f>VLOOKUP(Z92,'POINTS SCORE'!$B$39:$AI$78,26,FALSE)</f>
        <v>#N/A</v>
      </c>
      <c r="AC117" s="105">
        <v>25</v>
      </c>
      <c r="AD117" s="224"/>
      <c r="AE117" s="226" t="e">
        <f>VLOOKUP(AD92,'POINTS SCORE'!$B$10:$AI$39,26,FALSE)</f>
        <v>#N/A</v>
      </c>
      <c r="AF117" s="106" t="e">
        <f>VLOOKUP(AD92,'POINTS SCORE'!$B$39:$AI$78,26,FALSE)</f>
        <v>#N/A</v>
      </c>
    </row>
    <row r="118" spans="1:32" s="226" customFormat="1">
      <c r="A118" s="105">
        <v>26</v>
      </c>
      <c r="B118" s="224"/>
      <c r="C118" s="226" t="e">
        <f>VLOOKUP(B92,'POINTS SCORE'!$B$10:$AI$39,27,FALSE)</f>
        <v>#N/A</v>
      </c>
      <c r="D118" s="225" t="e">
        <f>VLOOKUP(B92,'POINTS SCORE'!$B$39:$AI$78,27,FALSE)</f>
        <v>#N/A</v>
      </c>
      <c r="E118" s="113">
        <v>26</v>
      </c>
      <c r="F118" s="224"/>
      <c r="G118" s="225" t="e">
        <f>VLOOKUP(F92,'POINTS SCORE'!$B$10:$AI$39,27,FALSE)</f>
        <v>#N/A</v>
      </c>
      <c r="H118" s="225" t="e">
        <f>VLOOKUP(F92,'POINTS SCORE'!$B$39:$AI$78,27,FALSE)</f>
        <v>#N/A</v>
      </c>
      <c r="I118" s="113">
        <v>26</v>
      </c>
      <c r="J118" s="224"/>
      <c r="K118" s="225">
        <f>VLOOKUP(J92,'POINTS SCORE'!$B$10:$AI$39,27,FALSE)</f>
        <v>0</v>
      </c>
      <c r="L118" s="225">
        <f>VLOOKUP(J92,'POINTS SCORE'!$B$39:$AI$78,27,FALSE)</f>
        <v>0</v>
      </c>
      <c r="M118" s="113">
        <v>26</v>
      </c>
      <c r="N118" s="224"/>
      <c r="O118" s="226" t="e">
        <f>VLOOKUP(N92,'POINTS SCORE'!$B$10:$AI$39,27,FALSE)</f>
        <v>#N/A</v>
      </c>
      <c r="P118" s="226" t="e">
        <f>VLOOKUP(N92,'POINTS SCORE'!$B$39:$AI$78,27,FALSE)</f>
        <v>#N/A</v>
      </c>
      <c r="Q118" s="105">
        <v>26</v>
      </c>
      <c r="R118" s="224"/>
      <c r="S118" s="226" t="e">
        <f>VLOOKUP(R92,'POINTS SCORE'!$B$10:$AI$39,27,FALSE)</f>
        <v>#N/A</v>
      </c>
      <c r="T118" s="226" t="e">
        <f>VLOOKUP(R92,'POINTS SCORE'!$B$39:$AI$78,27,FALSE)</f>
        <v>#N/A</v>
      </c>
      <c r="U118" s="105">
        <v>26</v>
      </c>
      <c r="V118" s="224"/>
      <c r="W118" s="226" t="e">
        <f>VLOOKUP(V92,'POINTS SCORE'!$B$10:$AI$39,27,FALSE)</f>
        <v>#N/A</v>
      </c>
      <c r="X118" s="226" t="e">
        <f>VLOOKUP(V92,'POINTS SCORE'!$B$39:$AI$78,27,FALSE)</f>
        <v>#N/A</v>
      </c>
      <c r="Y118" s="105">
        <v>26</v>
      </c>
      <c r="Z118" s="224"/>
      <c r="AA118" s="226" t="e">
        <f>VLOOKUP(Z92,'POINTS SCORE'!$B$10:$AI$39,27,FALSE)</f>
        <v>#N/A</v>
      </c>
      <c r="AB118" s="226" t="e">
        <f>VLOOKUP(Z92,'POINTS SCORE'!$B$39:$AI$78,27,FALSE)</f>
        <v>#N/A</v>
      </c>
      <c r="AC118" s="105">
        <v>26</v>
      </c>
      <c r="AD118" s="224"/>
      <c r="AE118" s="226" t="e">
        <f>VLOOKUP(AD92,'POINTS SCORE'!$B$10:$AI$39,27,FALSE)</f>
        <v>#N/A</v>
      </c>
      <c r="AF118" s="106" t="e">
        <f>VLOOKUP(AD92,'POINTS SCORE'!$B$39:$AI$78,27,FALSE)</f>
        <v>#N/A</v>
      </c>
    </row>
    <row r="119" spans="1:32" s="226" customFormat="1">
      <c r="A119" s="105">
        <v>27</v>
      </c>
      <c r="B119" s="224"/>
      <c r="C119" s="226" t="e">
        <f>VLOOKUP(B92,'POINTS SCORE'!$B$10:$AI$39,28,FALSE)</f>
        <v>#N/A</v>
      </c>
      <c r="D119" s="225" t="e">
        <f>VLOOKUP(B92,'POINTS SCORE'!$B$39:$AI$78,28,FALSE)</f>
        <v>#N/A</v>
      </c>
      <c r="E119" s="113">
        <v>27</v>
      </c>
      <c r="F119" s="224"/>
      <c r="G119" s="225" t="e">
        <f>VLOOKUP(F92,'POINTS SCORE'!$B$10:$AI$39,28,FALSE)</f>
        <v>#N/A</v>
      </c>
      <c r="H119" s="225" t="e">
        <f>VLOOKUP(F92,'POINTS SCORE'!$B$39:$AI$78,28,FALSE)</f>
        <v>#N/A</v>
      </c>
      <c r="I119" s="113">
        <v>27</v>
      </c>
      <c r="J119" s="224"/>
      <c r="K119" s="225">
        <f>VLOOKUP(J92,'POINTS SCORE'!$B$10:$AI$39,28,FALSE)</f>
        <v>0</v>
      </c>
      <c r="L119" s="225">
        <f>VLOOKUP(J92,'POINTS SCORE'!$B$39:$AI$78,28,FALSE)</f>
        <v>0</v>
      </c>
      <c r="M119" s="113">
        <v>27</v>
      </c>
      <c r="N119" s="224"/>
      <c r="O119" s="226" t="e">
        <f>VLOOKUP(N92,'POINTS SCORE'!$B$10:$AI$39,28,FALSE)</f>
        <v>#N/A</v>
      </c>
      <c r="P119" s="226" t="e">
        <f>VLOOKUP(N92,'POINTS SCORE'!$B$39:$AI$78,28,FALSE)</f>
        <v>#N/A</v>
      </c>
      <c r="Q119" s="105">
        <v>27</v>
      </c>
      <c r="R119" s="224"/>
      <c r="S119" s="226" t="e">
        <f>VLOOKUP(R92,'POINTS SCORE'!$B$10:$AI$39,28,FALSE)</f>
        <v>#N/A</v>
      </c>
      <c r="T119" s="226" t="e">
        <f>VLOOKUP(R92,'POINTS SCORE'!$B$39:$AI$78,28,FALSE)</f>
        <v>#N/A</v>
      </c>
      <c r="U119" s="105">
        <v>27</v>
      </c>
      <c r="V119" s="224"/>
      <c r="W119" s="226" t="e">
        <f>VLOOKUP(V92,'POINTS SCORE'!$B$10:$AI$39,28,FALSE)</f>
        <v>#N/A</v>
      </c>
      <c r="X119" s="226" t="e">
        <f>VLOOKUP(V92,'POINTS SCORE'!$B$39:$AI$78,28,FALSE)</f>
        <v>#N/A</v>
      </c>
      <c r="Y119" s="105">
        <v>27</v>
      </c>
      <c r="Z119" s="224"/>
      <c r="AA119" s="226" t="e">
        <f>VLOOKUP(Z92,'POINTS SCORE'!$B$10:$AI$39,28,FALSE)</f>
        <v>#N/A</v>
      </c>
      <c r="AB119" s="226" t="e">
        <f>VLOOKUP(Z92,'POINTS SCORE'!$B$39:$AI$78,28,FALSE)</f>
        <v>#N/A</v>
      </c>
      <c r="AC119" s="105">
        <v>27</v>
      </c>
      <c r="AD119" s="224"/>
      <c r="AE119" s="226" t="e">
        <f>VLOOKUP(AD92,'POINTS SCORE'!$B$10:$AI$39,28,FALSE)</f>
        <v>#N/A</v>
      </c>
      <c r="AF119" s="106" t="e">
        <f>VLOOKUP(AD92,'POINTS SCORE'!$B$39:$AI$78,28,FALSE)</f>
        <v>#N/A</v>
      </c>
    </row>
    <row r="120" spans="1:32" s="226" customFormat="1">
      <c r="A120" s="105">
        <v>28</v>
      </c>
      <c r="B120" s="224"/>
      <c r="C120" s="226" t="e">
        <f>VLOOKUP(B92,'POINTS SCORE'!$B$10:$AI$39,29,FALSE)</f>
        <v>#N/A</v>
      </c>
      <c r="D120" s="225" t="e">
        <f>VLOOKUP(B92,'POINTS SCORE'!$B$39:$AI$78,29,FALSE)</f>
        <v>#N/A</v>
      </c>
      <c r="E120" s="113">
        <v>28</v>
      </c>
      <c r="F120" s="224"/>
      <c r="G120" s="225" t="e">
        <f>VLOOKUP(F92,'POINTS SCORE'!$B$10:$AI$39,29,FALSE)</f>
        <v>#N/A</v>
      </c>
      <c r="H120" s="225" t="e">
        <f>VLOOKUP(F92,'POINTS SCORE'!$B$39:$AI$78,29,FALSE)</f>
        <v>#N/A</v>
      </c>
      <c r="I120" s="113">
        <v>28</v>
      </c>
      <c r="J120" s="224"/>
      <c r="K120" s="225">
        <f>VLOOKUP(J92,'POINTS SCORE'!$B$10:$AI$39,29,FALSE)</f>
        <v>0</v>
      </c>
      <c r="L120" s="225">
        <f>VLOOKUP(J92,'POINTS SCORE'!$B$39:$AI$78,29,FALSE)</f>
        <v>0</v>
      </c>
      <c r="M120" s="113">
        <v>28</v>
      </c>
      <c r="N120" s="224"/>
      <c r="O120" s="226" t="e">
        <f>VLOOKUP(N92,'POINTS SCORE'!$B$10:$AI$39,29,FALSE)</f>
        <v>#N/A</v>
      </c>
      <c r="P120" s="226" t="e">
        <f>VLOOKUP(N92,'POINTS SCORE'!$B$39:$AI$78,29,FALSE)</f>
        <v>#N/A</v>
      </c>
      <c r="Q120" s="105">
        <v>28</v>
      </c>
      <c r="R120" s="224"/>
      <c r="S120" s="226" t="e">
        <f>VLOOKUP(R92,'POINTS SCORE'!$B$10:$AI$39,29,FALSE)</f>
        <v>#N/A</v>
      </c>
      <c r="T120" s="226" t="e">
        <f>VLOOKUP(R92,'POINTS SCORE'!$B$39:$AI$78,29,FALSE)</f>
        <v>#N/A</v>
      </c>
      <c r="U120" s="105">
        <v>28</v>
      </c>
      <c r="V120" s="224"/>
      <c r="W120" s="226" t="e">
        <f>VLOOKUP(V92,'POINTS SCORE'!$B$10:$AI$39,29,FALSE)</f>
        <v>#N/A</v>
      </c>
      <c r="X120" s="226" t="e">
        <f>VLOOKUP(V92,'POINTS SCORE'!$B$39:$AI$78,29,FALSE)</f>
        <v>#N/A</v>
      </c>
      <c r="Y120" s="105">
        <v>28</v>
      </c>
      <c r="Z120" s="224"/>
      <c r="AA120" s="226" t="e">
        <f>VLOOKUP(Z92,'POINTS SCORE'!$B$10:$AI$39,29,FALSE)</f>
        <v>#N/A</v>
      </c>
      <c r="AB120" s="226" t="e">
        <f>VLOOKUP(Z92,'POINTS SCORE'!$B$39:$AI$78,29,FALSE)</f>
        <v>#N/A</v>
      </c>
      <c r="AC120" s="105">
        <v>28</v>
      </c>
      <c r="AD120" s="224"/>
      <c r="AE120" s="226" t="e">
        <f>VLOOKUP(AD92,'POINTS SCORE'!$B$10:$AI$39,29,FALSE)</f>
        <v>#N/A</v>
      </c>
      <c r="AF120" s="106" t="e">
        <f>VLOOKUP(AD92,'POINTS SCORE'!$B$39:$AI$78,29,FALSE)</f>
        <v>#N/A</v>
      </c>
    </row>
    <row r="121" spans="1:32" s="226" customFormat="1">
      <c r="A121" s="105">
        <v>29</v>
      </c>
      <c r="B121" s="224"/>
      <c r="C121" s="226" t="e">
        <f>VLOOKUP(B92,'POINTS SCORE'!$B$10:$AI$39,30,FALSE)</f>
        <v>#N/A</v>
      </c>
      <c r="D121" s="225" t="e">
        <f>VLOOKUP(B92,'POINTS SCORE'!$B$39:$AI$78,30,FALSE)</f>
        <v>#N/A</v>
      </c>
      <c r="E121" s="113">
        <v>29</v>
      </c>
      <c r="F121" s="224"/>
      <c r="G121" s="225" t="e">
        <f>VLOOKUP(F92,'POINTS SCORE'!$B$10:$AI$39,30,FALSE)</f>
        <v>#N/A</v>
      </c>
      <c r="H121" s="225" t="e">
        <f>VLOOKUP(F92,'POINTS SCORE'!$B$39:$AI$78,30,FALSE)</f>
        <v>#N/A</v>
      </c>
      <c r="I121" s="113">
        <v>29</v>
      </c>
      <c r="J121" s="224"/>
      <c r="K121" s="225">
        <f>VLOOKUP(J92,'POINTS SCORE'!$B$10:$AI$39,30,FALSE)</f>
        <v>0</v>
      </c>
      <c r="L121" s="225">
        <f>VLOOKUP(J92,'POINTS SCORE'!$B$39:$AI$78,30,FALSE)</f>
        <v>0</v>
      </c>
      <c r="M121" s="113">
        <v>29</v>
      </c>
      <c r="N121" s="224"/>
      <c r="O121" s="226" t="e">
        <f>VLOOKUP(N92,'POINTS SCORE'!$B$10:$AI$39,30,FALSE)</f>
        <v>#N/A</v>
      </c>
      <c r="P121" s="226" t="e">
        <f>VLOOKUP(N92,'POINTS SCORE'!$B$39:$AI$78,30,FALSE)</f>
        <v>#N/A</v>
      </c>
      <c r="Q121" s="105">
        <v>29</v>
      </c>
      <c r="R121" s="224"/>
      <c r="S121" s="226" t="e">
        <f>VLOOKUP(R92,'POINTS SCORE'!$B$10:$AI$39,30,FALSE)</f>
        <v>#N/A</v>
      </c>
      <c r="T121" s="226" t="e">
        <f>VLOOKUP(R92,'POINTS SCORE'!$B$39:$AI$78,30,FALSE)</f>
        <v>#N/A</v>
      </c>
      <c r="U121" s="105">
        <v>29</v>
      </c>
      <c r="V121" s="224"/>
      <c r="W121" s="226" t="e">
        <f>VLOOKUP(V92,'POINTS SCORE'!$B$10:$AI$39,30,FALSE)</f>
        <v>#N/A</v>
      </c>
      <c r="X121" s="226" t="e">
        <f>VLOOKUP(V92,'POINTS SCORE'!$B$39:$AI$78,30,FALSE)</f>
        <v>#N/A</v>
      </c>
      <c r="Y121" s="105">
        <v>29</v>
      </c>
      <c r="Z121" s="224"/>
      <c r="AA121" s="226" t="e">
        <f>VLOOKUP(Z92,'POINTS SCORE'!$B$10:$AI$39,30,FALSE)</f>
        <v>#N/A</v>
      </c>
      <c r="AB121" s="226" t="e">
        <f>VLOOKUP(Z92,'POINTS SCORE'!$B$39:$AI$78,30,FALSE)</f>
        <v>#N/A</v>
      </c>
      <c r="AC121" s="105">
        <v>29</v>
      </c>
      <c r="AD121" s="224"/>
      <c r="AE121" s="226" t="e">
        <f>VLOOKUP(AD92,'POINTS SCORE'!$B$10:$AI$39,30,FALSE)</f>
        <v>#N/A</v>
      </c>
      <c r="AF121" s="106" t="e">
        <f>VLOOKUP(AD92,'POINTS SCORE'!$B$39:$AI$78,30,FALSE)</f>
        <v>#N/A</v>
      </c>
    </row>
    <row r="122" spans="1:32" s="226" customFormat="1">
      <c r="A122" s="105">
        <v>30</v>
      </c>
      <c r="B122" s="224"/>
      <c r="C122" s="226" t="e">
        <f>VLOOKUP(B92,'POINTS SCORE'!$B$10:$AI$39,31,FALSE)</f>
        <v>#N/A</v>
      </c>
      <c r="D122" s="225" t="e">
        <f>VLOOKUP(B92,'POINTS SCORE'!$B$39:$AI$78,31,FALSE)</f>
        <v>#N/A</v>
      </c>
      <c r="E122" s="113">
        <v>30</v>
      </c>
      <c r="F122" s="224"/>
      <c r="G122" s="225" t="e">
        <f>VLOOKUP(F92,'POINTS SCORE'!$B$10:$AI$39,31,FALSE)</f>
        <v>#N/A</v>
      </c>
      <c r="H122" s="225" t="e">
        <f>VLOOKUP(F92,'POINTS SCORE'!$B$39:$AI$78,31,FALSE)</f>
        <v>#N/A</v>
      </c>
      <c r="I122" s="113">
        <v>30</v>
      </c>
      <c r="J122" s="224"/>
      <c r="K122" s="225">
        <f>VLOOKUP(J92,'POINTS SCORE'!$B$10:$AI$39,31,FALSE)</f>
        <v>0</v>
      </c>
      <c r="L122" s="225">
        <f>VLOOKUP(J92,'POINTS SCORE'!$B$39:$AI$78,31,FALSE)</f>
        <v>0</v>
      </c>
      <c r="M122" s="113">
        <v>30</v>
      </c>
      <c r="N122" s="224"/>
      <c r="O122" s="226" t="e">
        <f>VLOOKUP(N92,'POINTS SCORE'!$B$10:$AI$39,31,FALSE)</f>
        <v>#N/A</v>
      </c>
      <c r="P122" s="226" t="e">
        <f>VLOOKUP(N92,'POINTS SCORE'!$B$39:$AI$78,31,FALSE)</f>
        <v>#N/A</v>
      </c>
      <c r="Q122" s="105">
        <v>30</v>
      </c>
      <c r="R122" s="224"/>
      <c r="S122" s="226" t="e">
        <f>VLOOKUP(R92,'POINTS SCORE'!$B$10:$AI$39,31,FALSE)</f>
        <v>#N/A</v>
      </c>
      <c r="T122" s="226" t="e">
        <f>VLOOKUP(R92,'POINTS SCORE'!$B$39:$AI$78,31,FALSE)</f>
        <v>#N/A</v>
      </c>
      <c r="U122" s="105">
        <v>30</v>
      </c>
      <c r="V122" s="224"/>
      <c r="W122" s="226" t="e">
        <f>VLOOKUP(V92,'POINTS SCORE'!$B$10:$AI$39,31,FALSE)</f>
        <v>#N/A</v>
      </c>
      <c r="X122" s="226" t="e">
        <f>VLOOKUP(V92,'POINTS SCORE'!$B$39:$AI$78,31,FALSE)</f>
        <v>#N/A</v>
      </c>
      <c r="Y122" s="105">
        <v>30</v>
      </c>
      <c r="Z122" s="224"/>
      <c r="AA122" s="226" t="e">
        <f>VLOOKUP(Z92,'POINTS SCORE'!$B$10:$AI$39,31,FALSE)</f>
        <v>#N/A</v>
      </c>
      <c r="AB122" s="226" t="e">
        <f>VLOOKUP(Z92,'POINTS SCORE'!$B$39:$AI$78,31,FALSE)</f>
        <v>#N/A</v>
      </c>
      <c r="AC122" s="105">
        <v>30</v>
      </c>
      <c r="AD122" s="224"/>
      <c r="AE122" s="226" t="e">
        <f>VLOOKUP(AD92,'POINTS SCORE'!$B$10:$AI$39,31,FALSE)</f>
        <v>#N/A</v>
      </c>
      <c r="AF122" s="106" t="e">
        <f>VLOOKUP(AD92,'POINTS SCORE'!$B$39:$AI$78,31,FALSE)</f>
        <v>#N/A</v>
      </c>
    </row>
    <row r="123" spans="1:32" s="226" customFormat="1">
      <c r="A123" s="105" t="s">
        <v>149</v>
      </c>
      <c r="B123" s="224"/>
      <c r="C123" s="226" t="e">
        <f>VLOOKUP(B92,'POINTS SCORE'!$B$10:$AI$39,32,FALSE)</f>
        <v>#N/A</v>
      </c>
      <c r="D123" s="225" t="e">
        <f>VLOOKUP(B92,'POINTS SCORE'!$B$39:$AI$78,32,FALSE)</f>
        <v>#N/A</v>
      </c>
      <c r="E123" s="113" t="s">
        <v>149</v>
      </c>
      <c r="F123" s="224"/>
      <c r="G123" s="225" t="e">
        <f>VLOOKUP(F92,'POINTS SCORE'!$B$10:$AI$39,32,FALSE)</f>
        <v>#N/A</v>
      </c>
      <c r="H123" s="225" t="e">
        <f>VLOOKUP(F92,'POINTS SCORE'!$B$39:$AI$78,32,FALSE)</f>
        <v>#N/A</v>
      </c>
      <c r="I123" s="113" t="s">
        <v>149</v>
      </c>
      <c r="J123" s="224"/>
      <c r="K123" s="225">
        <f>VLOOKUP(J92,'POINTS SCORE'!$B$10:$AI$39,32,FALSE)</f>
        <v>7</v>
      </c>
      <c r="L123" s="225">
        <f>VLOOKUP(J92,'POINTS SCORE'!$B$39:$AI$78,32,FALSE)</f>
        <v>7</v>
      </c>
      <c r="M123" s="113" t="s">
        <v>149</v>
      </c>
      <c r="N123" s="224"/>
      <c r="O123" s="226" t="e">
        <f>VLOOKUP(N92,'POINTS SCORE'!$B$10:$AI$39,32,FALSE)</f>
        <v>#N/A</v>
      </c>
      <c r="P123" s="226" t="e">
        <f>VLOOKUP(N92,'POINTS SCORE'!$B$39:$AI$78,32,FALSE)</f>
        <v>#N/A</v>
      </c>
      <c r="Q123" s="105" t="s">
        <v>149</v>
      </c>
      <c r="R123" s="224"/>
      <c r="S123" s="226" t="e">
        <f>VLOOKUP(R92,'POINTS SCORE'!$B$10:$AI$39,32,FALSE)</f>
        <v>#N/A</v>
      </c>
      <c r="T123" s="226" t="e">
        <f>VLOOKUP(R92,'POINTS SCORE'!$B$39:$AI$78,32,FALSE)</f>
        <v>#N/A</v>
      </c>
      <c r="U123" s="105" t="s">
        <v>149</v>
      </c>
      <c r="V123" s="224"/>
      <c r="W123" s="226" t="e">
        <f>VLOOKUP(V92,'POINTS SCORE'!$B$10:$AI$39,32,FALSE)</f>
        <v>#N/A</v>
      </c>
      <c r="X123" s="226" t="e">
        <f>VLOOKUP(V92,'POINTS SCORE'!$B$39:$AI$78,32,FALSE)</f>
        <v>#N/A</v>
      </c>
      <c r="Y123" s="105" t="s">
        <v>149</v>
      </c>
      <c r="Z123" s="224"/>
      <c r="AA123" s="226" t="e">
        <f>VLOOKUP(Z92,'POINTS SCORE'!$B$10:$AI$39,32,FALSE)</f>
        <v>#N/A</v>
      </c>
      <c r="AB123" s="226" t="e">
        <f>VLOOKUP(Z92,'POINTS SCORE'!$B$39:$AI$78,32,FALSE)</f>
        <v>#N/A</v>
      </c>
      <c r="AC123" s="105" t="s">
        <v>149</v>
      </c>
      <c r="AD123" s="224"/>
      <c r="AE123" s="226" t="e">
        <f>VLOOKUP(AD92,'POINTS SCORE'!$B$10:$AI$39,32,FALSE)</f>
        <v>#N/A</v>
      </c>
      <c r="AF123" s="106" t="e">
        <f>VLOOKUP(AD92,'POINTS SCORE'!$B$39:$AI$78,32,FALSE)</f>
        <v>#N/A</v>
      </c>
    </row>
    <row r="124" spans="1:32" s="226" customFormat="1">
      <c r="A124" s="105" t="s">
        <v>149</v>
      </c>
      <c r="B124" s="224"/>
      <c r="C124" s="226" t="e">
        <f>VLOOKUP(B92,'POINTS SCORE'!$B$10:$AI$39,32,FALSE)</f>
        <v>#N/A</v>
      </c>
      <c r="D124" s="225" t="e">
        <f>VLOOKUP(B92,'POINTS SCORE'!$B$39:$AI$78,32,FALSE)</f>
        <v>#N/A</v>
      </c>
      <c r="E124" s="113" t="s">
        <v>149</v>
      </c>
      <c r="F124" s="224"/>
      <c r="G124" s="225" t="e">
        <f>VLOOKUP(F92,'POINTS SCORE'!$B$10:$AI$39,32,FALSE)</f>
        <v>#N/A</v>
      </c>
      <c r="H124" s="225" t="e">
        <f>VLOOKUP(F92,'POINTS SCORE'!$B$39:$AI$78,32,FALSE)</f>
        <v>#N/A</v>
      </c>
      <c r="I124" s="113" t="s">
        <v>149</v>
      </c>
      <c r="J124" s="224"/>
      <c r="K124" s="225">
        <f>VLOOKUP(J92,'POINTS SCORE'!$B$10:$AI$39,32,FALSE)</f>
        <v>7</v>
      </c>
      <c r="L124" s="225">
        <f>VLOOKUP(J92,'POINTS SCORE'!$B$39:$AI$78,32,FALSE)</f>
        <v>7</v>
      </c>
      <c r="M124" s="113" t="s">
        <v>149</v>
      </c>
      <c r="N124" s="224"/>
      <c r="O124" s="226" t="e">
        <f>VLOOKUP(N92,'POINTS SCORE'!$B$10:$AI$39,32,FALSE)</f>
        <v>#N/A</v>
      </c>
      <c r="P124" s="226" t="e">
        <f>VLOOKUP(N92,'POINTS SCORE'!$B$39:$AI$78,32,FALSE)</f>
        <v>#N/A</v>
      </c>
      <c r="Q124" s="105" t="s">
        <v>149</v>
      </c>
      <c r="R124" s="224"/>
      <c r="S124" s="226" t="e">
        <f>VLOOKUP(R92,'POINTS SCORE'!$B$10:$AI$39,32,FALSE)</f>
        <v>#N/A</v>
      </c>
      <c r="T124" s="226" t="e">
        <f>VLOOKUP(R92,'POINTS SCORE'!$B$39:$AI$78,32,FALSE)</f>
        <v>#N/A</v>
      </c>
      <c r="U124" s="105" t="s">
        <v>149</v>
      </c>
      <c r="V124" s="224"/>
      <c r="W124" s="226" t="e">
        <f>VLOOKUP(V92,'POINTS SCORE'!$B$10:$AI$39,32,FALSE)</f>
        <v>#N/A</v>
      </c>
      <c r="X124" s="226" t="e">
        <f>VLOOKUP(V92,'POINTS SCORE'!$B$39:$AI$78,32,FALSE)</f>
        <v>#N/A</v>
      </c>
      <c r="Y124" s="105" t="s">
        <v>149</v>
      </c>
      <c r="Z124" s="224"/>
      <c r="AA124" s="226" t="e">
        <f>VLOOKUP(Z92,'POINTS SCORE'!$B$10:$AI$39,32,FALSE)</f>
        <v>#N/A</v>
      </c>
      <c r="AB124" s="226" t="e">
        <f>VLOOKUP(Z92,'POINTS SCORE'!$B$39:$AI$78,32,FALSE)</f>
        <v>#N/A</v>
      </c>
      <c r="AC124" s="105" t="s">
        <v>149</v>
      </c>
      <c r="AD124" s="224"/>
      <c r="AE124" s="226" t="e">
        <f>VLOOKUP(AD92,'POINTS SCORE'!$B$10:$AI$39,32,FALSE)</f>
        <v>#N/A</v>
      </c>
      <c r="AF124" s="106" t="e">
        <f>VLOOKUP(AD92,'POINTS SCORE'!$B$39:$AI$78,32,FALSE)</f>
        <v>#N/A</v>
      </c>
    </row>
    <row r="125" spans="1:32" s="226" customFormat="1">
      <c r="A125" s="105" t="s">
        <v>149</v>
      </c>
      <c r="B125" s="224"/>
      <c r="C125" s="226" t="e">
        <f>VLOOKUP(B92,'POINTS SCORE'!$B$10:$AI$39,32,FALSE)</f>
        <v>#N/A</v>
      </c>
      <c r="D125" s="225" t="e">
        <f>VLOOKUP(B92,'POINTS SCORE'!$B$39:$AI$78,32,FALSE)</f>
        <v>#N/A</v>
      </c>
      <c r="E125" s="113" t="s">
        <v>149</v>
      </c>
      <c r="F125" s="224"/>
      <c r="G125" s="225" t="e">
        <f>VLOOKUP(F92,'POINTS SCORE'!$B$10:$AI$39,32,FALSE)</f>
        <v>#N/A</v>
      </c>
      <c r="H125" s="225" t="e">
        <f>VLOOKUP(F92,'POINTS SCORE'!$B$39:$AI$78,32,FALSE)</f>
        <v>#N/A</v>
      </c>
      <c r="I125" s="113" t="s">
        <v>149</v>
      </c>
      <c r="J125" s="224"/>
      <c r="K125" s="225">
        <f>VLOOKUP(J92,'POINTS SCORE'!$B$10:$AI$39,32,FALSE)</f>
        <v>7</v>
      </c>
      <c r="L125" s="225">
        <f>VLOOKUP(J92,'POINTS SCORE'!$B$39:$AI$78,32,FALSE)</f>
        <v>7</v>
      </c>
      <c r="M125" s="113" t="s">
        <v>149</v>
      </c>
      <c r="N125" s="224"/>
      <c r="O125" s="226" t="e">
        <f>VLOOKUP(N92,'POINTS SCORE'!$B$10:$AI$39,32,FALSE)</f>
        <v>#N/A</v>
      </c>
      <c r="P125" s="226" t="e">
        <f>VLOOKUP(N92,'POINTS SCORE'!$B$39:$AI$78,32,FALSE)</f>
        <v>#N/A</v>
      </c>
      <c r="Q125" s="105" t="s">
        <v>149</v>
      </c>
      <c r="R125" s="224"/>
      <c r="S125" s="226" t="e">
        <f>VLOOKUP(R92,'POINTS SCORE'!$B$10:$AI$39,32,FALSE)</f>
        <v>#N/A</v>
      </c>
      <c r="T125" s="226" t="e">
        <f>VLOOKUP(R92,'POINTS SCORE'!$B$39:$AI$78,32,FALSE)</f>
        <v>#N/A</v>
      </c>
      <c r="U125" s="105" t="s">
        <v>149</v>
      </c>
      <c r="V125" s="224"/>
      <c r="W125" s="226" t="e">
        <f>VLOOKUP(V92,'POINTS SCORE'!$B$10:$AI$39,32,FALSE)</f>
        <v>#N/A</v>
      </c>
      <c r="X125" s="226" t="e">
        <f>VLOOKUP(V92,'POINTS SCORE'!$B$39:$AI$78,32,FALSE)</f>
        <v>#N/A</v>
      </c>
      <c r="Y125" s="105" t="s">
        <v>149</v>
      </c>
      <c r="Z125" s="224"/>
      <c r="AA125" s="226" t="e">
        <f>VLOOKUP(Z92,'POINTS SCORE'!$B$10:$AI$39,32,FALSE)</f>
        <v>#N/A</v>
      </c>
      <c r="AB125" s="226" t="e">
        <f>VLOOKUP(Z92,'POINTS SCORE'!$B$39:$AI$78,32,FALSE)</f>
        <v>#N/A</v>
      </c>
      <c r="AC125" s="105" t="s">
        <v>149</v>
      </c>
      <c r="AD125" s="224"/>
      <c r="AE125" s="226" t="e">
        <f>VLOOKUP(AD92,'POINTS SCORE'!$B$10:$AI$39,32,FALSE)</f>
        <v>#N/A</v>
      </c>
      <c r="AF125" s="106" t="e">
        <f>VLOOKUP(AD92,'POINTS SCORE'!$B$39:$AI$78,32,FALSE)</f>
        <v>#N/A</v>
      </c>
    </row>
    <row r="126" spans="1:32" s="226" customFormat="1">
      <c r="A126" s="105" t="s">
        <v>149</v>
      </c>
      <c r="B126" s="224"/>
      <c r="C126" s="226" t="e">
        <f>VLOOKUP(B92,'POINTS SCORE'!$B$10:$AI$39,32,FALSE)</f>
        <v>#N/A</v>
      </c>
      <c r="D126" s="225" t="e">
        <f>VLOOKUP(B92,'POINTS SCORE'!$B$39:$AI$78,32,FALSE)</f>
        <v>#N/A</v>
      </c>
      <c r="E126" s="113" t="s">
        <v>149</v>
      </c>
      <c r="F126" s="224"/>
      <c r="G126" s="225" t="e">
        <f>VLOOKUP(F92,'POINTS SCORE'!$B$10:$AI$39,32,FALSE)</f>
        <v>#N/A</v>
      </c>
      <c r="H126" s="225" t="e">
        <f>VLOOKUP(F92,'POINTS SCORE'!$B$39:$AI$78,32,FALSE)</f>
        <v>#N/A</v>
      </c>
      <c r="I126" s="113" t="s">
        <v>149</v>
      </c>
      <c r="J126" s="224"/>
      <c r="K126" s="225">
        <f>VLOOKUP(J92,'POINTS SCORE'!$B$10:$AI$39,32,FALSE)</f>
        <v>7</v>
      </c>
      <c r="L126" s="225">
        <f>VLOOKUP(J92,'POINTS SCORE'!$B$39:$AI$78,32,FALSE)</f>
        <v>7</v>
      </c>
      <c r="M126" s="113" t="s">
        <v>149</v>
      </c>
      <c r="N126" s="224"/>
      <c r="O126" s="226" t="e">
        <f>VLOOKUP(N92,'POINTS SCORE'!$B$10:$AI$39,32,FALSE)</f>
        <v>#N/A</v>
      </c>
      <c r="P126" s="226" t="e">
        <f>VLOOKUP(N92,'POINTS SCORE'!$B$39:$AI$78,32,FALSE)</f>
        <v>#N/A</v>
      </c>
      <c r="Q126" s="105" t="s">
        <v>149</v>
      </c>
      <c r="R126" s="224"/>
      <c r="S126" s="226" t="e">
        <f>VLOOKUP(R92,'POINTS SCORE'!$B$10:$AI$39,32,FALSE)</f>
        <v>#N/A</v>
      </c>
      <c r="T126" s="226" t="e">
        <f>VLOOKUP(R92,'POINTS SCORE'!$B$39:$AI$78,32,FALSE)</f>
        <v>#N/A</v>
      </c>
      <c r="U126" s="105" t="s">
        <v>149</v>
      </c>
      <c r="V126" s="224"/>
      <c r="W126" s="226" t="e">
        <f>VLOOKUP(V92,'POINTS SCORE'!$B$10:$AI$39,32,FALSE)</f>
        <v>#N/A</v>
      </c>
      <c r="X126" s="226" t="e">
        <f>VLOOKUP(V92,'POINTS SCORE'!$B$39:$AI$78,32,FALSE)</f>
        <v>#N/A</v>
      </c>
      <c r="Y126" s="105" t="s">
        <v>149</v>
      </c>
      <c r="Z126" s="224"/>
      <c r="AA126" s="226" t="e">
        <f>VLOOKUP(Z92,'POINTS SCORE'!$B$10:$AI$39,32,FALSE)</f>
        <v>#N/A</v>
      </c>
      <c r="AB126" s="226" t="e">
        <f>VLOOKUP(Z92,'POINTS SCORE'!$B$39:$AI$78,32,FALSE)</f>
        <v>#N/A</v>
      </c>
      <c r="AC126" s="105" t="s">
        <v>149</v>
      </c>
      <c r="AD126" s="224"/>
      <c r="AE126" s="226" t="e">
        <f>VLOOKUP(AD92,'POINTS SCORE'!$B$10:$AI$39,32,FALSE)</f>
        <v>#N/A</v>
      </c>
      <c r="AF126" s="106" t="e">
        <f>VLOOKUP(AD92,'POINTS SCORE'!$B$39:$AI$78,32,FALSE)</f>
        <v>#N/A</v>
      </c>
    </row>
    <row r="127" spans="1:32" s="226" customFormat="1">
      <c r="A127" s="105" t="s">
        <v>149</v>
      </c>
      <c r="B127" s="224"/>
      <c r="C127" s="226" t="e">
        <f>VLOOKUP(B92,'POINTS SCORE'!$B$10:$AI$39,32,FALSE)</f>
        <v>#N/A</v>
      </c>
      <c r="D127" s="225" t="e">
        <f>VLOOKUP(B92,'POINTS SCORE'!$B$39:$AI$78,32,FALSE)</f>
        <v>#N/A</v>
      </c>
      <c r="E127" s="113" t="s">
        <v>149</v>
      </c>
      <c r="F127" s="224"/>
      <c r="G127" s="225" t="e">
        <f>VLOOKUP(F92,'POINTS SCORE'!$B$10:$AI$39,32,FALSE)</f>
        <v>#N/A</v>
      </c>
      <c r="H127" s="225" t="e">
        <f>VLOOKUP(F92,'POINTS SCORE'!$B$39:$AI$78,32,FALSE)</f>
        <v>#N/A</v>
      </c>
      <c r="I127" s="113" t="s">
        <v>149</v>
      </c>
      <c r="J127" s="224"/>
      <c r="K127" s="225">
        <f>VLOOKUP(J92,'POINTS SCORE'!$B$10:$AI$39,32,FALSE)</f>
        <v>7</v>
      </c>
      <c r="L127" s="225">
        <f>VLOOKUP(J92,'POINTS SCORE'!$B$39:$AI$78,32,FALSE)</f>
        <v>7</v>
      </c>
      <c r="M127" s="113" t="s">
        <v>149</v>
      </c>
      <c r="N127" s="224"/>
      <c r="O127" s="226" t="e">
        <f>VLOOKUP(N92,'POINTS SCORE'!$B$10:$AI$39,32,FALSE)</f>
        <v>#N/A</v>
      </c>
      <c r="P127" s="226" t="e">
        <f>VLOOKUP(N92,'POINTS SCORE'!$B$39:$AI$78,32,FALSE)</f>
        <v>#N/A</v>
      </c>
      <c r="Q127" s="105" t="s">
        <v>149</v>
      </c>
      <c r="R127" s="224"/>
      <c r="S127" s="226" t="e">
        <f>VLOOKUP(R92,'POINTS SCORE'!$B$10:$AI$39,32,FALSE)</f>
        <v>#N/A</v>
      </c>
      <c r="T127" s="226" t="e">
        <f>VLOOKUP(R92,'POINTS SCORE'!$B$39:$AI$78,32,FALSE)</f>
        <v>#N/A</v>
      </c>
      <c r="U127" s="105" t="s">
        <v>149</v>
      </c>
      <c r="V127" s="224"/>
      <c r="W127" s="226" t="e">
        <f>VLOOKUP(V92,'POINTS SCORE'!$B$10:$AI$39,32,FALSE)</f>
        <v>#N/A</v>
      </c>
      <c r="X127" s="226" t="e">
        <f>VLOOKUP(V92,'POINTS SCORE'!$B$39:$AI$78,32,FALSE)</f>
        <v>#N/A</v>
      </c>
      <c r="Y127" s="105" t="s">
        <v>149</v>
      </c>
      <c r="Z127" s="224"/>
      <c r="AA127" s="226" t="e">
        <f>VLOOKUP(Z92,'POINTS SCORE'!$B$10:$AI$39,32,FALSE)</f>
        <v>#N/A</v>
      </c>
      <c r="AB127" s="226" t="e">
        <f>VLOOKUP(Z92,'POINTS SCORE'!$B$39:$AI$78,32,FALSE)</f>
        <v>#N/A</v>
      </c>
      <c r="AC127" s="105" t="s">
        <v>149</v>
      </c>
      <c r="AD127" s="224"/>
      <c r="AE127" s="226" t="e">
        <f>VLOOKUP(AD92,'POINTS SCORE'!$B$10:$AI$39,32,FALSE)</f>
        <v>#N/A</v>
      </c>
      <c r="AF127" s="106" t="e">
        <f>VLOOKUP(AD92,'POINTS SCORE'!$B$39:$AI$78,32,FALSE)</f>
        <v>#N/A</v>
      </c>
    </row>
    <row r="128" spans="1:32" s="226" customFormat="1">
      <c r="A128" s="105" t="s">
        <v>149</v>
      </c>
      <c r="B128" s="224"/>
      <c r="C128" s="226" t="e">
        <f>VLOOKUP(B92,'POINTS SCORE'!$B$10:$AI$39,32,FALSE)</f>
        <v>#N/A</v>
      </c>
      <c r="D128" s="225" t="e">
        <f>VLOOKUP(B92,'POINTS SCORE'!$B$39:$AI$78,32,FALSE)</f>
        <v>#N/A</v>
      </c>
      <c r="E128" s="113" t="s">
        <v>149</v>
      </c>
      <c r="F128" s="224"/>
      <c r="G128" s="225" t="e">
        <f>VLOOKUP(F92,'POINTS SCORE'!$B$10:$AI$39,32,FALSE)</f>
        <v>#N/A</v>
      </c>
      <c r="H128" s="225" t="e">
        <f>VLOOKUP(F92,'POINTS SCORE'!$B$39:$AI$78,32,FALSE)</f>
        <v>#N/A</v>
      </c>
      <c r="I128" s="113" t="s">
        <v>149</v>
      </c>
      <c r="J128" s="224"/>
      <c r="K128" s="225">
        <f>VLOOKUP(J92,'POINTS SCORE'!$B$10:$AI$39,32,FALSE)</f>
        <v>7</v>
      </c>
      <c r="L128" s="225">
        <f>VLOOKUP(J92,'POINTS SCORE'!$B$39:$AI$78,32,FALSE)</f>
        <v>7</v>
      </c>
      <c r="M128" s="113" t="s">
        <v>149</v>
      </c>
      <c r="N128" s="224"/>
      <c r="O128" s="226" t="e">
        <f>VLOOKUP(N92,'POINTS SCORE'!$B$10:$AI$39,32,FALSE)</f>
        <v>#N/A</v>
      </c>
      <c r="P128" s="226" t="e">
        <f>VLOOKUP(N92,'POINTS SCORE'!$B$39:$AI$78,32,FALSE)</f>
        <v>#N/A</v>
      </c>
      <c r="Q128" s="105" t="s">
        <v>149</v>
      </c>
      <c r="R128" s="224"/>
      <c r="S128" s="226" t="e">
        <f>VLOOKUP(R92,'POINTS SCORE'!$B$10:$AI$39,32,FALSE)</f>
        <v>#N/A</v>
      </c>
      <c r="T128" s="226" t="e">
        <f>VLOOKUP(R92,'POINTS SCORE'!$B$39:$AI$78,32,FALSE)</f>
        <v>#N/A</v>
      </c>
      <c r="U128" s="105" t="s">
        <v>149</v>
      </c>
      <c r="V128" s="224"/>
      <c r="W128" s="226" t="e">
        <f>VLOOKUP(V92,'POINTS SCORE'!$B$10:$AI$39,32,FALSE)</f>
        <v>#N/A</v>
      </c>
      <c r="X128" s="226" t="e">
        <f>VLOOKUP(V92,'POINTS SCORE'!$B$39:$AI$78,32,FALSE)</f>
        <v>#N/A</v>
      </c>
      <c r="Y128" s="105" t="s">
        <v>149</v>
      </c>
      <c r="Z128" s="224"/>
      <c r="AA128" s="226" t="e">
        <f>VLOOKUP(Z92,'POINTS SCORE'!$B$10:$AI$39,32,FALSE)</f>
        <v>#N/A</v>
      </c>
      <c r="AB128" s="226" t="e">
        <f>VLOOKUP(Z92,'POINTS SCORE'!$B$39:$AI$78,32,FALSE)</f>
        <v>#N/A</v>
      </c>
      <c r="AC128" s="105" t="s">
        <v>149</v>
      </c>
      <c r="AD128" s="224"/>
      <c r="AE128" s="226" t="e">
        <f>VLOOKUP(AD92,'POINTS SCORE'!$B$10:$AI$39,32,FALSE)</f>
        <v>#N/A</v>
      </c>
      <c r="AF128" s="106" t="e">
        <f>VLOOKUP(AD92,'POINTS SCORE'!$B$39:$AI$78,32,FALSE)</f>
        <v>#N/A</v>
      </c>
    </row>
    <row r="129" spans="1:32" s="226" customFormat="1">
      <c r="A129" s="105" t="s">
        <v>149</v>
      </c>
      <c r="B129" s="224"/>
      <c r="C129" s="226" t="e">
        <f>VLOOKUP(B92,'POINTS SCORE'!$B$10:$AI$39,32,FALSE)</f>
        <v>#N/A</v>
      </c>
      <c r="D129" s="225" t="e">
        <f>VLOOKUP(B92,'POINTS SCORE'!$B$39:$AI$78,33,FALSE)</f>
        <v>#N/A</v>
      </c>
      <c r="E129" s="113" t="s">
        <v>150</v>
      </c>
      <c r="F129" s="224"/>
      <c r="G129" s="225" t="e">
        <f>VLOOKUP(F92,'POINTS SCORE'!$B$10:$AI$39,33,FALSE)</f>
        <v>#N/A</v>
      </c>
      <c r="H129" s="225" t="e">
        <f>VLOOKUP(F92,'POINTS SCORE'!$B$39:$AI$78,33,FALSE)</f>
        <v>#N/A</v>
      </c>
      <c r="I129" s="113" t="s">
        <v>150</v>
      </c>
      <c r="J129" s="224"/>
      <c r="K129" s="225">
        <f>VLOOKUP(J92,'POINTS SCORE'!$B$10:$AI$39,33,FALSE)</f>
        <v>7</v>
      </c>
      <c r="L129" s="225">
        <f>VLOOKUP(J92,'POINTS SCORE'!$B$39:$AI$78,33,FALSE)</f>
        <v>7</v>
      </c>
      <c r="M129" s="113" t="s">
        <v>150</v>
      </c>
      <c r="N129" s="224"/>
      <c r="O129" s="226" t="e">
        <f>VLOOKUP(N92,'POINTS SCORE'!$B$10:$AI$39,33,FALSE)</f>
        <v>#N/A</v>
      </c>
      <c r="P129" s="226" t="e">
        <f>VLOOKUP(N92,'POINTS SCORE'!$B$39:$AI$78,33,FALSE)</f>
        <v>#N/A</v>
      </c>
      <c r="Q129" s="105" t="s">
        <v>150</v>
      </c>
      <c r="R129" s="224"/>
      <c r="S129" s="226" t="e">
        <f>VLOOKUP(R92,'POINTS SCORE'!$B$10:$AI$39,33,FALSE)</f>
        <v>#N/A</v>
      </c>
      <c r="T129" s="226" t="e">
        <f>VLOOKUP(R92,'POINTS SCORE'!$B$39:$AI$78,33,FALSE)</f>
        <v>#N/A</v>
      </c>
      <c r="U129" s="105" t="s">
        <v>150</v>
      </c>
      <c r="V129" s="224"/>
      <c r="W129" s="226" t="e">
        <f>VLOOKUP(V92,'POINTS SCORE'!$B$10:$AI$39,33,FALSE)</f>
        <v>#N/A</v>
      </c>
      <c r="X129" s="226" t="e">
        <f>VLOOKUP(V92,'POINTS SCORE'!$B$39:$AI$78,33,FALSE)</f>
        <v>#N/A</v>
      </c>
      <c r="Y129" s="105" t="s">
        <v>150</v>
      </c>
      <c r="Z129" s="224"/>
      <c r="AA129" s="226" t="e">
        <f>VLOOKUP(Z92,'POINTS SCORE'!$B$10:$AI$39,33,FALSE)</f>
        <v>#N/A</v>
      </c>
      <c r="AB129" s="226" t="e">
        <f>VLOOKUP(Z92,'POINTS SCORE'!$B$39:$AI$78,33,FALSE)</f>
        <v>#N/A</v>
      </c>
      <c r="AC129" s="105" t="s">
        <v>150</v>
      </c>
      <c r="AD129" s="224"/>
      <c r="AE129" s="226" t="e">
        <f>VLOOKUP(AD92,'POINTS SCORE'!$B$10:$AI$39,33,FALSE)</f>
        <v>#N/A</v>
      </c>
      <c r="AF129" s="106" t="e">
        <f>VLOOKUP(AD92,'POINTS SCORE'!$B$39:$AI$78,33,FALSE)</f>
        <v>#N/A</v>
      </c>
    </row>
    <row r="130" spans="1:32" s="226" customFormat="1">
      <c r="A130" s="105" t="s">
        <v>150</v>
      </c>
      <c r="B130" s="224"/>
      <c r="C130" s="226" t="e">
        <f>VLOOKUP(B92,'POINTS SCORE'!$B$10:$AI$39,33,FALSE)</f>
        <v>#N/A</v>
      </c>
      <c r="D130" s="225" t="e">
        <f>VLOOKUP(B92,'POINTS SCORE'!$B$39:$AI$78,33,FALSE)</f>
        <v>#N/A</v>
      </c>
      <c r="E130" s="113" t="s">
        <v>150</v>
      </c>
      <c r="F130" s="224"/>
      <c r="G130" s="225" t="e">
        <f>VLOOKUP(F92,'POINTS SCORE'!$B$10:$AI$39,33,FALSE)</f>
        <v>#N/A</v>
      </c>
      <c r="H130" s="225" t="e">
        <f>VLOOKUP(F92,'POINTS SCORE'!$B$39:$AI$78,33,FALSE)</f>
        <v>#N/A</v>
      </c>
      <c r="I130" s="113" t="s">
        <v>150</v>
      </c>
      <c r="J130" s="224"/>
      <c r="K130" s="225">
        <f>VLOOKUP(J92,'POINTS SCORE'!$B$10:$AI$39,33,FALSE)</f>
        <v>7</v>
      </c>
      <c r="L130" s="225">
        <f>VLOOKUP(J92,'POINTS SCORE'!$B$39:$AI$78,33,FALSE)</f>
        <v>7</v>
      </c>
      <c r="M130" s="113" t="s">
        <v>150</v>
      </c>
      <c r="N130" s="224"/>
      <c r="O130" s="226" t="e">
        <f>VLOOKUP(N92,'POINTS SCORE'!$B$10:$AI$39,33,FALSE)</f>
        <v>#N/A</v>
      </c>
      <c r="P130" s="226" t="e">
        <f>VLOOKUP(N92,'POINTS SCORE'!$B$39:$AI$78,33,FALSE)</f>
        <v>#N/A</v>
      </c>
      <c r="Q130" s="105" t="s">
        <v>150</v>
      </c>
      <c r="R130" s="224"/>
      <c r="S130" s="226" t="e">
        <f>VLOOKUP(R92,'POINTS SCORE'!$B$10:$AI$39,33,FALSE)</f>
        <v>#N/A</v>
      </c>
      <c r="T130" s="226" t="e">
        <f>VLOOKUP(R92,'POINTS SCORE'!$B$39:$AI$78,33,FALSE)</f>
        <v>#N/A</v>
      </c>
      <c r="U130" s="105" t="s">
        <v>150</v>
      </c>
      <c r="V130" s="224"/>
      <c r="W130" s="226" t="e">
        <f>VLOOKUP(V92,'POINTS SCORE'!$B$10:$AI$39,33,FALSE)</f>
        <v>#N/A</v>
      </c>
      <c r="X130" s="226" t="e">
        <f>VLOOKUP(V92,'POINTS SCORE'!$B$39:$AI$78,33,FALSE)</f>
        <v>#N/A</v>
      </c>
      <c r="Y130" s="105" t="s">
        <v>150</v>
      </c>
      <c r="Z130" s="224"/>
      <c r="AA130" s="226" t="e">
        <f>VLOOKUP(Z92,'POINTS SCORE'!$B$10:$AI$39,33,FALSE)</f>
        <v>#N/A</v>
      </c>
      <c r="AB130" s="226" t="e">
        <f>VLOOKUP(Z92,'POINTS SCORE'!$B$39:$AI$78,33,FALSE)</f>
        <v>#N/A</v>
      </c>
      <c r="AC130" s="105" t="s">
        <v>150</v>
      </c>
      <c r="AD130" s="224"/>
      <c r="AE130" s="226" t="e">
        <f>VLOOKUP(AD92,'POINTS SCORE'!$B$10:$AI$39,33,FALSE)</f>
        <v>#N/A</v>
      </c>
      <c r="AF130" s="106" t="e">
        <f>VLOOKUP(AD92,'POINTS SCORE'!$B$39:$AI$78,33,FALSE)</f>
        <v>#N/A</v>
      </c>
    </row>
    <row r="131" spans="1:32" s="226" customFormat="1">
      <c r="A131" s="105" t="s">
        <v>150</v>
      </c>
      <c r="B131" s="224"/>
      <c r="C131" s="226" t="e">
        <f>VLOOKUP(B92,'POINTS SCORE'!$B$10:$AI$39,33,FALSE)</f>
        <v>#N/A</v>
      </c>
      <c r="D131" s="225" t="e">
        <f>VLOOKUP(B92,'POINTS SCORE'!$B$39:$AI$78,33,FALSE)</f>
        <v>#N/A</v>
      </c>
      <c r="E131" s="113" t="s">
        <v>150</v>
      </c>
      <c r="F131" s="224"/>
      <c r="G131" s="225" t="e">
        <f>VLOOKUP(F92,'POINTS SCORE'!$B$10:$AI$39,33,FALSE)</f>
        <v>#N/A</v>
      </c>
      <c r="H131" s="225" t="e">
        <f>VLOOKUP(F92,'POINTS SCORE'!$B$39:$AI$78,33,FALSE)</f>
        <v>#N/A</v>
      </c>
      <c r="I131" s="113" t="s">
        <v>150</v>
      </c>
      <c r="J131" s="224"/>
      <c r="K131" s="225">
        <f>VLOOKUP(J92,'POINTS SCORE'!$B$10:$AI$39,33,FALSE)</f>
        <v>7</v>
      </c>
      <c r="L131" s="225">
        <f>VLOOKUP(J92,'POINTS SCORE'!$B$39:$AI$78,33,FALSE)</f>
        <v>7</v>
      </c>
      <c r="M131" s="113" t="s">
        <v>150</v>
      </c>
      <c r="N131" s="224"/>
      <c r="O131" s="226" t="e">
        <f>VLOOKUP(N92,'POINTS SCORE'!$B$10:$AI$39,33,FALSE)</f>
        <v>#N/A</v>
      </c>
      <c r="P131" s="226" t="e">
        <f>VLOOKUP(N92,'POINTS SCORE'!$B$39:$AI$78,33,FALSE)</f>
        <v>#N/A</v>
      </c>
      <c r="Q131" s="105" t="s">
        <v>150</v>
      </c>
      <c r="R131" s="224"/>
      <c r="S131" s="226" t="e">
        <f>VLOOKUP(R92,'POINTS SCORE'!$B$10:$AI$39,33,FALSE)</f>
        <v>#N/A</v>
      </c>
      <c r="T131" s="226" t="e">
        <f>VLOOKUP(R92,'POINTS SCORE'!$B$39:$AI$78,33,FALSE)</f>
        <v>#N/A</v>
      </c>
      <c r="U131" s="105" t="s">
        <v>150</v>
      </c>
      <c r="V131" s="224"/>
      <c r="W131" s="226" t="e">
        <f>VLOOKUP(V92,'POINTS SCORE'!$B$10:$AI$39,33,FALSE)</f>
        <v>#N/A</v>
      </c>
      <c r="X131" s="226" t="e">
        <f>VLOOKUP(V92,'POINTS SCORE'!$B$39:$AI$78,33,FALSE)</f>
        <v>#N/A</v>
      </c>
      <c r="Y131" s="105" t="s">
        <v>150</v>
      </c>
      <c r="Z131" s="224"/>
      <c r="AA131" s="226" t="e">
        <f>VLOOKUP(Z92,'POINTS SCORE'!$B$10:$AI$39,33,FALSE)</f>
        <v>#N/A</v>
      </c>
      <c r="AB131" s="226" t="e">
        <f>VLOOKUP(Z92,'POINTS SCORE'!$B$39:$AI$78,33,FALSE)</f>
        <v>#N/A</v>
      </c>
      <c r="AC131" s="105" t="s">
        <v>150</v>
      </c>
      <c r="AD131" s="224"/>
      <c r="AE131" s="226" t="e">
        <f>VLOOKUP(AD92,'POINTS SCORE'!$B$10:$AI$39,33,FALSE)</f>
        <v>#N/A</v>
      </c>
      <c r="AF131" s="106" t="e">
        <f>VLOOKUP(AD92,'POINTS SCORE'!$B$39:$AI$78,33,FALSE)</f>
        <v>#N/A</v>
      </c>
    </row>
    <row r="132" spans="1:32" s="226" customFormat="1">
      <c r="A132" s="105" t="s">
        <v>151</v>
      </c>
      <c r="B132" s="224"/>
      <c r="C132" s="226" t="e">
        <f>VLOOKUP(B92,'POINTS SCORE'!$B$10:$AI$39,34,FALSE)</f>
        <v>#N/A</v>
      </c>
      <c r="D132" s="225" t="e">
        <f>VLOOKUP(B92,'POINTS SCORE'!$B$39:$AI$78,34,FALSE)</f>
        <v>#N/A</v>
      </c>
      <c r="E132" s="113" t="s">
        <v>151</v>
      </c>
      <c r="F132" s="224"/>
      <c r="G132" s="225" t="e">
        <f>VLOOKUP(F92,'POINTS SCORE'!$B$10:$AI$39,34,FALSE)</f>
        <v>#N/A</v>
      </c>
      <c r="H132" s="225" t="e">
        <f>VLOOKUP(F92,'POINTS SCORE'!$B$39:$AI$78,34,FALSE)</f>
        <v>#N/A</v>
      </c>
      <c r="I132" s="113" t="s">
        <v>151</v>
      </c>
      <c r="J132" s="224"/>
      <c r="K132" s="225">
        <f>VLOOKUP(J92,'POINTS SCORE'!$B$10:$AI$39,34,FALSE)</f>
        <v>0</v>
      </c>
      <c r="L132" s="225">
        <f>VLOOKUP(J92,'POINTS SCORE'!$B$39:$AI$78,34,FALSE)</f>
        <v>0</v>
      </c>
      <c r="M132" s="113" t="s">
        <v>151</v>
      </c>
      <c r="N132" s="224"/>
      <c r="O132" s="226" t="e">
        <f>VLOOKUP(N92,'POINTS SCORE'!$B$10:$AI$39,34,FALSE)</f>
        <v>#N/A</v>
      </c>
      <c r="P132" s="226" t="e">
        <f>VLOOKUP(N92,'POINTS SCORE'!$B$39:$AI$78,34,FALSE)</f>
        <v>#N/A</v>
      </c>
      <c r="Q132" s="105" t="s">
        <v>151</v>
      </c>
      <c r="R132" s="224"/>
      <c r="S132" s="226" t="e">
        <f>VLOOKUP(R92,'POINTS SCORE'!$B$10:$AI$39,34,FALSE)</f>
        <v>#N/A</v>
      </c>
      <c r="T132" s="226" t="e">
        <f>VLOOKUP(R92,'POINTS SCORE'!$B$39:$AI$78,34,FALSE)</f>
        <v>#N/A</v>
      </c>
      <c r="U132" s="105" t="s">
        <v>151</v>
      </c>
      <c r="V132" s="224"/>
      <c r="W132" s="226" t="e">
        <f>VLOOKUP(V92,'POINTS SCORE'!$B$10:$AI$39,34,FALSE)</f>
        <v>#N/A</v>
      </c>
      <c r="X132" s="226" t="e">
        <f>VLOOKUP(V92,'POINTS SCORE'!$B$39:$AI$78,34,FALSE)</f>
        <v>#N/A</v>
      </c>
      <c r="Y132" s="105" t="s">
        <v>151</v>
      </c>
      <c r="Z132" s="224"/>
      <c r="AA132" s="226" t="e">
        <f>VLOOKUP(Z92,'POINTS SCORE'!$B$10:$AI$39,34,FALSE)</f>
        <v>#N/A</v>
      </c>
      <c r="AB132" s="226" t="e">
        <f>VLOOKUP(Z92,'POINTS SCORE'!$B$39:$AI$78,34,FALSE)</f>
        <v>#N/A</v>
      </c>
      <c r="AC132" s="105" t="s">
        <v>151</v>
      </c>
      <c r="AD132" s="224"/>
      <c r="AE132" s="226" t="e">
        <f>VLOOKUP(AD92,'POINTS SCORE'!$B$10:$AI$39,34,FALSE)</f>
        <v>#N/A</v>
      </c>
      <c r="AF132" s="106" t="e">
        <f>VLOOKUP(AD92,'POINTS SCORE'!$B$39:$AI$78,34,FALSE)</f>
        <v>#N/A</v>
      </c>
    </row>
    <row r="133" spans="1:32" s="226" customFormat="1">
      <c r="A133" s="105" t="s">
        <v>151</v>
      </c>
      <c r="B133" s="224"/>
      <c r="C133" s="226" t="e">
        <f>VLOOKUP(B92,'POINTS SCORE'!$B$10:$AI$39,34,FALSE)</f>
        <v>#N/A</v>
      </c>
      <c r="D133" s="225" t="e">
        <f>VLOOKUP(B92,'POINTS SCORE'!$B$39:$AI$78,34,FALSE)</f>
        <v>#N/A</v>
      </c>
      <c r="E133" s="113" t="s">
        <v>151</v>
      </c>
      <c r="F133" s="224"/>
      <c r="G133" s="225" t="e">
        <f>VLOOKUP(F92,'POINTS SCORE'!$B$10:$AI$39,34,FALSE)</f>
        <v>#N/A</v>
      </c>
      <c r="H133" s="225" t="e">
        <f>VLOOKUP(F92,'POINTS SCORE'!$B$39:$AI$78,34,FALSE)</f>
        <v>#N/A</v>
      </c>
      <c r="I133" s="113" t="s">
        <v>151</v>
      </c>
      <c r="J133" s="224"/>
      <c r="K133" s="225">
        <f>VLOOKUP(J92,'POINTS SCORE'!$B$10:$AI$39,34,FALSE)</f>
        <v>0</v>
      </c>
      <c r="L133" s="225">
        <f>VLOOKUP(J92,'POINTS SCORE'!$B$39:$AI$78,34,FALSE)</f>
        <v>0</v>
      </c>
      <c r="M133" s="113" t="s">
        <v>151</v>
      </c>
      <c r="N133" s="224"/>
      <c r="O133" s="226" t="e">
        <f>VLOOKUP(N92,'POINTS SCORE'!$B$10:$AI$39,34,FALSE)</f>
        <v>#N/A</v>
      </c>
      <c r="P133" s="226" t="e">
        <f>VLOOKUP(N92,'POINTS SCORE'!$B$39:$AI$78,34,FALSE)</f>
        <v>#N/A</v>
      </c>
      <c r="Q133" s="105" t="s">
        <v>151</v>
      </c>
      <c r="R133" s="224"/>
      <c r="S133" s="226" t="e">
        <f>VLOOKUP(R92,'POINTS SCORE'!$B$10:$AI$39,34,FALSE)</f>
        <v>#N/A</v>
      </c>
      <c r="T133" s="226" t="e">
        <f>VLOOKUP(R92,'POINTS SCORE'!$B$39:$AI$78,34,FALSE)</f>
        <v>#N/A</v>
      </c>
      <c r="U133" s="105" t="s">
        <v>151</v>
      </c>
      <c r="V133" s="224"/>
      <c r="W133" s="226" t="e">
        <f>VLOOKUP(V92,'POINTS SCORE'!$B$10:$AI$39,34,FALSE)</f>
        <v>#N/A</v>
      </c>
      <c r="X133" s="226" t="e">
        <f>VLOOKUP(V92,'POINTS SCORE'!$B$39:$AI$78,34,FALSE)</f>
        <v>#N/A</v>
      </c>
      <c r="Y133" s="105" t="s">
        <v>151</v>
      </c>
      <c r="Z133" s="224"/>
      <c r="AA133" s="226" t="e">
        <f>VLOOKUP(Z92,'POINTS SCORE'!$B$10:$AI$39,34,FALSE)</f>
        <v>#N/A</v>
      </c>
      <c r="AB133" s="226" t="e">
        <f>VLOOKUP(Z92,'POINTS SCORE'!$B$39:$AI$78,34,FALSE)</f>
        <v>#N/A</v>
      </c>
      <c r="AC133" s="105" t="s">
        <v>151</v>
      </c>
      <c r="AD133" s="224"/>
      <c r="AE133" s="226" t="e">
        <f>VLOOKUP(AD92,'POINTS SCORE'!$B$10:$AI$39,34,FALSE)</f>
        <v>#N/A</v>
      </c>
      <c r="AF133" s="106" t="e">
        <f>VLOOKUP(AD92,'POINTS SCORE'!$B$39:$AI$78,34,FALSE)</f>
        <v>#N/A</v>
      </c>
    </row>
    <row r="134" spans="1:32" s="226" customFormat="1">
      <c r="A134" s="105" t="s">
        <v>151</v>
      </c>
      <c r="B134" s="224"/>
      <c r="C134" s="226" t="e">
        <f>VLOOKUP(B92,'POINTS SCORE'!$B$10:$AI$39,34,FALSE)</f>
        <v>#N/A</v>
      </c>
      <c r="D134" s="225" t="e">
        <f>VLOOKUP(B92,'POINTS SCORE'!$B$39:$AI$78,34,FALSE)</f>
        <v>#N/A</v>
      </c>
      <c r="E134" s="113" t="s">
        <v>151</v>
      </c>
      <c r="F134" s="224"/>
      <c r="G134" s="225" t="e">
        <f>VLOOKUP(F92,'POINTS SCORE'!$B$10:$AI$39,34,FALSE)</f>
        <v>#N/A</v>
      </c>
      <c r="H134" s="225" t="e">
        <f>VLOOKUP(F92,'POINTS SCORE'!$B$39:$AI$78,34,FALSE)</f>
        <v>#N/A</v>
      </c>
      <c r="I134" s="113" t="s">
        <v>151</v>
      </c>
      <c r="J134" s="224"/>
      <c r="K134" s="225">
        <f>VLOOKUP(J92,'POINTS SCORE'!$B$10:$AI$39,34,FALSE)</f>
        <v>0</v>
      </c>
      <c r="L134" s="225">
        <f>VLOOKUP(J92,'POINTS SCORE'!$B$39:$AI$78,34,FALSE)</f>
        <v>0</v>
      </c>
      <c r="M134" s="113" t="s">
        <v>151</v>
      </c>
      <c r="N134" s="224"/>
      <c r="O134" s="226" t="e">
        <f>VLOOKUP(N92,'POINTS SCORE'!$B$10:$AI$39,34,FALSE)</f>
        <v>#N/A</v>
      </c>
      <c r="P134" s="226" t="e">
        <f>VLOOKUP(N92,'POINTS SCORE'!$B$39:$AI$78,34,FALSE)</f>
        <v>#N/A</v>
      </c>
      <c r="Q134" s="105" t="s">
        <v>151</v>
      </c>
      <c r="R134" s="224"/>
      <c r="S134" s="226" t="e">
        <f>VLOOKUP(R92,'POINTS SCORE'!$B$10:$AI$39,34,FALSE)</f>
        <v>#N/A</v>
      </c>
      <c r="T134" s="226" t="e">
        <f>VLOOKUP(R92,'POINTS SCORE'!$B$39:$AI$78,34,FALSE)</f>
        <v>#N/A</v>
      </c>
      <c r="U134" s="105" t="s">
        <v>151</v>
      </c>
      <c r="V134" s="224"/>
      <c r="W134" s="226" t="e">
        <f>VLOOKUP(V92,'POINTS SCORE'!$B$10:$AI$39,34,FALSE)</f>
        <v>#N/A</v>
      </c>
      <c r="X134" s="226" t="e">
        <f>VLOOKUP(V92,'POINTS SCORE'!$B$39:$AI$78,34,FALSE)</f>
        <v>#N/A</v>
      </c>
      <c r="Y134" s="105" t="s">
        <v>151</v>
      </c>
      <c r="Z134" s="224"/>
      <c r="AA134" s="226" t="e">
        <f>VLOOKUP(Z92,'POINTS SCORE'!$B$10:$AI$39,34,FALSE)</f>
        <v>#N/A</v>
      </c>
      <c r="AB134" s="226" t="e">
        <f>VLOOKUP(Z92,'POINTS SCORE'!$B$39:$AI$78,34,FALSE)</f>
        <v>#N/A</v>
      </c>
      <c r="AC134" s="105" t="s">
        <v>151</v>
      </c>
      <c r="AD134" s="224"/>
      <c r="AE134" s="226" t="e">
        <f>VLOOKUP(AD92,'POINTS SCORE'!$B$10:$AI$39,34,FALSE)</f>
        <v>#N/A</v>
      </c>
      <c r="AF134" s="106" t="e">
        <f>VLOOKUP(AD92,'POINTS SCORE'!$B$39:$AI$78,34,FALSE)</f>
        <v>#N/A</v>
      </c>
    </row>
    <row r="135" spans="1:32" s="226" customFormat="1">
      <c r="A135" s="105"/>
      <c r="D135" s="225"/>
      <c r="E135" s="113"/>
      <c r="F135" s="225"/>
      <c r="G135" s="225"/>
      <c r="H135" s="112"/>
      <c r="I135" s="113"/>
      <c r="J135" s="225"/>
      <c r="K135" s="225"/>
      <c r="L135" s="112"/>
      <c r="M135" s="113"/>
      <c r="N135" s="225"/>
      <c r="P135" s="106"/>
      <c r="Q135" s="105"/>
      <c r="T135" s="106"/>
      <c r="U135" s="105"/>
      <c r="X135" s="106"/>
      <c r="Y135" s="105"/>
      <c r="AB135" s="106"/>
      <c r="AC135" s="105"/>
      <c r="AF135" s="106"/>
    </row>
    <row r="136" spans="1:32" s="226" customFormat="1" ht="13.5" thickBot="1">
      <c r="A136" s="158"/>
      <c r="B136" s="159"/>
      <c r="C136" s="159"/>
      <c r="D136" s="183"/>
      <c r="E136" s="186"/>
      <c r="F136" s="183"/>
      <c r="G136" s="183"/>
      <c r="H136" s="182"/>
      <c r="I136" s="186"/>
      <c r="J136" s="183"/>
      <c r="K136" s="183"/>
      <c r="L136" s="182"/>
      <c r="M136" s="186"/>
      <c r="N136" s="183"/>
      <c r="O136" s="159"/>
      <c r="P136" s="163"/>
      <c r="Q136" s="158"/>
      <c r="R136" s="159"/>
      <c r="S136" s="159"/>
      <c r="T136" s="163"/>
      <c r="U136" s="158"/>
      <c r="V136" s="159"/>
      <c r="W136" s="159"/>
      <c r="X136" s="163"/>
      <c r="Y136" s="158"/>
      <c r="Z136" s="159"/>
      <c r="AA136" s="159"/>
      <c r="AB136" s="163"/>
      <c r="AC136" s="158"/>
      <c r="AD136" s="159"/>
      <c r="AE136" s="159"/>
      <c r="AF136" s="163"/>
    </row>
  </sheetData>
  <autoFilter ref="A5:N33" xr:uid="{00000000-0009-0000-0000-000008000000}">
    <sortState xmlns:xlrd2="http://schemas.microsoft.com/office/spreadsheetml/2017/richdata2" ref="A6:N33">
      <sortCondition descending="1" ref="C5:C33"/>
    </sortState>
  </autoFilter>
  <mergeCells count="8">
    <mergeCell ref="Y89:AB89"/>
    <mergeCell ref="AC89:AF89"/>
    <mergeCell ref="A89:D89"/>
    <mergeCell ref="E89:H89"/>
    <mergeCell ref="I89:L89"/>
    <mergeCell ref="M89:P89"/>
    <mergeCell ref="Q89:T89"/>
    <mergeCell ref="U89:X89"/>
  </mergeCells>
  <phoneticPr fontId="0" type="noConversion"/>
  <pageMargins left="0.39370078740157483" right="0.35433070866141736" top="0.98425196850393704" bottom="0.98425196850393704" header="0.51181102362204722" footer="0.51181102362204722"/>
  <pageSetup paperSize="9" scale="57" orientation="landscape" horizontalDpi="4294967294" verticalDpi="4294967294"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36" id="{24A38949-5EB0-4DF2-B575-A86E5AEB263F}">
            <xm:f>VLOOKUP(B93,'Club Member Export'!$D:$D,1,FALSE)=B93</xm:f>
            <x14:dxf>
              <fill>
                <patternFill>
                  <bgColor rgb="FFFFFF00"/>
                </patternFill>
              </fill>
            </x14:dxf>
          </x14:cfRule>
          <xm:sqref>B93:B134 F93:F134 J93:J134 N93:N134 R93:R134 V93:V134 Z93:Z134 AD93:AD134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249977111117893"/>
  </sheetPr>
  <dimension ref="A1:AR136"/>
  <sheetViews>
    <sheetView zoomScaleSheetLayoutView="75" workbookViewId="0"/>
  </sheetViews>
  <sheetFormatPr defaultColWidth="8.85546875" defaultRowHeight="12.75"/>
  <cols>
    <col min="1" max="1" width="15.5703125" style="102" customWidth="1"/>
    <col min="2" max="2" width="22.5703125" style="102" customWidth="1"/>
    <col min="3" max="3" width="19.42578125" style="102" bestFit="1" customWidth="1"/>
    <col min="4" max="4" width="24.7109375" style="111" bestFit="1" customWidth="1"/>
    <col min="5" max="7" width="14.5703125" style="111" customWidth="1"/>
    <col min="8" max="8" width="18.85546875" style="111" bestFit="1" customWidth="1"/>
    <col min="9" max="9" width="14.5703125" style="111" customWidth="1"/>
    <col min="10" max="10" width="18.5703125" style="111" customWidth="1"/>
    <col min="11" max="11" width="14.5703125" style="111" customWidth="1"/>
    <col min="12" max="12" width="18.85546875" style="111" bestFit="1" customWidth="1"/>
    <col min="13" max="13" width="14.5703125" style="111" customWidth="1"/>
    <col min="14" max="14" width="17.140625" style="111" customWidth="1"/>
    <col min="15" max="15" width="12.5703125" style="102" customWidth="1"/>
    <col min="16" max="16" width="18.85546875" style="102" bestFit="1" customWidth="1"/>
    <col min="17" max="17" width="12.5703125" style="102" customWidth="1"/>
    <col min="18" max="18" width="17.28515625" style="102" customWidth="1"/>
    <col min="19" max="19" width="12.5703125" style="102" customWidth="1"/>
    <col min="20" max="20" width="18.85546875" style="102" bestFit="1" customWidth="1"/>
    <col min="21" max="21" width="12.5703125" style="102" customWidth="1"/>
    <col min="22" max="22" width="18.140625" style="102" customWidth="1"/>
    <col min="23" max="23" width="12.5703125" style="102" customWidth="1"/>
    <col min="24" max="24" width="18.85546875" style="102" bestFit="1" customWidth="1"/>
    <col min="25" max="25" width="12.5703125" style="102" customWidth="1"/>
    <col min="26" max="26" width="17" style="102" customWidth="1"/>
    <col min="27" max="27" width="12.5703125" style="102" customWidth="1"/>
    <col min="28" max="28" width="18.85546875" style="102" bestFit="1" customWidth="1"/>
    <col min="29" max="29" width="12.5703125" style="102" customWidth="1"/>
    <col min="30" max="30" width="17.28515625" style="102" customWidth="1"/>
    <col min="31" max="31" width="12.5703125" style="102" customWidth="1"/>
    <col min="32" max="32" width="18.85546875" style="102" bestFit="1" customWidth="1"/>
    <col min="33" max="43" width="12.5703125" style="102" customWidth="1"/>
    <col min="44" max="16384" width="8.85546875" style="102"/>
  </cols>
  <sheetData>
    <row r="1" spans="1:44" ht="15" customHeight="1"/>
    <row r="2" spans="1:44" ht="15" customHeight="1">
      <c r="B2" s="101" t="s">
        <v>6</v>
      </c>
      <c r="C2" s="140" t="s">
        <v>116</v>
      </c>
      <c r="D2" s="254"/>
      <c r="E2" s="254"/>
    </row>
    <row r="3" spans="1:44" ht="15" customHeight="1"/>
    <row r="4" spans="1:44" ht="15" customHeight="1">
      <c r="A4" s="11"/>
      <c r="B4" s="192"/>
      <c r="C4" s="193"/>
    </row>
    <row r="5" spans="1:44" s="107" customFormat="1" ht="15" customHeight="1">
      <c r="A5" s="110" t="s">
        <v>9</v>
      </c>
      <c r="B5" s="110" t="s">
        <v>8</v>
      </c>
      <c r="C5" s="110" t="s">
        <v>5</v>
      </c>
      <c r="D5" s="110" t="s">
        <v>10</v>
      </c>
      <c r="E5" s="164" t="s">
        <v>152</v>
      </c>
      <c r="F5" s="165" t="s">
        <v>153</v>
      </c>
      <c r="G5" s="166" t="s">
        <v>0</v>
      </c>
      <c r="H5" s="167" t="s">
        <v>51</v>
      </c>
      <c r="I5" s="179" t="s">
        <v>154</v>
      </c>
      <c r="J5" s="169" t="s">
        <v>155</v>
      </c>
      <c r="K5" s="170" t="s">
        <v>4</v>
      </c>
      <c r="L5" s="180" t="s">
        <v>156</v>
      </c>
      <c r="M5" s="172" t="s">
        <v>157</v>
      </c>
      <c r="N5" s="173" t="s">
        <v>158</v>
      </c>
      <c r="O5" s="174" t="s">
        <v>21</v>
      </c>
    </row>
    <row r="6" spans="1:44" s="107" customFormat="1" ht="15" customHeight="1">
      <c r="A6" s="59" t="s">
        <v>281</v>
      </c>
      <c r="B6" s="184" t="s">
        <v>111</v>
      </c>
      <c r="C6" s="187">
        <f t="shared" ref="C6:C37" si="0">SUM(E6:O6)</f>
        <v>48</v>
      </c>
      <c r="D6" s="175">
        <f t="shared" ref="D6:D30" si="1">E6+F6+G6+H6+I6+J6+K6+L6+M6+N6+O6-MIN(E6:H6)</f>
        <v>48</v>
      </c>
      <c r="E6" s="122">
        <f t="shared" ref="E6:E37" si="2">IFERROR(VLOOKUP(B6,$B$93:$C$134,2,FALSE),0)</f>
        <v>21</v>
      </c>
      <c r="F6" s="122">
        <f t="shared" ref="F6:F37" si="3">IFERROR(VLOOKUP(B6,$F$93:$G$134,2,FALSE),0)</f>
        <v>0</v>
      </c>
      <c r="G6" s="181"/>
      <c r="H6" s="122">
        <f t="shared" ref="H6:H37" si="4">IFERROR(VLOOKUP(B6,$J$93:$K$134,2,FALSE),0)</f>
        <v>27</v>
      </c>
      <c r="I6" s="122">
        <f t="shared" ref="I6:I37" si="5">IFERROR(VLOOKUP(B6,$N$93:$O$134,2,FALSE),0)</f>
        <v>0</v>
      </c>
      <c r="J6" s="122">
        <f t="shared" ref="J6:J37" si="6">IFERROR(VLOOKUP(B6,$R$93:$S$134,2,FALSE),0)</f>
        <v>0</v>
      </c>
      <c r="K6" s="181"/>
      <c r="L6" s="122">
        <f t="shared" ref="L6:L37" si="7">IFERROR(VLOOKUP(B6,$V$93:$W$134,2,FALSE),0)</f>
        <v>0</v>
      </c>
      <c r="M6" s="122">
        <f t="shared" ref="M6:M37" si="8">IFERROR(VLOOKUP(B6,$Z$93:$AA$134,2,FALSE),0)</f>
        <v>0</v>
      </c>
      <c r="N6" s="122">
        <f t="shared" ref="N6:N37" si="9">IFERROR(VLOOKUP(B6,$AD$93:$AE$134,2,FALSE),0)</f>
        <v>0</v>
      </c>
      <c r="O6" s="181"/>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row>
    <row r="7" spans="1:44" ht="15" customHeight="1">
      <c r="A7" s="59" t="s">
        <v>47</v>
      </c>
      <c r="B7" s="184" t="s">
        <v>113</v>
      </c>
      <c r="C7" s="187">
        <f t="shared" si="0"/>
        <v>45</v>
      </c>
      <c r="D7" s="175">
        <f t="shared" si="1"/>
        <v>45</v>
      </c>
      <c r="E7" s="122">
        <f t="shared" si="2"/>
        <v>25</v>
      </c>
      <c r="F7" s="122">
        <f t="shared" si="3"/>
        <v>0</v>
      </c>
      <c r="G7" s="123"/>
      <c r="H7" s="122">
        <f t="shared" si="4"/>
        <v>20</v>
      </c>
      <c r="I7" s="122">
        <f t="shared" si="5"/>
        <v>0</v>
      </c>
      <c r="J7" s="122">
        <f t="shared" si="6"/>
        <v>0</v>
      </c>
      <c r="K7" s="123"/>
      <c r="L7" s="122">
        <f t="shared" si="7"/>
        <v>0</v>
      </c>
      <c r="M7" s="122">
        <f t="shared" si="8"/>
        <v>0</v>
      </c>
      <c r="N7" s="122">
        <f t="shared" si="9"/>
        <v>0</v>
      </c>
      <c r="O7" s="123"/>
    </row>
    <row r="8" spans="1:44" ht="15" customHeight="1">
      <c r="A8" s="59" t="s">
        <v>47</v>
      </c>
      <c r="B8" s="184" t="s">
        <v>92</v>
      </c>
      <c r="C8" s="187">
        <f t="shared" si="0"/>
        <v>37</v>
      </c>
      <c r="D8" s="175">
        <f t="shared" si="1"/>
        <v>37</v>
      </c>
      <c r="E8" s="122">
        <f t="shared" si="2"/>
        <v>37</v>
      </c>
      <c r="F8" s="122">
        <f t="shared" si="3"/>
        <v>0</v>
      </c>
      <c r="G8" s="123"/>
      <c r="H8" s="122">
        <f t="shared" si="4"/>
        <v>0</v>
      </c>
      <c r="I8" s="122">
        <f t="shared" si="5"/>
        <v>0</v>
      </c>
      <c r="J8" s="122">
        <f t="shared" si="6"/>
        <v>0</v>
      </c>
      <c r="K8" s="123"/>
      <c r="L8" s="122">
        <f t="shared" si="7"/>
        <v>0</v>
      </c>
      <c r="M8" s="122">
        <f t="shared" si="8"/>
        <v>0</v>
      </c>
      <c r="N8" s="122">
        <f t="shared" si="9"/>
        <v>0</v>
      </c>
      <c r="O8" s="123"/>
    </row>
    <row r="9" spans="1:44" s="107" customFormat="1" ht="15" customHeight="1">
      <c r="A9" s="59" t="s">
        <v>47</v>
      </c>
      <c r="B9" s="184" t="s">
        <v>137</v>
      </c>
      <c r="C9" s="187">
        <f t="shared" si="0"/>
        <v>30</v>
      </c>
      <c r="D9" s="175">
        <f t="shared" si="1"/>
        <v>30</v>
      </c>
      <c r="E9" s="122">
        <f t="shared" si="2"/>
        <v>30</v>
      </c>
      <c r="F9" s="122">
        <f t="shared" si="3"/>
        <v>0</v>
      </c>
      <c r="G9" s="181"/>
      <c r="H9" s="122">
        <f t="shared" si="4"/>
        <v>0</v>
      </c>
      <c r="I9" s="122">
        <f t="shared" si="5"/>
        <v>0</v>
      </c>
      <c r="J9" s="122">
        <f t="shared" si="6"/>
        <v>0</v>
      </c>
      <c r="K9" s="181"/>
      <c r="L9" s="122">
        <f t="shared" si="7"/>
        <v>0</v>
      </c>
      <c r="M9" s="122">
        <f t="shared" si="8"/>
        <v>0</v>
      </c>
      <c r="N9" s="122">
        <f t="shared" si="9"/>
        <v>0</v>
      </c>
      <c r="O9" s="181"/>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row>
    <row r="10" spans="1:44" ht="15" customHeight="1">
      <c r="A10" s="59" t="s">
        <v>47</v>
      </c>
      <c r="B10" s="184" t="s">
        <v>2384</v>
      </c>
      <c r="C10" s="187">
        <f t="shared" si="0"/>
        <v>23</v>
      </c>
      <c r="D10" s="175">
        <f t="shared" si="1"/>
        <v>23</v>
      </c>
      <c r="E10" s="122">
        <f t="shared" si="2"/>
        <v>0</v>
      </c>
      <c r="F10" s="122">
        <f t="shared" si="3"/>
        <v>0</v>
      </c>
      <c r="G10" s="123"/>
      <c r="H10" s="122">
        <f t="shared" si="4"/>
        <v>23</v>
      </c>
      <c r="I10" s="122">
        <f t="shared" si="5"/>
        <v>0</v>
      </c>
      <c r="J10" s="122">
        <f t="shared" si="6"/>
        <v>0</v>
      </c>
      <c r="K10" s="123"/>
      <c r="L10" s="122">
        <f t="shared" si="7"/>
        <v>0</v>
      </c>
      <c r="M10" s="122">
        <f t="shared" si="8"/>
        <v>0</v>
      </c>
      <c r="N10" s="122">
        <f t="shared" si="9"/>
        <v>0</v>
      </c>
      <c r="O10" s="123"/>
    </row>
    <row r="11" spans="1:44" ht="15" customHeight="1">
      <c r="A11" s="59" t="s">
        <v>47</v>
      </c>
      <c r="B11" s="96" t="s">
        <v>139</v>
      </c>
      <c r="C11" s="187">
        <f t="shared" si="0"/>
        <v>17</v>
      </c>
      <c r="D11" s="175">
        <f t="shared" si="1"/>
        <v>17</v>
      </c>
      <c r="E11" s="122">
        <f t="shared" si="2"/>
        <v>0</v>
      </c>
      <c r="F11" s="122">
        <f t="shared" si="3"/>
        <v>0</v>
      </c>
      <c r="G11" s="123"/>
      <c r="H11" s="122">
        <f t="shared" si="4"/>
        <v>17</v>
      </c>
      <c r="I11" s="122">
        <f t="shared" si="5"/>
        <v>0</v>
      </c>
      <c r="J11" s="122">
        <f t="shared" si="6"/>
        <v>0</v>
      </c>
      <c r="K11" s="123"/>
      <c r="L11" s="122">
        <f t="shared" si="7"/>
        <v>0</v>
      </c>
      <c r="M11" s="122">
        <f t="shared" si="8"/>
        <v>0</v>
      </c>
      <c r="N11" s="122">
        <f t="shared" si="9"/>
        <v>0</v>
      </c>
      <c r="O11" s="123"/>
    </row>
    <row r="12" spans="1:44" ht="15" customHeight="1">
      <c r="A12" s="59"/>
      <c r="B12" s="96"/>
      <c r="C12" s="187">
        <f t="shared" si="0"/>
        <v>0</v>
      </c>
      <c r="D12" s="175">
        <f t="shared" si="1"/>
        <v>0</v>
      </c>
      <c r="E12" s="122">
        <f t="shared" si="2"/>
        <v>0</v>
      </c>
      <c r="F12" s="122">
        <f t="shared" si="3"/>
        <v>0</v>
      </c>
      <c r="G12" s="123"/>
      <c r="H12" s="122">
        <f t="shared" si="4"/>
        <v>0</v>
      </c>
      <c r="I12" s="122">
        <f t="shared" si="5"/>
        <v>0</v>
      </c>
      <c r="J12" s="122">
        <f t="shared" si="6"/>
        <v>0</v>
      </c>
      <c r="K12" s="123"/>
      <c r="L12" s="122">
        <f t="shared" si="7"/>
        <v>0</v>
      </c>
      <c r="M12" s="122">
        <f t="shared" si="8"/>
        <v>0</v>
      </c>
      <c r="N12" s="122">
        <f t="shared" si="9"/>
        <v>0</v>
      </c>
      <c r="O12" s="123"/>
    </row>
    <row r="13" spans="1:44" ht="15" customHeight="1">
      <c r="A13" s="59"/>
      <c r="B13" s="96"/>
      <c r="C13" s="187">
        <f t="shared" si="0"/>
        <v>0</v>
      </c>
      <c r="D13" s="175">
        <f t="shared" si="1"/>
        <v>0</v>
      </c>
      <c r="E13" s="122">
        <f t="shared" si="2"/>
        <v>0</v>
      </c>
      <c r="F13" s="122">
        <f t="shared" si="3"/>
        <v>0</v>
      </c>
      <c r="G13" s="123"/>
      <c r="H13" s="122">
        <f t="shared" si="4"/>
        <v>0</v>
      </c>
      <c r="I13" s="122">
        <f t="shared" si="5"/>
        <v>0</v>
      </c>
      <c r="J13" s="122">
        <f t="shared" si="6"/>
        <v>0</v>
      </c>
      <c r="K13" s="123"/>
      <c r="L13" s="122">
        <f t="shared" si="7"/>
        <v>0</v>
      </c>
      <c r="M13" s="122">
        <f t="shared" si="8"/>
        <v>0</v>
      </c>
      <c r="N13" s="122">
        <f t="shared" si="9"/>
        <v>0</v>
      </c>
      <c r="O13" s="123"/>
    </row>
    <row r="14" spans="1:44" ht="15" customHeight="1">
      <c r="A14" s="59"/>
      <c r="B14" s="96"/>
      <c r="C14" s="187">
        <f t="shared" si="0"/>
        <v>0</v>
      </c>
      <c r="D14" s="175">
        <f t="shared" si="1"/>
        <v>0</v>
      </c>
      <c r="E14" s="122">
        <f t="shared" si="2"/>
        <v>0</v>
      </c>
      <c r="F14" s="122">
        <f t="shared" si="3"/>
        <v>0</v>
      </c>
      <c r="G14" s="123"/>
      <c r="H14" s="122">
        <f t="shared" si="4"/>
        <v>0</v>
      </c>
      <c r="I14" s="122">
        <f t="shared" si="5"/>
        <v>0</v>
      </c>
      <c r="J14" s="122">
        <f t="shared" si="6"/>
        <v>0</v>
      </c>
      <c r="K14" s="123"/>
      <c r="L14" s="122">
        <f t="shared" si="7"/>
        <v>0</v>
      </c>
      <c r="M14" s="122">
        <f t="shared" si="8"/>
        <v>0</v>
      </c>
      <c r="N14" s="122">
        <f t="shared" si="9"/>
        <v>0</v>
      </c>
      <c r="O14" s="123"/>
      <c r="AH14" s="107"/>
      <c r="AI14" s="107"/>
      <c r="AJ14" s="107"/>
      <c r="AK14" s="107"/>
      <c r="AL14" s="107"/>
      <c r="AM14" s="107"/>
      <c r="AN14" s="107"/>
      <c r="AO14" s="107"/>
      <c r="AP14" s="107"/>
      <c r="AQ14" s="107"/>
      <c r="AR14" s="107"/>
    </row>
    <row r="15" spans="1:44" ht="15" customHeight="1">
      <c r="A15" s="59"/>
      <c r="B15" s="96"/>
      <c r="C15" s="187">
        <f t="shared" si="0"/>
        <v>0</v>
      </c>
      <c r="D15" s="175">
        <f t="shared" si="1"/>
        <v>0</v>
      </c>
      <c r="E15" s="122">
        <f t="shared" si="2"/>
        <v>0</v>
      </c>
      <c r="F15" s="122">
        <f t="shared" si="3"/>
        <v>0</v>
      </c>
      <c r="G15" s="181"/>
      <c r="H15" s="122">
        <f t="shared" si="4"/>
        <v>0</v>
      </c>
      <c r="I15" s="122">
        <f t="shared" si="5"/>
        <v>0</v>
      </c>
      <c r="J15" s="122">
        <f t="shared" si="6"/>
        <v>0</v>
      </c>
      <c r="K15" s="181"/>
      <c r="L15" s="122">
        <f t="shared" si="7"/>
        <v>0</v>
      </c>
      <c r="M15" s="122">
        <f t="shared" si="8"/>
        <v>0</v>
      </c>
      <c r="N15" s="122">
        <f t="shared" si="9"/>
        <v>0</v>
      </c>
      <c r="O15" s="181"/>
    </row>
    <row r="16" spans="1:44" ht="15" customHeight="1">
      <c r="A16" s="59"/>
      <c r="B16" s="96"/>
      <c r="C16" s="187">
        <f t="shared" si="0"/>
        <v>0</v>
      </c>
      <c r="D16" s="175">
        <f t="shared" si="1"/>
        <v>0</v>
      </c>
      <c r="E16" s="122">
        <f t="shared" si="2"/>
        <v>0</v>
      </c>
      <c r="F16" s="122">
        <f t="shared" si="3"/>
        <v>0</v>
      </c>
      <c r="G16" s="181"/>
      <c r="H16" s="122">
        <f t="shared" si="4"/>
        <v>0</v>
      </c>
      <c r="I16" s="122">
        <f t="shared" si="5"/>
        <v>0</v>
      </c>
      <c r="J16" s="122">
        <f t="shared" si="6"/>
        <v>0</v>
      </c>
      <c r="K16" s="181"/>
      <c r="L16" s="122">
        <f t="shared" si="7"/>
        <v>0</v>
      </c>
      <c r="M16" s="122">
        <f t="shared" si="8"/>
        <v>0</v>
      </c>
      <c r="N16" s="122">
        <f t="shared" si="9"/>
        <v>0</v>
      </c>
      <c r="O16" s="181"/>
    </row>
    <row r="17" spans="1:44" ht="15" customHeight="1">
      <c r="A17" s="92"/>
      <c r="B17" s="96"/>
      <c r="C17" s="187">
        <f t="shared" si="0"/>
        <v>0</v>
      </c>
      <c r="D17" s="175">
        <f t="shared" si="1"/>
        <v>0</v>
      </c>
      <c r="E17" s="122">
        <f t="shared" si="2"/>
        <v>0</v>
      </c>
      <c r="F17" s="122">
        <f t="shared" si="3"/>
        <v>0</v>
      </c>
      <c r="G17" s="123"/>
      <c r="H17" s="122">
        <f t="shared" si="4"/>
        <v>0</v>
      </c>
      <c r="I17" s="122">
        <f t="shared" si="5"/>
        <v>0</v>
      </c>
      <c r="J17" s="122">
        <f t="shared" si="6"/>
        <v>0</v>
      </c>
      <c r="K17" s="123"/>
      <c r="L17" s="122">
        <f t="shared" si="7"/>
        <v>0</v>
      </c>
      <c r="M17" s="122">
        <f t="shared" si="8"/>
        <v>0</v>
      </c>
      <c r="N17" s="122">
        <f t="shared" si="9"/>
        <v>0</v>
      </c>
      <c r="O17" s="123"/>
    </row>
    <row r="18" spans="1:44" ht="15" customHeight="1">
      <c r="A18" s="52"/>
      <c r="B18" s="96"/>
      <c r="C18" s="187">
        <f t="shared" si="0"/>
        <v>0</v>
      </c>
      <c r="D18" s="175">
        <f t="shared" si="1"/>
        <v>0</v>
      </c>
      <c r="E18" s="122">
        <f t="shared" si="2"/>
        <v>0</v>
      </c>
      <c r="F18" s="122">
        <f t="shared" si="3"/>
        <v>0</v>
      </c>
      <c r="G18" s="123"/>
      <c r="H18" s="122">
        <f t="shared" si="4"/>
        <v>0</v>
      </c>
      <c r="I18" s="122">
        <f t="shared" si="5"/>
        <v>0</v>
      </c>
      <c r="J18" s="122">
        <f t="shared" si="6"/>
        <v>0</v>
      </c>
      <c r="K18" s="123"/>
      <c r="L18" s="122">
        <f t="shared" si="7"/>
        <v>0</v>
      </c>
      <c r="M18" s="122">
        <f t="shared" si="8"/>
        <v>0</v>
      </c>
      <c r="N18" s="122">
        <f t="shared" si="9"/>
        <v>0</v>
      </c>
      <c r="O18" s="123"/>
    </row>
    <row r="19" spans="1:44" ht="15" customHeight="1">
      <c r="A19" s="52"/>
      <c r="B19" s="96"/>
      <c r="C19" s="187">
        <f t="shared" si="0"/>
        <v>0</v>
      </c>
      <c r="D19" s="175">
        <f t="shared" si="1"/>
        <v>0</v>
      </c>
      <c r="E19" s="122">
        <f t="shared" si="2"/>
        <v>0</v>
      </c>
      <c r="F19" s="122">
        <f t="shared" si="3"/>
        <v>0</v>
      </c>
      <c r="G19" s="123"/>
      <c r="H19" s="122">
        <f t="shared" si="4"/>
        <v>0</v>
      </c>
      <c r="I19" s="122">
        <f t="shared" si="5"/>
        <v>0</v>
      </c>
      <c r="J19" s="122">
        <f t="shared" si="6"/>
        <v>0</v>
      </c>
      <c r="K19" s="123"/>
      <c r="L19" s="122">
        <f t="shared" si="7"/>
        <v>0</v>
      </c>
      <c r="M19" s="122">
        <f t="shared" si="8"/>
        <v>0</v>
      </c>
      <c r="N19" s="122">
        <f t="shared" si="9"/>
        <v>0</v>
      </c>
      <c r="O19" s="123"/>
    </row>
    <row r="20" spans="1:44" s="107" customFormat="1" ht="15" customHeight="1">
      <c r="A20" s="52"/>
      <c r="B20" s="96"/>
      <c r="C20" s="187">
        <f t="shared" si="0"/>
        <v>0</v>
      </c>
      <c r="D20" s="175">
        <f t="shared" si="1"/>
        <v>0</v>
      </c>
      <c r="E20" s="122">
        <f t="shared" si="2"/>
        <v>0</v>
      </c>
      <c r="F20" s="122">
        <f t="shared" si="3"/>
        <v>0</v>
      </c>
      <c r="G20" s="123"/>
      <c r="H20" s="122">
        <f t="shared" si="4"/>
        <v>0</v>
      </c>
      <c r="I20" s="122">
        <f t="shared" si="5"/>
        <v>0</v>
      </c>
      <c r="J20" s="122">
        <f t="shared" si="6"/>
        <v>0</v>
      </c>
      <c r="K20" s="123"/>
      <c r="L20" s="122">
        <f t="shared" si="7"/>
        <v>0</v>
      </c>
      <c r="M20" s="122">
        <f t="shared" si="8"/>
        <v>0</v>
      </c>
      <c r="N20" s="122">
        <f t="shared" si="9"/>
        <v>0</v>
      </c>
      <c r="O20" s="123"/>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row>
    <row r="21" spans="1:44" ht="15" customHeight="1">
      <c r="A21" s="52"/>
      <c r="B21" s="96"/>
      <c r="C21" s="187">
        <f t="shared" si="0"/>
        <v>0</v>
      </c>
      <c r="D21" s="175">
        <f t="shared" si="1"/>
        <v>0</v>
      </c>
      <c r="E21" s="122">
        <f t="shared" si="2"/>
        <v>0</v>
      </c>
      <c r="F21" s="122">
        <f t="shared" si="3"/>
        <v>0</v>
      </c>
      <c r="G21" s="123"/>
      <c r="H21" s="122">
        <f t="shared" si="4"/>
        <v>0</v>
      </c>
      <c r="I21" s="122">
        <f t="shared" si="5"/>
        <v>0</v>
      </c>
      <c r="J21" s="122">
        <f t="shared" si="6"/>
        <v>0</v>
      </c>
      <c r="K21" s="123"/>
      <c r="L21" s="122">
        <f t="shared" si="7"/>
        <v>0</v>
      </c>
      <c r="M21" s="122">
        <f t="shared" si="8"/>
        <v>0</v>
      </c>
      <c r="N21" s="122">
        <f t="shared" si="9"/>
        <v>0</v>
      </c>
      <c r="O21" s="123"/>
    </row>
    <row r="22" spans="1:44" ht="15" customHeight="1">
      <c r="A22" s="52"/>
      <c r="B22" s="96"/>
      <c r="C22" s="187">
        <f t="shared" si="0"/>
        <v>0</v>
      </c>
      <c r="D22" s="175">
        <f t="shared" si="1"/>
        <v>0</v>
      </c>
      <c r="E22" s="122">
        <f t="shared" si="2"/>
        <v>0</v>
      </c>
      <c r="F22" s="122">
        <f t="shared" si="3"/>
        <v>0</v>
      </c>
      <c r="G22" s="181"/>
      <c r="H22" s="122">
        <f t="shared" si="4"/>
        <v>0</v>
      </c>
      <c r="I22" s="122">
        <f t="shared" si="5"/>
        <v>0</v>
      </c>
      <c r="J22" s="122">
        <f t="shared" si="6"/>
        <v>0</v>
      </c>
      <c r="K22" s="181"/>
      <c r="L22" s="122">
        <f t="shared" si="7"/>
        <v>0</v>
      </c>
      <c r="M22" s="122">
        <f t="shared" si="8"/>
        <v>0</v>
      </c>
      <c r="N22" s="122">
        <f t="shared" si="9"/>
        <v>0</v>
      </c>
      <c r="O22" s="181"/>
    </row>
    <row r="23" spans="1:44" ht="15" customHeight="1">
      <c r="A23" s="52"/>
      <c r="B23" s="96"/>
      <c r="C23" s="187">
        <f t="shared" si="0"/>
        <v>0</v>
      </c>
      <c r="D23" s="175">
        <f t="shared" si="1"/>
        <v>0</v>
      </c>
      <c r="E23" s="122">
        <f t="shared" si="2"/>
        <v>0</v>
      </c>
      <c r="F23" s="122">
        <f t="shared" si="3"/>
        <v>0</v>
      </c>
      <c r="G23" s="123"/>
      <c r="H23" s="122">
        <f t="shared" si="4"/>
        <v>0</v>
      </c>
      <c r="I23" s="122">
        <f t="shared" si="5"/>
        <v>0</v>
      </c>
      <c r="J23" s="122">
        <f t="shared" si="6"/>
        <v>0</v>
      </c>
      <c r="K23" s="123"/>
      <c r="L23" s="122">
        <f t="shared" si="7"/>
        <v>0</v>
      </c>
      <c r="M23" s="122">
        <f t="shared" si="8"/>
        <v>0</v>
      </c>
      <c r="N23" s="122">
        <f t="shared" si="9"/>
        <v>0</v>
      </c>
      <c r="O23" s="123"/>
    </row>
    <row r="24" spans="1:44" ht="15" customHeight="1">
      <c r="A24" s="52"/>
      <c r="B24" s="96"/>
      <c r="C24" s="187">
        <f t="shared" si="0"/>
        <v>0</v>
      </c>
      <c r="D24" s="175">
        <f t="shared" si="1"/>
        <v>0</v>
      </c>
      <c r="E24" s="122">
        <f t="shared" si="2"/>
        <v>0</v>
      </c>
      <c r="F24" s="122">
        <f t="shared" si="3"/>
        <v>0</v>
      </c>
      <c r="G24" s="181"/>
      <c r="H24" s="122">
        <f t="shared" si="4"/>
        <v>0</v>
      </c>
      <c r="I24" s="122">
        <f t="shared" si="5"/>
        <v>0</v>
      </c>
      <c r="J24" s="122">
        <f t="shared" si="6"/>
        <v>0</v>
      </c>
      <c r="K24" s="181"/>
      <c r="L24" s="122">
        <f t="shared" si="7"/>
        <v>0</v>
      </c>
      <c r="M24" s="122">
        <f t="shared" si="8"/>
        <v>0</v>
      </c>
      <c r="N24" s="122">
        <f t="shared" si="9"/>
        <v>0</v>
      </c>
      <c r="O24" s="181"/>
    </row>
    <row r="25" spans="1:44" ht="15" customHeight="1">
      <c r="A25" s="94"/>
      <c r="B25" s="96"/>
      <c r="C25" s="187">
        <f t="shared" si="0"/>
        <v>0</v>
      </c>
      <c r="D25" s="175">
        <f t="shared" si="1"/>
        <v>0</v>
      </c>
      <c r="E25" s="122">
        <f t="shared" si="2"/>
        <v>0</v>
      </c>
      <c r="F25" s="122">
        <f t="shared" si="3"/>
        <v>0</v>
      </c>
      <c r="G25" s="123"/>
      <c r="H25" s="122">
        <f t="shared" si="4"/>
        <v>0</v>
      </c>
      <c r="I25" s="122">
        <f t="shared" si="5"/>
        <v>0</v>
      </c>
      <c r="J25" s="122">
        <f t="shared" si="6"/>
        <v>0</v>
      </c>
      <c r="K25" s="123"/>
      <c r="L25" s="122">
        <f t="shared" si="7"/>
        <v>0</v>
      </c>
      <c r="M25" s="122">
        <f t="shared" si="8"/>
        <v>0</v>
      </c>
      <c r="N25" s="122">
        <f t="shared" si="9"/>
        <v>0</v>
      </c>
      <c r="O25" s="123"/>
      <c r="AH25" s="107"/>
      <c r="AI25" s="107"/>
      <c r="AJ25" s="107"/>
      <c r="AK25" s="107"/>
      <c r="AL25" s="107"/>
      <c r="AM25" s="107"/>
      <c r="AN25" s="107"/>
      <c r="AO25" s="107"/>
      <c r="AP25" s="107"/>
      <c r="AQ25" s="107"/>
      <c r="AR25" s="107"/>
    </row>
    <row r="26" spans="1:44" ht="15" customHeight="1">
      <c r="A26" s="59"/>
      <c r="B26" s="96"/>
      <c r="C26" s="187">
        <f t="shared" si="0"/>
        <v>0</v>
      </c>
      <c r="D26" s="175">
        <f t="shared" si="1"/>
        <v>0</v>
      </c>
      <c r="E26" s="122">
        <f t="shared" si="2"/>
        <v>0</v>
      </c>
      <c r="F26" s="122">
        <f t="shared" si="3"/>
        <v>0</v>
      </c>
      <c r="G26" s="123"/>
      <c r="H26" s="122">
        <f t="shared" si="4"/>
        <v>0</v>
      </c>
      <c r="I26" s="122">
        <f t="shared" si="5"/>
        <v>0</v>
      </c>
      <c r="J26" s="122">
        <f t="shared" si="6"/>
        <v>0</v>
      </c>
      <c r="K26" s="123"/>
      <c r="L26" s="122">
        <f t="shared" si="7"/>
        <v>0</v>
      </c>
      <c r="M26" s="122">
        <f t="shared" si="8"/>
        <v>0</v>
      </c>
      <c r="N26" s="122">
        <f t="shared" si="9"/>
        <v>0</v>
      </c>
      <c r="O26" s="123"/>
    </row>
    <row r="27" spans="1:44" ht="15" customHeight="1">
      <c r="A27" s="59"/>
      <c r="B27" s="96"/>
      <c r="C27" s="187">
        <f t="shared" si="0"/>
        <v>0</v>
      </c>
      <c r="D27" s="175">
        <f t="shared" si="1"/>
        <v>0</v>
      </c>
      <c r="E27" s="122">
        <f t="shared" si="2"/>
        <v>0</v>
      </c>
      <c r="F27" s="122">
        <f t="shared" si="3"/>
        <v>0</v>
      </c>
      <c r="G27" s="181"/>
      <c r="H27" s="122">
        <f t="shared" si="4"/>
        <v>0</v>
      </c>
      <c r="I27" s="122">
        <f t="shared" si="5"/>
        <v>0</v>
      </c>
      <c r="J27" s="122">
        <f t="shared" si="6"/>
        <v>0</v>
      </c>
      <c r="K27" s="181"/>
      <c r="L27" s="122">
        <f t="shared" si="7"/>
        <v>0</v>
      </c>
      <c r="M27" s="122">
        <f t="shared" si="8"/>
        <v>0</v>
      </c>
      <c r="N27" s="122">
        <f t="shared" si="9"/>
        <v>0</v>
      </c>
      <c r="O27" s="181"/>
    </row>
    <row r="28" spans="1:44" ht="15" customHeight="1">
      <c r="A28" s="52"/>
      <c r="B28" s="96"/>
      <c r="C28" s="187">
        <f t="shared" si="0"/>
        <v>0</v>
      </c>
      <c r="D28" s="175">
        <f t="shared" si="1"/>
        <v>0</v>
      </c>
      <c r="E28" s="122">
        <f t="shared" si="2"/>
        <v>0</v>
      </c>
      <c r="F28" s="122">
        <f t="shared" si="3"/>
        <v>0</v>
      </c>
      <c r="G28" s="181"/>
      <c r="H28" s="122">
        <f t="shared" si="4"/>
        <v>0</v>
      </c>
      <c r="I28" s="122">
        <f t="shared" si="5"/>
        <v>0</v>
      </c>
      <c r="J28" s="122">
        <f t="shared" si="6"/>
        <v>0</v>
      </c>
      <c r="K28" s="181"/>
      <c r="L28" s="122">
        <f t="shared" si="7"/>
        <v>0</v>
      </c>
      <c r="M28" s="122">
        <f t="shared" si="8"/>
        <v>0</v>
      </c>
      <c r="N28" s="122">
        <f t="shared" si="9"/>
        <v>0</v>
      </c>
      <c r="O28" s="181"/>
    </row>
    <row r="29" spans="1:44" ht="15" customHeight="1">
      <c r="A29" s="52"/>
      <c r="B29" s="96"/>
      <c r="C29" s="187">
        <f t="shared" si="0"/>
        <v>0</v>
      </c>
      <c r="D29" s="175">
        <f t="shared" si="1"/>
        <v>0</v>
      </c>
      <c r="E29" s="122">
        <f t="shared" si="2"/>
        <v>0</v>
      </c>
      <c r="F29" s="122">
        <f t="shared" si="3"/>
        <v>0</v>
      </c>
      <c r="G29" s="123"/>
      <c r="H29" s="122">
        <f t="shared" si="4"/>
        <v>0</v>
      </c>
      <c r="I29" s="122">
        <f t="shared" si="5"/>
        <v>0</v>
      </c>
      <c r="J29" s="122">
        <f t="shared" si="6"/>
        <v>0</v>
      </c>
      <c r="K29" s="123"/>
      <c r="L29" s="122">
        <f t="shared" si="7"/>
        <v>0</v>
      </c>
      <c r="M29" s="122">
        <f t="shared" si="8"/>
        <v>0</v>
      </c>
      <c r="N29" s="122">
        <f t="shared" si="9"/>
        <v>0</v>
      </c>
      <c r="O29" s="123"/>
    </row>
    <row r="30" spans="1:44" ht="15" customHeight="1">
      <c r="A30" s="59"/>
      <c r="B30" s="96"/>
      <c r="C30" s="187">
        <f t="shared" si="0"/>
        <v>0</v>
      </c>
      <c r="D30" s="175">
        <f t="shared" si="1"/>
        <v>0</v>
      </c>
      <c r="E30" s="122">
        <f t="shared" si="2"/>
        <v>0</v>
      </c>
      <c r="F30" s="122">
        <f t="shared" si="3"/>
        <v>0</v>
      </c>
      <c r="G30" s="181"/>
      <c r="H30" s="122">
        <f t="shared" si="4"/>
        <v>0</v>
      </c>
      <c r="I30" s="122">
        <f t="shared" si="5"/>
        <v>0</v>
      </c>
      <c r="J30" s="122">
        <f t="shared" si="6"/>
        <v>0</v>
      </c>
      <c r="K30" s="181"/>
      <c r="L30" s="122">
        <f t="shared" si="7"/>
        <v>0</v>
      </c>
      <c r="M30" s="122">
        <f t="shared" si="8"/>
        <v>0</v>
      </c>
      <c r="N30" s="122">
        <f t="shared" si="9"/>
        <v>0</v>
      </c>
      <c r="O30" s="181"/>
    </row>
    <row r="31" spans="1:44" ht="15" hidden="1" customHeight="1">
      <c r="A31" s="59"/>
      <c r="B31" s="96"/>
      <c r="C31" s="187">
        <f t="shared" si="0"/>
        <v>0</v>
      </c>
      <c r="D31" s="175">
        <f t="shared" ref="D31:D70" si="10">E31+F31+G31+H31+I31+J31+K31+L31+M31+N31+O31-MIN(E31:H31)</f>
        <v>0</v>
      </c>
      <c r="E31" s="122">
        <f t="shared" si="2"/>
        <v>0</v>
      </c>
      <c r="F31" s="122">
        <f t="shared" si="3"/>
        <v>0</v>
      </c>
      <c r="G31" s="181"/>
      <c r="H31" s="122">
        <f t="shared" si="4"/>
        <v>0</v>
      </c>
      <c r="I31" s="122">
        <f t="shared" si="5"/>
        <v>0</v>
      </c>
      <c r="J31" s="122">
        <f t="shared" si="6"/>
        <v>0</v>
      </c>
      <c r="K31" s="181"/>
      <c r="L31" s="122">
        <f t="shared" si="7"/>
        <v>0</v>
      </c>
      <c r="M31" s="122">
        <f t="shared" si="8"/>
        <v>0</v>
      </c>
      <c r="N31" s="122">
        <f t="shared" si="9"/>
        <v>0</v>
      </c>
      <c r="O31" s="181"/>
    </row>
    <row r="32" spans="1:44" ht="15" hidden="1" customHeight="1">
      <c r="A32" s="59"/>
      <c r="B32" s="96"/>
      <c r="C32" s="187">
        <f t="shared" si="0"/>
        <v>0</v>
      </c>
      <c r="D32" s="175">
        <f t="shared" si="10"/>
        <v>0</v>
      </c>
      <c r="E32" s="122">
        <f t="shared" si="2"/>
        <v>0</v>
      </c>
      <c r="F32" s="122">
        <f t="shared" si="3"/>
        <v>0</v>
      </c>
      <c r="G32" s="123"/>
      <c r="H32" s="122">
        <f t="shared" si="4"/>
        <v>0</v>
      </c>
      <c r="I32" s="122">
        <f t="shared" si="5"/>
        <v>0</v>
      </c>
      <c r="J32" s="122">
        <f t="shared" si="6"/>
        <v>0</v>
      </c>
      <c r="K32" s="123"/>
      <c r="L32" s="122">
        <f t="shared" si="7"/>
        <v>0</v>
      </c>
      <c r="M32" s="122">
        <f t="shared" si="8"/>
        <v>0</v>
      </c>
      <c r="N32" s="122">
        <f t="shared" si="9"/>
        <v>0</v>
      </c>
      <c r="O32" s="123"/>
    </row>
    <row r="33" spans="1:44" ht="15" hidden="1" customHeight="1">
      <c r="A33" s="59"/>
      <c r="B33" s="96"/>
      <c r="C33" s="187">
        <f t="shared" si="0"/>
        <v>0</v>
      </c>
      <c r="D33" s="175">
        <f t="shared" si="10"/>
        <v>0</v>
      </c>
      <c r="E33" s="122">
        <f t="shared" si="2"/>
        <v>0</v>
      </c>
      <c r="F33" s="122">
        <f t="shared" si="3"/>
        <v>0</v>
      </c>
      <c r="G33" s="123"/>
      <c r="H33" s="122">
        <f t="shared" si="4"/>
        <v>0</v>
      </c>
      <c r="I33" s="122">
        <f t="shared" si="5"/>
        <v>0</v>
      </c>
      <c r="J33" s="122">
        <f t="shared" si="6"/>
        <v>0</v>
      </c>
      <c r="K33" s="123"/>
      <c r="L33" s="122">
        <f t="shared" si="7"/>
        <v>0</v>
      </c>
      <c r="M33" s="122">
        <f t="shared" si="8"/>
        <v>0</v>
      </c>
      <c r="N33" s="122">
        <f t="shared" si="9"/>
        <v>0</v>
      </c>
      <c r="O33" s="123"/>
    </row>
    <row r="34" spans="1:44" ht="15" hidden="1" customHeight="1">
      <c r="A34" s="59"/>
      <c r="B34" s="96"/>
      <c r="C34" s="187">
        <f t="shared" si="0"/>
        <v>0</v>
      </c>
      <c r="D34" s="175">
        <f t="shared" si="10"/>
        <v>0</v>
      </c>
      <c r="E34" s="122">
        <f t="shared" si="2"/>
        <v>0</v>
      </c>
      <c r="F34" s="122">
        <f t="shared" si="3"/>
        <v>0</v>
      </c>
      <c r="G34" s="123"/>
      <c r="H34" s="122">
        <f t="shared" si="4"/>
        <v>0</v>
      </c>
      <c r="I34" s="122">
        <f t="shared" si="5"/>
        <v>0</v>
      </c>
      <c r="J34" s="122">
        <f t="shared" si="6"/>
        <v>0</v>
      </c>
      <c r="K34" s="123"/>
      <c r="L34" s="122">
        <f t="shared" si="7"/>
        <v>0</v>
      </c>
      <c r="M34" s="122">
        <f t="shared" si="8"/>
        <v>0</v>
      </c>
      <c r="N34" s="122">
        <f t="shared" si="9"/>
        <v>0</v>
      </c>
      <c r="O34" s="123"/>
    </row>
    <row r="35" spans="1:44" s="107" customFormat="1" ht="15" hidden="1" customHeight="1">
      <c r="A35" s="59"/>
      <c r="B35" s="96"/>
      <c r="C35" s="187">
        <f t="shared" si="0"/>
        <v>0</v>
      </c>
      <c r="D35" s="175">
        <f t="shared" si="10"/>
        <v>0</v>
      </c>
      <c r="E35" s="122">
        <f t="shared" si="2"/>
        <v>0</v>
      </c>
      <c r="F35" s="122">
        <f t="shared" si="3"/>
        <v>0</v>
      </c>
      <c r="G35" s="123"/>
      <c r="H35" s="122">
        <f t="shared" si="4"/>
        <v>0</v>
      </c>
      <c r="I35" s="122">
        <f t="shared" si="5"/>
        <v>0</v>
      </c>
      <c r="J35" s="122">
        <f t="shared" si="6"/>
        <v>0</v>
      </c>
      <c r="K35" s="123"/>
      <c r="L35" s="122">
        <f t="shared" si="7"/>
        <v>0</v>
      </c>
      <c r="M35" s="122">
        <f t="shared" si="8"/>
        <v>0</v>
      </c>
      <c r="N35" s="122">
        <f t="shared" si="9"/>
        <v>0</v>
      </c>
      <c r="O35" s="123"/>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row>
    <row r="36" spans="1:44" ht="15" hidden="1" customHeight="1">
      <c r="A36" s="59"/>
      <c r="B36" s="96"/>
      <c r="C36" s="187">
        <f t="shared" si="0"/>
        <v>0</v>
      </c>
      <c r="D36" s="175">
        <f t="shared" si="10"/>
        <v>0</v>
      </c>
      <c r="E36" s="122">
        <f t="shared" si="2"/>
        <v>0</v>
      </c>
      <c r="F36" s="122">
        <f t="shared" si="3"/>
        <v>0</v>
      </c>
      <c r="G36" s="181"/>
      <c r="H36" s="122">
        <f t="shared" si="4"/>
        <v>0</v>
      </c>
      <c r="I36" s="122">
        <f t="shared" si="5"/>
        <v>0</v>
      </c>
      <c r="J36" s="122">
        <f t="shared" si="6"/>
        <v>0</v>
      </c>
      <c r="K36" s="181"/>
      <c r="L36" s="122">
        <f t="shared" si="7"/>
        <v>0</v>
      </c>
      <c r="M36" s="122">
        <f t="shared" si="8"/>
        <v>0</v>
      </c>
      <c r="N36" s="122">
        <f t="shared" si="9"/>
        <v>0</v>
      </c>
      <c r="O36" s="181"/>
    </row>
    <row r="37" spans="1:44" ht="15" hidden="1" customHeight="1">
      <c r="A37" s="59"/>
      <c r="B37" s="96"/>
      <c r="C37" s="187">
        <f t="shared" si="0"/>
        <v>0</v>
      </c>
      <c r="D37" s="175">
        <f t="shared" si="10"/>
        <v>0</v>
      </c>
      <c r="E37" s="122">
        <f t="shared" si="2"/>
        <v>0</v>
      </c>
      <c r="F37" s="122">
        <f t="shared" si="3"/>
        <v>0</v>
      </c>
      <c r="G37" s="123"/>
      <c r="H37" s="122">
        <f t="shared" si="4"/>
        <v>0</v>
      </c>
      <c r="I37" s="122">
        <f t="shared" si="5"/>
        <v>0</v>
      </c>
      <c r="J37" s="122">
        <f t="shared" si="6"/>
        <v>0</v>
      </c>
      <c r="K37" s="123"/>
      <c r="L37" s="122">
        <f t="shared" si="7"/>
        <v>0</v>
      </c>
      <c r="M37" s="122">
        <f t="shared" si="8"/>
        <v>0</v>
      </c>
      <c r="N37" s="122">
        <f t="shared" si="9"/>
        <v>0</v>
      </c>
      <c r="O37" s="123"/>
    </row>
    <row r="38" spans="1:44" ht="15" hidden="1" customHeight="1">
      <c r="A38" s="59"/>
      <c r="B38" s="96"/>
      <c r="C38" s="187">
        <f t="shared" ref="C38:C69" si="11">SUM(E38:O38)</f>
        <v>0</v>
      </c>
      <c r="D38" s="175">
        <f t="shared" si="10"/>
        <v>0</v>
      </c>
      <c r="E38" s="122">
        <f t="shared" ref="E38:E69" si="12">IFERROR(VLOOKUP(B38,$B$93:$C$134,2,FALSE),0)</f>
        <v>0</v>
      </c>
      <c r="F38" s="122">
        <f t="shared" ref="F38:F69" si="13">IFERROR(VLOOKUP(B38,$F$93:$G$134,2,FALSE),0)</f>
        <v>0</v>
      </c>
      <c r="G38" s="181"/>
      <c r="H38" s="122">
        <f t="shared" ref="H38:H69" si="14">IFERROR(VLOOKUP(B38,$J$93:$K$134,2,FALSE),0)</f>
        <v>0</v>
      </c>
      <c r="I38" s="122">
        <f t="shared" ref="I38:I69" si="15">IFERROR(VLOOKUP(B38,$N$93:$O$134,2,FALSE),0)</f>
        <v>0</v>
      </c>
      <c r="J38" s="122">
        <f t="shared" ref="J38:J69" si="16">IFERROR(VLOOKUP(B38,$R$93:$S$134,2,FALSE),0)</f>
        <v>0</v>
      </c>
      <c r="K38" s="181"/>
      <c r="L38" s="122">
        <f t="shared" ref="L38:L69" si="17">IFERROR(VLOOKUP(B38,$V$93:$W$134,2,FALSE),0)</f>
        <v>0</v>
      </c>
      <c r="M38" s="122">
        <f t="shared" ref="M38:M69" si="18">IFERROR(VLOOKUP(B38,$Z$93:$AA$134,2,FALSE),0)</f>
        <v>0</v>
      </c>
      <c r="N38" s="122">
        <f t="shared" ref="N38:N69" si="19">IFERROR(VLOOKUP(B38,$AD$93:$AE$134,2,FALSE),0)</f>
        <v>0</v>
      </c>
      <c r="O38" s="181"/>
    </row>
    <row r="39" spans="1:44" ht="15" hidden="1" customHeight="1">
      <c r="A39" s="59"/>
      <c r="B39" s="96"/>
      <c r="C39" s="187">
        <f t="shared" si="11"/>
        <v>0</v>
      </c>
      <c r="D39" s="175">
        <f t="shared" si="10"/>
        <v>0</v>
      </c>
      <c r="E39" s="122">
        <f t="shared" si="12"/>
        <v>0</v>
      </c>
      <c r="F39" s="122">
        <f t="shared" si="13"/>
        <v>0</v>
      </c>
      <c r="G39" s="123"/>
      <c r="H39" s="122">
        <f t="shared" si="14"/>
        <v>0</v>
      </c>
      <c r="I39" s="122">
        <f t="shared" si="15"/>
        <v>0</v>
      </c>
      <c r="J39" s="122">
        <f t="shared" si="16"/>
        <v>0</v>
      </c>
      <c r="K39" s="123"/>
      <c r="L39" s="122">
        <f t="shared" si="17"/>
        <v>0</v>
      </c>
      <c r="M39" s="122">
        <f t="shared" si="18"/>
        <v>0</v>
      </c>
      <c r="N39" s="122">
        <f t="shared" si="19"/>
        <v>0</v>
      </c>
      <c r="O39" s="123"/>
    </row>
    <row r="40" spans="1:44" ht="15" hidden="1" customHeight="1">
      <c r="A40" s="59"/>
      <c r="B40" s="96"/>
      <c r="C40" s="187">
        <f t="shared" si="11"/>
        <v>0</v>
      </c>
      <c r="D40" s="175">
        <f t="shared" si="10"/>
        <v>0</v>
      </c>
      <c r="E40" s="122">
        <f t="shared" si="12"/>
        <v>0</v>
      </c>
      <c r="F40" s="122">
        <f t="shared" si="13"/>
        <v>0</v>
      </c>
      <c r="G40" s="181"/>
      <c r="H40" s="122">
        <f t="shared" si="14"/>
        <v>0</v>
      </c>
      <c r="I40" s="122">
        <f t="shared" si="15"/>
        <v>0</v>
      </c>
      <c r="J40" s="122">
        <f t="shared" si="16"/>
        <v>0</v>
      </c>
      <c r="K40" s="181"/>
      <c r="L40" s="122">
        <f t="shared" si="17"/>
        <v>0</v>
      </c>
      <c r="M40" s="122">
        <f t="shared" si="18"/>
        <v>0</v>
      </c>
      <c r="N40" s="122">
        <f t="shared" si="19"/>
        <v>0</v>
      </c>
      <c r="O40" s="181"/>
    </row>
    <row r="41" spans="1:44" ht="15" hidden="1" customHeight="1">
      <c r="A41" s="59"/>
      <c r="B41" s="96"/>
      <c r="C41" s="187">
        <f t="shared" si="11"/>
        <v>0</v>
      </c>
      <c r="D41" s="175">
        <f t="shared" si="10"/>
        <v>0</v>
      </c>
      <c r="E41" s="122">
        <f t="shared" si="12"/>
        <v>0</v>
      </c>
      <c r="F41" s="122">
        <f t="shared" si="13"/>
        <v>0</v>
      </c>
      <c r="G41" s="181"/>
      <c r="H41" s="122">
        <f t="shared" si="14"/>
        <v>0</v>
      </c>
      <c r="I41" s="122">
        <f t="shared" si="15"/>
        <v>0</v>
      </c>
      <c r="J41" s="122">
        <f t="shared" si="16"/>
        <v>0</v>
      </c>
      <c r="K41" s="181"/>
      <c r="L41" s="122">
        <f t="shared" si="17"/>
        <v>0</v>
      </c>
      <c r="M41" s="122">
        <f t="shared" si="18"/>
        <v>0</v>
      </c>
      <c r="N41" s="122">
        <f t="shared" si="19"/>
        <v>0</v>
      </c>
      <c r="O41" s="181"/>
    </row>
    <row r="42" spans="1:44" ht="15" hidden="1" customHeight="1">
      <c r="A42" s="59"/>
      <c r="B42" s="96"/>
      <c r="C42" s="187">
        <f t="shared" si="11"/>
        <v>0</v>
      </c>
      <c r="D42" s="175">
        <f t="shared" si="10"/>
        <v>0</v>
      </c>
      <c r="E42" s="122">
        <f t="shared" si="12"/>
        <v>0</v>
      </c>
      <c r="F42" s="122">
        <f t="shared" si="13"/>
        <v>0</v>
      </c>
      <c r="G42" s="181"/>
      <c r="H42" s="122">
        <f t="shared" si="14"/>
        <v>0</v>
      </c>
      <c r="I42" s="122">
        <f t="shared" si="15"/>
        <v>0</v>
      </c>
      <c r="J42" s="122">
        <f t="shared" si="16"/>
        <v>0</v>
      </c>
      <c r="K42" s="181"/>
      <c r="L42" s="122">
        <f t="shared" si="17"/>
        <v>0</v>
      </c>
      <c r="M42" s="122">
        <f t="shared" si="18"/>
        <v>0</v>
      </c>
      <c r="N42" s="122">
        <f t="shared" si="19"/>
        <v>0</v>
      </c>
      <c r="O42" s="181"/>
    </row>
    <row r="43" spans="1:44" ht="15" hidden="1" customHeight="1">
      <c r="A43" s="59"/>
      <c r="B43" s="96"/>
      <c r="C43" s="187">
        <f t="shared" si="11"/>
        <v>0</v>
      </c>
      <c r="D43" s="175">
        <f t="shared" si="10"/>
        <v>0</v>
      </c>
      <c r="E43" s="122">
        <f t="shared" si="12"/>
        <v>0</v>
      </c>
      <c r="F43" s="122">
        <f t="shared" si="13"/>
        <v>0</v>
      </c>
      <c r="G43" s="181"/>
      <c r="H43" s="122">
        <f t="shared" si="14"/>
        <v>0</v>
      </c>
      <c r="I43" s="122">
        <f t="shared" si="15"/>
        <v>0</v>
      </c>
      <c r="J43" s="122">
        <f t="shared" si="16"/>
        <v>0</v>
      </c>
      <c r="K43" s="181"/>
      <c r="L43" s="122">
        <f t="shared" si="17"/>
        <v>0</v>
      </c>
      <c r="M43" s="122">
        <f t="shared" si="18"/>
        <v>0</v>
      </c>
      <c r="N43" s="122">
        <f t="shared" si="19"/>
        <v>0</v>
      </c>
      <c r="O43" s="181"/>
    </row>
    <row r="44" spans="1:44" ht="15" hidden="1" customHeight="1">
      <c r="A44" s="59"/>
      <c r="B44" s="96"/>
      <c r="C44" s="187">
        <f t="shared" si="11"/>
        <v>0</v>
      </c>
      <c r="D44" s="175">
        <f t="shared" si="10"/>
        <v>0</v>
      </c>
      <c r="E44" s="122">
        <f t="shared" si="12"/>
        <v>0</v>
      </c>
      <c r="F44" s="122">
        <f t="shared" si="13"/>
        <v>0</v>
      </c>
      <c r="G44" s="181"/>
      <c r="H44" s="122">
        <f t="shared" si="14"/>
        <v>0</v>
      </c>
      <c r="I44" s="122">
        <f t="shared" si="15"/>
        <v>0</v>
      </c>
      <c r="J44" s="122">
        <f t="shared" si="16"/>
        <v>0</v>
      </c>
      <c r="K44" s="181"/>
      <c r="L44" s="122">
        <f t="shared" si="17"/>
        <v>0</v>
      </c>
      <c r="M44" s="122">
        <f t="shared" si="18"/>
        <v>0</v>
      </c>
      <c r="N44" s="122">
        <f t="shared" si="19"/>
        <v>0</v>
      </c>
      <c r="O44" s="181"/>
    </row>
    <row r="45" spans="1:44" ht="15" hidden="1" customHeight="1">
      <c r="A45" s="59"/>
      <c r="B45" s="96"/>
      <c r="C45" s="187">
        <f t="shared" si="11"/>
        <v>0</v>
      </c>
      <c r="D45" s="175">
        <f t="shared" si="10"/>
        <v>0</v>
      </c>
      <c r="E45" s="122">
        <f t="shared" si="12"/>
        <v>0</v>
      </c>
      <c r="F45" s="122">
        <f t="shared" si="13"/>
        <v>0</v>
      </c>
      <c r="G45" s="123"/>
      <c r="H45" s="122">
        <f t="shared" si="14"/>
        <v>0</v>
      </c>
      <c r="I45" s="122">
        <f t="shared" si="15"/>
        <v>0</v>
      </c>
      <c r="J45" s="122">
        <f t="shared" si="16"/>
        <v>0</v>
      </c>
      <c r="K45" s="123"/>
      <c r="L45" s="122">
        <f t="shared" si="17"/>
        <v>0</v>
      </c>
      <c r="M45" s="122">
        <f t="shared" si="18"/>
        <v>0</v>
      </c>
      <c r="N45" s="122">
        <f t="shared" si="19"/>
        <v>0</v>
      </c>
      <c r="O45" s="123"/>
    </row>
    <row r="46" spans="1:44" ht="15" hidden="1" customHeight="1">
      <c r="A46" s="59"/>
      <c r="B46" s="96"/>
      <c r="C46" s="187">
        <f t="shared" si="11"/>
        <v>0</v>
      </c>
      <c r="D46" s="175">
        <f t="shared" si="10"/>
        <v>0</v>
      </c>
      <c r="E46" s="122">
        <f t="shared" si="12"/>
        <v>0</v>
      </c>
      <c r="F46" s="122">
        <f t="shared" si="13"/>
        <v>0</v>
      </c>
      <c r="G46" s="123"/>
      <c r="H46" s="122">
        <f t="shared" si="14"/>
        <v>0</v>
      </c>
      <c r="I46" s="122">
        <f t="shared" si="15"/>
        <v>0</v>
      </c>
      <c r="J46" s="122">
        <f t="shared" si="16"/>
        <v>0</v>
      </c>
      <c r="K46" s="123"/>
      <c r="L46" s="122">
        <f t="shared" si="17"/>
        <v>0</v>
      </c>
      <c r="M46" s="122">
        <f t="shared" si="18"/>
        <v>0</v>
      </c>
      <c r="N46" s="122">
        <f t="shared" si="19"/>
        <v>0</v>
      </c>
      <c r="O46" s="123"/>
    </row>
    <row r="47" spans="1:44" ht="15" hidden="1" customHeight="1">
      <c r="A47" s="59"/>
      <c r="B47" s="96"/>
      <c r="C47" s="187">
        <f t="shared" si="11"/>
        <v>0</v>
      </c>
      <c r="D47" s="175">
        <f t="shared" si="10"/>
        <v>0</v>
      </c>
      <c r="E47" s="122">
        <f t="shared" si="12"/>
        <v>0</v>
      </c>
      <c r="F47" s="122">
        <f t="shared" si="13"/>
        <v>0</v>
      </c>
      <c r="G47" s="123"/>
      <c r="H47" s="122">
        <f t="shared" si="14"/>
        <v>0</v>
      </c>
      <c r="I47" s="122">
        <f t="shared" si="15"/>
        <v>0</v>
      </c>
      <c r="J47" s="122">
        <f t="shared" si="16"/>
        <v>0</v>
      </c>
      <c r="K47" s="123"/>
      <c r="L47" s="122">
        <f t="shared" si="17"/>
        <v>0</v>
      </c>
      <c r="M47" s="122">
        <f t="shared" si="18"/>
        <v>0</v>
      </c>
      <c r="N47" s="122">
        <f t="shared" si="19"/>
        <v>0</v>
      </c>
      <c r="O47" s="123"/>
    </row>
    <row r="48" spans="1:44" ht="15" hidden="1" customHeight="1">
      <c r="A48" s="59"/>
      <c r="B48" s="96"/>
      <c r="C48" s="187">
        <f t="shared" si="11"/>
        <v>0</v>
      </c>
      <c r="D48" s="175">
        <f t="shared" si="10"/>
        <v>0</v>
      </c>
      <c r="E48" s="122">
        <f t="shared" si="12"/>
        <v>0</v>
      </c>
      <c r="F48" s="122">
        <f t="shared" si="13"/>
        <v>0</v>
      </c>
      <c r="G48" s="181"/>
      <c r="H48" s="122">
        <f t="shared" si="14"/>
        <v>0</v>
      </c>
      <c r="I48" s="122">
        <f t="shared" si="15"/>
        <v>0</v>
      </c>
      <c r="J48" s="122">
        <f t="shared" si="16"/>
        <v>0</v>
      </c>
      <c r="K48" s="181"/>
      <c r="L48" s="122">
        <f t="shared" si="17"/>
        <v>0</v>
      </c>
      <c r="M48" s="122">
        <f t="shared" si="18"/>
        <v>0</v>
      </c>
      <c r="N48" s="122">
        <f t="shared" si="19"/>
        <v>0</v>
      </c>
      <c r="O48" s="181"/>
    </row>
    <row r="49" spans="1:15" ht="15" hidden="1" customHeight="1">
      <c r="A49" s="59"/>
      <c r="B49" s="96"/>
      <c r="C49" s="187">
        <f t="shared" si="11"/>
        <v>0</v>
      </c>
      <c r="D49" s="175">
        <f t="shared" si="10"/>
        <v>0</v>
      </c>
      <c r="E49" s="122">
        <f t="shared" si="12"/>
        <v>0</v>
      </c>
      <c r="F49" s="122">
        <f t="shared" si="13"/>
        <v>0</v>
      </c>
      <c r="G49" s="181"/>
      <c r="H49" s="122">
        <f t="shared" si="14"/>
        <v>0</v>
      </c>
      <c r="I49" s="122">
        <f t="shared" si="15"/>
        <v>0</v>
      </c>
      <c r="J49" s="122">
        <f t="shared" si="16"/>
        <v>0</v>
      </c>
      <c r="K49" s="181"/>
      <c r="L49" s="122">
        <f t="shared" si="17"/>
        <v>0</v>
      </c>
      <c r="M49" s="122">
        <f t="shared" si="18"/>
        <v>0</v>
      </c>
      <c r="N49" s="122">
        <f t="shared" si="19"/>
        <v>0</v>
      </c>
      <c r="O49" s="181"/>
    </row>
    <row r="50" spans="1:15" ht="15" hidden="1" customHeight="1">
      <c r="A50" s="59"/>
      <c r="B50" s="96"/>
      <c r="C50" s="187">
        <f t="shared" si="11"/>
        <v>0</v>
      </c>
      <c r="D50" s="175">
        <f t="shared" si="10"/>
        <v>0</v>
      </c>
      <c r="E50" s="122">
        <f t="shared" si="12"/>
        <v>0</v>
      </c>
      <c r="F50" s="122">
        <f t="shared" si="13"/>
        <v>0</v>
      </c>
      <c r="G50" s="181"/>
      <c r="H50" s="122">
        <f t="shared" si="14"/>
        <v>0</v>
      </c>
      <c r="I50" s="122">
        <f t="shared" si="15"/>
        <v>0</v>
      </c>
      <c r="J50" s="122">
        <f t="shared" si="16"/>
        <v>0</v>
      </c>
      <c r="K50" s="181"/>
      <c r="L50" s="122">
        <f t="shared" si="17"/>
        <v>0</v>
      </c>
      <c r="M50" s="122">
        <f t="shared" si="18"/>
        <v>0</v>
      </c>
      <c r="N50" s="122">
        <f t="shared" si="19"/>
        <v>0</v>
      </c>
      <c r="O50" s="181"/>
    </row>
    <row r="51" spans="1:15" ht="15" hidden="1" customHeight="1">
      <c r="A51" s="59"/>
      <c r="B51" s="96"/>
      <c r="C51" s="187">
        <f t="shared" si="11"/>
        <v>0</v>
      </c>
      <c r="D51" s="175">
        <f t="shared" si="10"/>
        <v>0</v>
      </c>
      <c r="E51" s="122">
        <f t="shared" si="12"/>
        <v>0</v>
      </c>
      <c r="F51" s="122">
        <f t="shared" si="13"/>
        <v>0</v>
      </c>
      <c r="G51" s="123"/>
      <c r="H51" s="122">
        <f t="shared" si="14"/>
        <v>0</v>
      </c>
      <c r="I51" s="122">
        <f t="shared" si="15"/>
        <v>0</v>
      </c>
      <c r="J51" s="122">
        <f t="shared" si="16"/>
        <v>0</v>
      </c>
      <c r="K51" s="123"/>
      <c r="L51" s="122">
        <f t="shared" si="17"/>
        <v>0</v>
      </c>
      <c r="M51" s="122">
        <f t="shared" si="18"/>
        <v>0</v>
      </c>
      <c r="N51" s="122">
        <f t="shared" si="19"/>
        <v>0</v>
      </c>
      <c r="O51" s="123"/>
    </row>
    <row r="52" spans="1:15" ht="15" hidden="1" customHeight="1">
      <c r="A52" s="59"/>
      <c r="B52" s="96"/>
      <c r="C52" s="187">
        <f t="shared" si="11"/>
        <v>0</v>
      </c>
      <c r="D52" s="175">
        <f t="shared" si="10"/>
        <v>0</v>
      </c>
      <c r="E52" s="122">
        <f t="shared" si="12"/>
        <v>0</v>
      </c>
      <c r="F52" s="122">
        <f t="shared" si="13"/>
        <v>0</v>
      </c>
      <c r="G52" s="181"/>
      <c r="H52" s="122">
        <f t="shared" si="14"/>
        <v>0</v>
      </c>
      <c r="I52" s="122">
        <f t="shared" si="15"/>
        <v>0</v>
      </c>
      <c r="J52" s="122">
        <f t="shared" si="16"/>
        <v>0</v>
      </c>
      <c r="K52" s="181"/>
      <c r="L52" s="122">
        <f t="shared" si="17"/>
        <v>0</v>
      </c>
      <c r="M52" s="122">
        <f t="shared" si="18"/>
        <v>0</v>
      </c>
      <c r="N52" s="122">
        <f t="shared" si="19"/>
        <v>0</v>
      </c>
      <c r="O52" s="181"/>
    </row>
    <row r="53" spans="1:15" ht="15" hidden="1" customHeight="1">
      <c r="A53" s="59"/>
      <c r="B53" s="96"/>
      <c r="C53" s="187">
        <f t="shared" si="11"/>
        <v>0</v>
      </c>
      <c r="D53" s="175">
        <f t="shared" si="10"/>
        <v>0</v>
      </c>
      <c r="E53" s="122">
        <f t="shared" si="12"/>
        <v>0</v>
      </c>
      <c r="F53" s="122">
        <f t="shared" si="13"/>
        <v>0</v>
      </c>
      <c r="G53" s="123"/>
      <c r="H53" s="122">
        <f t="shared" si="14"/>
        <v>0</v>
      </c>
      <c r="I53" s="122">
        <f t="shared" si="15"/>
        <v>0</v>
      </c>
      <c r="J53" s="122">
        <f t="shared" si="16"/>
        <v>0</v>
      </c>
      <c r="K53" s="123"/>
      <c r="L53" s="122">
        <f t="shared" si="17"/>
        <v>0</v>
      </c>
      <c r="M53" s="122">
        <f t="shared" si="18"/>
        <v>0</v>
      </c>
      <c r="N53" s="122">
        <f t="shared" si="19"/>
        <v>0</v>
      </c>
      <c r="O53" s="123"/>
    </row>
    <row r="54" spans="1:15" ht="15" hidden="1" customHeight="1">
      <c r="A54" s="59"/>
      <c r="B54" s="96"/>
      <c r="C54" s="187">
        <f t="shared" si="11"/>
        <v>0</v>
      </c>
      <c r="D54" s="175">
        <f t="shared" si="10"/>
        <v>0</v>
      </c>
      <c r="E54" s="122">
        <f t="shared" si="12"/>
        <v>0</v>
      </c>
      <c r="F54" s="122">
        <f t="shared" si="13"/>
        <v>0</v>
      </c>
      <c r="G54" s="181"/>
      <c r="H54" s="122">
        <f t="shared" si="14"/>
        <v>0</v>
      </c>
      <c r="I54" s="122">
        <f t="shared" si="15"/>
        <v>0</v>
      </c>
      <c r="J54" s="122">
        <f t="shared" si="16"/>
        <v>0</v>
      </c>
      <c r="K54" s="181"/>
      <c r="L54" s="122">
        <f t="shared" si="17"/>
        <v>0</v>
      </c>
      <c r="M54" s="122">
        <f t="shared" si="18"/>
        <v>0</v>
      </c>
      <c r="N54" s="122">
        <f t="shared" si="19"/>
        <v>0</v>
      </c>
      <c r="O54" s="181"/>
    </row>
    <row r="55" spans="1:15" ht="15" hidden="1" customHeight="1">
      <c r="A55" s="59"/>
      <c r="B55" s="96"/>
      <c r="C55" s="187">
        <f t="shared" si="11"/>
        <v>0</v>
      </c>
      <c r="D55" s="175">
        <f t="shared" si="10"/>
        <v>0</v>
      </c>
      <c r="E55" s="122">
        <f t="shared" si="12"/>
        <v>0</v>
      </c>
      <c r="F55" s="122">
        <f t="shared" si="13"/>
        <v>0</v>
      </c>
      <c r="G55" s="181"/>
      <c r="H55" s="122">
        <f t="shared" si="14"/>
        <v>0</v>
      </c>
      <c r="I55" s="122">
        <f t="shared" si="15"/>
        <v>0</v>
      </c>
      <c r="J55" s="122">
        <f t="shared" si="16"/>
        <v>0</v>
      </c>
      <c r="K55" s="181"/>
      <c r="L55" s="122">
        <f t="shared" si="17"/>
        <v>0</v>
      </c>
      <c r="M55" s="122">
        <f t="shared" si="18"/>
        <v>0</v>
      </c>
      <c r="N55" s="122">
        <f t="shared" si="19"/>
        <v>0</v>
      </c>
      <c r="O55" s="181"/>
    </row>
    <row r="56" spans="1:15" ht="15" hidden="1" customHeight="1">
      <c r="A56" s="59"/>
      <c r="B56" s="96"/>
      <c r="C56" s="187">
        <f t="shared" si="11"/>
        <v>0</v>
      </c>
      <c r="D56" s="175">
        <f t="shared" si="10"/>
        <v>0</v>
      </c>
      <c r="E56" s="122">
        <f t="shared" si="12"/>
        <v>0</v>
      </c>
      <c r="F56" s="122">
        <f t="shared" si="13"/>
        <v>0</v>
      </c>
      <c r="G56" s="181"/>
      <c r="H56" s="122">
        <f t="shared" si="14"/>
        <v>0</v>
      </c>
      <c r="I56" s="122">
        <f t="shared" si="15"/>
        <v>0</v>
      </c>
      <c r="J56" s="122">
        <f t="shared" si="16"/>
        <v>0</v>
      </c>
      <c r="K56" s="181"/>
      <c r="L56" s="122">
        <f t="shared" si="17"/>
        <v>0</v>
      </c>
      <c r="M56" s="122">
        <f t="shared" si="18"/>
        <v>0</v>
      </c>
      <c r="N56" s="122">
        <f t="shared" si="19"/>
        <v>0</v>
      </c>
      <c r="O56" s="181"/>
    </row>
    <row r="57" spans="1:15" ht="15" hidden="1" customHeight="1">
      <c r="A57" s="59"/>
      <c r="B57" s="96"/>
      <c r="C57" s="187">
        <f t="shared" si="11"/>
        <v>0</v>
      </c>
      <c r="D57" s="175">
        <f t="shared" si="10"/>
        <v>0</v>
      </c>
      <c r="E57" s="122">
        <f t="shared" si="12"/>
        <v>0</v>
      </c>
      <c r="F57" s="122">
        <f t="shared" si="13"/>
        <v>0</v>
      </c>
      <c r="G57" s="181"/>
      <c r="H57" s="122">
        <f t="shared" si="14"/>
        <v>0</v>
      </c>
      <c r="I57" s="122">
        <f t="shared" si="15"/>
        <v>0</v>
      </c>
      <c r="J57" s="122">
        <f t="shared" si="16"/>
        <v>0</v>
      </c>
      <c r="K57" s="181"/>
      <c r="L57" s="122">
        <f t="shared" si="17"/>
        <v>0</v>
      </c>
      <c r="M57" s="122">
        <f t="shared" si="18"/>
        <v>0</v>
      </c>
      <c r="N57" s="122">
        <f t="shared" si="19"/>
        <v>0</v>
      </c>
      <c r="O57" s="181"/>
    </row>
    <row r="58" spans="1:15" ht="15" hidden="1" customHeight="1">
      <c r="A58" s="59"/>
      <c r="B58" s="96"/>
      <c r="C58" s="187">
        <f t="shared" si="11"/>
        <v>0</v>
      </c>
      <c r="D58" s="175">
        <f t="shared" si="10"/>
        <v>0</v>
      </c>
      <c r="E58" s="122">
        <f t="shared" si="12"/>
        <v>0</v>
      </c>
      <c r="F58" s="122">
        <f t="shared" si="13"/>
        <v>0</v>
      </c>
      <c r="G58" s="123"/>
      <c r="H58" s="122">
        <f t="shared" si="14"/>
        <v>0</v>
      </c>
      <c r="I58" s="122">
        <f t="shared" si="15"/>
        <v>0</v>
      </c>
      <c r="J58" s="122">
        <f t="shared" si="16"/>
        <v>0</v>
      </c>
      <c r="K58" s="123"/>
      <c r="L58" s="122">
        <f t="shared" si="17"/>
        <v>0</v>
      </c>
      <c r="M58" s="122">
        <f t="shared" si="18"/>
        <v>0</v>
      </c>
      <c r="N58" s="122">
        <f t="shared" si="19"/>
        <v>0</v>
      </c>
      <c r="O58" s="123"/>
    </row>
    <row r="59" spans="1:15" ht="15" hidden="1" customHeight="1">
      <c r="A59" s="59"/>
      <c r="B59" s="96"/>
      <c r="C59" s="187">
        <f t="shared" si="11"/>
        <v>0</v>
      </c>
      <c r="D59" s="175">
        <f t="shared" si="10"/>
        <v>0</v>
      </c>
      <c r="E59" s="122">
        <f t="shared" si="12"/>
        <v>0</v>
      </c>
      <c r="F59" s="122">
        <f t="shared" si="13"/>
        <v>0</v>
      </c>
      <c r="G59" s="181"/>
      <c r="H59" s="122">
        <f t="shared" si="14"/>
        <v>0</v>
      </c>
      <c r="I59" s="122">
        <f t="shared" si="15"/>
        <v>0</v>
      </c>
      <c r="J59" s="122">
        <f t="shared" si="16"/>
        <v>0</v>
      </c>
      <c r="K59" s="181"/>
      <c r="L59" s="122">
        <f t="shared" si="17"/>
        <v>0</v>
      </c>
      <c r="M59" s="122">
        <f t="shared" si="18"/>
        <v>0</v>
      </c>
      <c r="N59" s="122">
        <f t="shared" si="19"/>
        <v>0</v>
      </c>
      <c r="O59" s="181"/>
    </row>
    <row r="60" spans="1:15" ht="15" hidden="1" customHeight="1">
      <c r="A60" s="59"/>
      <c r="B60" s="96"/>
      <c r="C60" s="187">
        <f t="shared" si="11"/>
        <v>0</v>
      </c>
      <c r="D60" s="175">
        <f t="shared" si="10"/>
        <v>0</v>
      </c>
      <c r="E60" s="122">
        <f t="shared" si="12"/>
        <v>0</v>
      </c>
      <c r="F60" s="122">
        <f t="shared" si="13"/>
        <v>0</v>
      </c>
      <c r="G60" s="181"/>
      <c r="H60" s="122">
        <f t="shared" si="14"/>
        <v>0</v>
      </c>
      <c r="I60" s="122">
        <f t="shared" si="15"/>
        <v>0</v>
      </c>
      <c r="J60" s="122">
        <f t="shared" si="16"/>
        <v>0</v>
      </c>
      <c r="K60" s="181"/>
      <c r="L60" s="122">
        <f t="shared" si="17"/>
        <v>0</v>
      </c>
      <c r="M60" s="122">
        <f t="shared" si="18"/>
        <v>0</v>
      </c>
      <c r="N60" s="122">
        <f t="shared" si="19"/>
        <v>0</v>
      </c>
      <c r="O60" s="181"/>
    </row>
    <row r="61" spans="1:15" ht="15" hidden="1" customHeight="1">
      <c r="A61" s="59"/>
      <c r="B61" s="96"/>
      <c r="C61" s="187">
        <f t="shared" si="11"/>
        <v>0</v>
      </c>
      <c r="D61" s="175">
        <f t="shared" si="10"/>
        <v>0</v>
      </c>
      <c r="E61" s="122">
        <f t="shared" si="12"/>
        <v>0</v>
      </c>
      <c r="F61" s="122">
        <f t="shared" si="13"/>
        <v>0</v>
      </c>
      <c r="G61" s="181"/>
      <c r="H61" s="122">
        <f t="shared" si="14"/>
        <v>0</v>
      </c>
      <c r="I61" s="122">
        <f t="shared" si="15"/>
        <v>0</v>
      </c>
      <c r="J61" s="122">
        <f t="shared" si="16"/>
        <v>0</v>
      </c>
      <c r="K61" s="181"/>
      <c r="L61" s="122">
        <f t="shared" si="17"/>
        <v>0</v>
      </c>
      <c r="M61" s="122">
        <f t="shared" si="18"/>
        <v>0</v>
      </c>
      <c r="N61" s="122">
        <f t="shared" si="19"/>
        <v>0</v>
      </c>
      <c r="O61" s="181"/>
    </row>
    <row r="62" spans="1:15" ht="15" hidden="1" customHeight="1">
      <c r="A62" s="59"/>
      <c r="B62" s="96"/>
      <c r="C62" s="187">
        <f t="shared" si="11"/>
        <v>0</v>
      </c>
      <c r="D62" s="175">
        <f t="shared" si="10"/>
        <v>0</v>
      </c>
      <c r="E62" s="122">
        <f t="shared" si="12"/>
        <v>0</v>
      </c>
      <c r="F62" s="122">
        <f t="shared" si="13"/>
        <v>0</v>
      </c>
      <c r="G62" s="123"/>
      <c r="H62" s="122">
        <f t="shared" si="14"/>
        <v>0</v>
      </c>
      <c r="I62" s="122">
        <f t="shared" si="15"/>
        <v>0</v>
      </c>
      <c r="J62" s="122">
        <f t="shared" si="16"/>
        <v>0</v>
      </c>
      <c r="K62" s="123"/>
      <c r="L62" s="122">
        <f t="shared" si="17"/>
        <v>0</v>
      </c>
      <c r="M62" s="122">
        <f t="shared" si="18"/>
        <v>0</v>
      </c>
      <c r="N62" s="122">
        <f t="shared" si="19"/>
        <v>0</v>
      </c>
      <c r="O62" s="123"/>
    </row>
    <row r="63" spans="1:15" ht="15" hidden="1" customHeight="1">
      <c r="A63" s="59"/>
      <c r="B63" s="96"/>
      <c r="C63" s="187">
        <f t="shared" si="11"/>
        <v>0</v>
      </c>
      <c r="D63" s="175">
        <f t="shared" si="10"/>
        <v>0</v>
      </c>
      <c r="E63" s="122">
        <f t="shared" si="12"/>
        <v>0</v>
      </c>
      <c r="F63" s="122">
        <f t="shared" si="13"/>
        <v>0</v>
      </c>
      <c r="G63" s="181"/>
      <c r="H63" s="122">
        <f t="shared" si="14"/>
        <v>0</v>
      </c>
      <c r="I63" s="122">
        <f t="shared" si="15"/>
        <v>0</v>
      </c>
      <c r="J63" s="122">
        <f t="shared" si="16"/>
        <v>0</v>
      </c>
      <c r="K63" s="181"/>
      <c r="L63" s="122">
        <f t="shared" si="17"/>
        <v>0</v>
      </c>
      <c r="M63" s="122">
        <f t="shared" si="18"/>
        <v>0</v>
      </c>
      <c r="N63" s="122">
        <f t="shared" si="19"/>
        <v>0</v>
      </c>
      <c r="O63" s="181"/>
    </row>
    <row r="64" spans="1:15" ht="15" hidden="1" customHeight="1">
      <c r="A64" s="59"/>
      <c r="B64" s="96"/>
      <c r="C64" s="187">
        <f t="shared" si="11"/>
        <v>0</v>
      </c>
      <c r="D64" s="175">
        <f t="shared" si="10"/>
        <v>0</v>
      </c>
      <c r="E64" s="122">
        <f t="shared" si="12"/>
        <v>0</v>
      </c>
      <c r="F64" s="122">
        <f t="shared" si="13"/>
        <v>0</v>
      </c>
      <c r="G64" s="123"/>
      <c r="H64" s="122">
        <f t="shared" si="14"/>
        <v>0</v>
      </c>
      <c r="I64" s="122">
        <f t="shared" si="15"/>
        <v>0</v>
      </c>
      <c r="J64" s="122">
        <f t="shared" si="16"/>
        <v>0</v>
      </c>
      <c r="K64" s="123"/>
      <c r="L64" s="122">
        <f t="shared" si="17"/>
        <v>0</v>
      </c>
      <c r="M64" s="122">
        <f t="shared" si="18"/>
        <v>0</v>
      </c>
      <c r="N64" s="122">
        <f t="shared" si="19"/>
        <v>0</v>
      </c>
      <c r="O64" s="123"/>
    </row>
    <row r="65" spans="1:15" hidden="1">
      <c r="A65" s="59"/>
      <c r="B65" s="96"/>
      <c r="C65" s="187">
        <f t="shared" si="11"/>
        <v>0</v>
      </c>
      <c r="D65" s="175">
        <f t="shared" si="10"/>
        <v>0</v>
      </c>
      <c r="E65" s="122">
        <f t="shared" si="12"/>
        <v>0</v>
      </c>
      <c r="F65" s="122">
        <f t="shared" si="13"/>
        <v>0</v>
      </c>
      <c r="G65" s="181"/>
      <c r="H65" s="122">
        <f t="shared" si="14"/>
        <v>0</v>
      </c>
      <c r="I65" s="122">
        <f t="shared" si="15"/>
        <v>0</v>
      </c>
      <c r="J65" s="122">
        <f t="shared" si="16"/>
        <v>0</v>
      </c>
      <c r="K65" s="181"/>
      <c r="L65" s="122">
        <f t="shared" si="17"/>
        <v>0</v>
      </c>
      <c r="M65" s="122">
        <f t="shared" si="18"/>
        <v>0</v>
      </c>
      <c r="N65" s="122">
        <f t="shared" si="19"/>
        <v>0</v>
      </c>
      <c r="O65" s="181"/>
    </row>
    <row r="66" spans="1:15" hidden="1">
      <c r="A66" s="59"/>
      <c r="B66" s="96"/>
      <c r="C66" s="187">
        <f t="shared" si="11"/>
        <v>0</v>
      </c>
      <c r="D66" s="175">
        <f t="shared" si="10"/>
        <v>0</v>
      </c>
      <c r="E66" s="122">
        <f t="shared" si="12"/>
        <v>0</v>
      </c>
      <c r="F66" s="122">
        <f t="shared" si="13"/>
        <v>0</v>
      </c>
      <c r="G66" s="181"/>
      <c r="H66" s="122">
        <f t="shared" si="14"/>
        <v>0</v>
      </c>
      <c r="I66" s="122">
        <f t="shared" si="15"/>
        <v>0</v>
      </c>
      <c r="J66" s="122">
        <f t="shared" si="16"/>
        <v>0</v>
      </c>
      <c r="K66" s="181"/>
      <c r="L66" s="122">
        <f t="shared" si="17"/>
        <v>0</v>
      </c>
      <c r="M66" s="122">
        <f t="shared" si="18"/>
        <v>0</v>
      </c>
      <c r="N66" s="122">
        <f t="shared" si="19"/>
        <v>0</v>
      </c>
      <c r="O66" s="181"/>
    </row>
    <row r="67" spans="1:15" hidden="1">
      <c r="A67" s="59"/>
      <c r="B67" s="96"/>
      <c r="C67" s="187">
        <f t="shared" si="11"/>
        <v>0</v>
      </c>
      <c r="D67" s="175">
        <f t="shared" si="10"/>
        <v>0</v>
      </c>
      <c r="E67" s="122">
        <f t="shared" si="12"/>
        <v>0</v>
      </c>
      <c r="F67" s="122">
        <f t="shared" si="13"/>
        <v>0</v>
      </c>
      <c r="G67" s="181"/>
      <c r="H67" s="122">
        <f t="shared" si="14"/>
        <v>0</v>
      </c>
      <c r="I67" s="122">
        <f t="shared" si="15"/>
        <v>0</v>
      </c>
      <c r="J67" s="122">
        <f t="shared" si="16"/>
        <v>0</v>
      </c>
      <c r="K67" s="181"/>
      <c r="L67" s="122">
        <f t="shared" si="17"/>
        <v>0</v>
      </c>
      <c r="M67" s="122">
        <f t="shared" si="18"/>
        <v>0</v>
      </c>
      <c r="N67" s="122">
        <f t="shared" si="19"/>
        <v>0</v>
      </c>
      <c r="O67" s="181"/>
    </row>
    <row r="68" spans="1:15" hidden="1">
      <c r="A68" s="59"/>
      <c r="B68" s="96"/>
      <c r="C68" s="187">
        <f t="shared" si="11"/>
        <v>0</v>
      </c>
      <c r="D68" s="175">
        <f t="shared" si="10"/>
        <v>0</v>
      </c>
      <c r="E68" s="122">
        <f t="shared" si="12"/>
        <v>0</v>
      </c>
      <c r="F68" s="122">
        <f t="shared" si="13"/>
        <v>0</v>
      </c>
      <c r="G68" s="181"/>
      <c r="H68" s="122">
        <f t="shared" si="14"/>
        <v>0</v>
      </c>
      <c r="I68" s="122">
        <f t="shared" si="15"/>
        <v>0</v>
      </c>
      <c r="J68" s="122">
        <f t="shared" si="16"/>
        <v>0</v>
      </c>
      <c r="K68" s="181"/>
      <c r="L68" s="122">
        <f t="shared" si="17"/>
        <v>0</v>
      </c>
      <c r="M68" s="122">
        <f t="shared" si="18"/>
        <v>0</v>
      </c>
      <c r="N68" s="122">
        <f t="shared" si="19"/>
        <v>0</v>
      </c>
      <c r="O68" s="181"/>
    </row>
    <row r="69" spans="1:15" hidden="1">
      <c r="A69" s="59"/>
      <c r="B69" s="96"/>
      <c r="C69" s="187">
        <f t="shared" si="11"/>
        <v>0</v>
      </c>
      <c r="D69" s="175">
        <f t="shared" si="10"/>
        <v>0</v>
      </c>
      <c r="E69" s="122">
        <f t="shared" si="12"/>
        <v>0</v>
      </c>
      <c r="F69" s="122">
        <f t="shared" si="13"/>
        <v>0</v>
      </c>
      <c r="G69" s="181"/>
      <c r="H69" s="122">
        <f t="shared" si="14"/>
        <v>0</v>
      </c>
      <c r="I69" s="122">
        <f t="shared" si="15"/>
        <v>0</v>
      </c>
      <c r="J69" s="122">
        <f t="shared" si="16"/>
        <v>0</v>
      </c>
      <c r="K69" s="181"/>
      <c r="L69" s="122">
        <f t="shared" si="17"/>
        <v>0</v>
      </c>
      <c r="M69" s="122">
        <f t="shared" si="18"/>
        <v>0</v>
      </c>
      <c r="N69" s="122">
        <f t="shared" si="19"/>
        <v>0</v>
      </c>
      <c r="O69" s="181"/>
    </row>
    <row r="70" spans="1:15" hidden="1">
      <c r="A70" s="59"/>
      <c r="B70" s="96"/>
      <c r="C70" s="187">
        <f t="shared" ref="C70:C84" si="20">SUM(E70:O70)</f>
        <v>0</v>
      </c>
      <c r="D70" s="175">
        <f t="shared" si="10"/>
        <v>0</v>
      </c>
      <c r="E70" s="122">
        <f t="shared" ref="E70:E84" si="21">IFERROR(VLOOKUP(B70,$B$93:$C$134,2,FALSE),0)</f>
        <v>0</v>
      </c>
      <c r="F70" s="122">
        <f t="shared" ref="F70:F84" si="22">IFERROR(VLOOKUP(B70,$F$93:$G$134,2,FALSE),0)</f>
        <v>0</v>
      </c>
      <c r="G70" s="181"/>
      <c r="H70" s="122">
        <f t="shared" ref="H70:H84" si="23">IFERROR(VLOOKUP(B70,$J$93:$K$134,2,FALSE),0)</f>
        <v>0</v>
      </c>
      <c r="I70" s="122">
        <f t="shared" ref="I70:I84" si="24">IFERROR(VLOOKUP(B70,$N$93:$O$134,2,FALSE),0)</f>
        <v>0</v>
      </c>
      <c r="J70" s="122">
        <f t="shared" ref="J70:J84" si="25">IFERROR(VLOOKUP(B70,$R$93:$S$134,2,FALSE),0)</f>
        <v>0</v>
      </c>
      <c r="K70" s="181"/>
      <c r="L70" s="122">
        <f t="shared" ref="L70:L84" si="26">IFERROR(VLOOKUP(B70,$V$93:$W$134,2,FALSE),0)</f>
        <v>0</v>
      </c>
      <c r="M70" s="122">
        <f t="shared" ref="M70:M84" si="27">IFERROR(VLOOKUP(B70,$Z$93:$AA$134,2,FALSE),0)</f>
        <v>0</v>
      </c>
      <c r="N70" s="122">
        <f t="shared" ref="N70:N84" si="28">IFERROR(VLOOKUP(B70,$AD$93:$AE$134,2,FALSE),0)</f>
        <v>0</v>
      </c>
      <c r="O70" s="181"/>
    </row>
    <row r="71" spans="1:15" hidden="1">
      <c r="A71" s="59"/>
      <c r="B71" s="96"/>
      <c r="C71" s="187">
        <f t="shared" si="20"/>
        <v>0</v>
      </c>
      <c r="D71" s="175">
        <f t="shared" ref="D71:D84" si="29">E71+F71+G71+H71+I71+J71+K71+L71+M71+N71+O71-MIN(E71:H71)</f>
        <v>0</v>
      </c>
      <c r="E71" s="122">
        <f t="shared" si="21"/>
        <v>0</v>
      </c>
      <c r="F71" s="122">
        <f t="shared" si="22"/>
        <v>0</v>
      </c>
      <c r="G71" s="181"/>
      <c r="H71" s="122">
        <f t="shared" si="23"/>
        <v>0</v>
      </c>
      <c r="I71" s="122">
        <f t="shared" si="24"/>
        <v>0</v>
      </c>
      <c r="J71" s="122">
        <f t="shared" si="25"/>
        <v>0</v>
      </c>
      <c r="K71" s="181"/>
      <c r="L71" s="122">
        <f t="shared" si="26"/>
        <v>0</v>
      </c>
      <c r="M71" s="122">
        <f t="shared" si="27"/>
        <v>0</v>
      </c>
      <c r="N71" s="122">
        <f t="shared" si="28"/>
        <v>0</v>
      </c>
      <c r="O71" s="181"/>
    </row>
    <row r="72" spans="1:15" hidden="1">
      <c r="A72" s="59"/>
      <c r="B72" s="96"/>
      <c r="C72" s="187">
        <f t="shared" si="20"/>
        <v>0</v>
      </c>
      <c r="D72" s="175">
        <f t="shared" si="29"/>
        <v>0</v>
      </c>
      <c r="E72" s="122">
        <f t="shared" si="21"/>
        <v>0</v>
      </c>
      <c r="F72" s="122">
        <f t="shared" si="22"/>
        <v>0</v>
      </c>
      <c r="G72" s="181"/>
      <c r="H72" s="122">
        <f t="shared" si="23"/>
        <v>0</v>
      </c>
      <c r="I72" s="122">
        <f t="shared" si="24"/>
        <v>0</v>
      </c>
      <c r="J72" s="122">
        <f t="shared" si="25"/>
        <v>0</v>
      </c>
      <c r="K72" s="181"/>
      <c r="L72" s="122">
        <f t="shared" si="26"/>
        <v>0</v>
      </c>
      <c r="M72" s="122">
        <f t="shared" si="27"/>
        <v>0</v>
      </c>
      <c r="N72" s="122">
        <f t="shared" si="28"/>
        <v>0</v>
      </c>
      <c r="O72" s="181"/>
    </row>
    <row r="73" spans="1:15" hidden="1">
      <c r="A73" s="59"/>
      <c r="B73" s="96"/>
      <c r="C73" s="187">
        <f t="shared" si="20"/>
        <v>0</v>
      </c>
      <c r="D73" s="175">
        <f t="shared" si="29"/>
        <v>0</v>
      </c>
      <c r="E73" s="122">
        <f t="shared" si="21"/>
        <v>0</v>
      </c>
      <c r="F73" s="122">
        <f t="shared" si="22"/>
        <v>0</v>
      </c>
      <c r="G73" s="181"/>
      <c r="H73" s="122">
        <f t="shared" si="23"/>
        <v>0</v>
      </c>
      <c r="I73" s="122">
        <f t="shared" si="24"/>
        <v>0</v>
      </c>
      <c r="J73" s="122">
        <f t="shared" si="25"/>
        <v>0</v>
      </c>
      <c r="K73" s="181"/>
      <c r="L73" s="122">
        <f t="shared" si="26"/>
        <v>0</v>
      </c>
      <c r="M73" s="122">
        <f t="shared" si="27"/>
        <v>0</v>
      </c>
      <c r="N73" s="122">
        <f t="shared" si="28"/>
        <v>0</v>
      </c>
      <c r="O73" s="181"/>
    </row>
    <row r="74" spans="1:15" hidden="1">
      <c r="A74" s="59"/>
      <c r="B74" s="96"/>
      <c r="C74" s="187">
        <f t="shared" si="20"/>
        <v>0</v>
      </c>
      <c r="D74" s="175">
        <f t="shared" si="29"/>
        <v>0</v>
      </c>
      <c r="E74" s="122">
        <f t="shared" si="21"/>
        <v>0</v>
      </c>
      <c r="F74" s="122">
        <f t="shared" si="22"/>
        <v>0</v>
      </c>
      <c r="G74" s="181"/>
      <c r="H74" s="122">
        <f t="shared" si="23"/>
        <v>0</v>
      </c>
      <c r="I74" s="122">
        <f t="shared" si="24"/>
        <v>0</v>
      </c>
      <c r="J74" s="122">
        <f t="shared" si="25"/>
        <v>0</v>
      </c>
      <c r="K74" s="181"/>
      <c r="L74" s="122">
        <f t="shared" si="26"/>
        <v>0</v>
      </c>
      <c r="M74" s="122">
        <f t="shared" si="27"/>
        <v>0</v>
      </c>
      <c r="N74" s="122">
        <f t="shared" si="28"/>
        <v>0</v>
      </c>
      <c r="O74" s="181"/>
    </row>
    <row r="75" spans="1:15" hidden="1">
      <c r="A75" s="59"/>
      <c r="B75" s="96"/>
      <c r="C75" s="187">
        <f t="shared" si="20"/>
        <v>0</v>
      </c>
      <c r="D75" s="175">
        <f t="shared" si="29"/>
        <v>0</v>
      </c>
      <c r="E75" s="122">
        <f t="shared" si="21"/>
        <v>0</v>
      </c>
      <c r="F75" s="122">
        <f t="shared" si="22"/>
        <v>0</v>
      </c>
      <c r="G75" s="181"/>
      <c r="H75" s="122">
        <f t="shared" si="23"/>
        <v>0</v>
      </c>
      <c r="I75" s="122">
        <f t="shared" si="24"/>
        <v>0</v>
      </c>
      <c r="J75" s="122">
        <f t="shared" si="25"/>
        <v>0</v>
      </c>
      <c r="K75" s="181"/>
      <c r="L75" s="122">
        <f t="shared" si="26"/>
        <v>0</v>
      </c>
      <c r="M75" s="122">
        <f t="shared" si="27"/>
        <v>0</v>
      </c>
      <c r="N75" s="122">
        <f t="shared" si="28"/>
        <v>0</v>
      </c>
      <c r="O75" s="181"/>
    </row>
    <row r="76" spans="1:15" ht="15" hidden="1">
      <c r="A76" s="59"/>
      <c r="B76" s="97"/>
      <c r="C76" s="187">
        <f t="shared" si="20"/>
        <v>0</v>
      </c>
      <c r="D76" s="175">
        <f t="shared" si="29"/>
        <v>0</v>
      </c>
      <c r="E76" s="122">
        <f t="shared" si="21"/>
        <v>0</v>
      </c>
      <c r="F76" s="122">
        <f t="shared" si="22"/>
        <v>0</v>
      </c>
      <c r="G76" s="181"/>
      <c r="H76" s="122">
        <f t="shared" si="23"/>
        <v>0</v>
      </c>
      <c r="I76" s="122">
        <f t="shared" si="24"/>
        <v>0</v>
      </c>
      <c r="J76" s="122">
        <f t="shared" si="25"/>
        <v>0</v>
      </c>
      <c r="K76" s="181"/>
      <c r="L76" s="122">
        <f t="shared" si="26"/>
        <v>0</v>
      </c>
      <c r="M76" s="122">
        <f t="shared" si="27"/>
        <v>0</v>
      </c>
      <c r="N76" s="122">
        <f t="shared" si="28"/>
        <v>0</v>
      </c>
      <c r="O76" s="181"/>
    </row>
    <row r="77" spans="1:15" ht="15" hidden="1">
      <c r="A77" s="59"/>
      <c r="B77" s="97"/>
      <c r="C77" s="187">
        <f t="shared" si="20"/>
        <v>0</v>
      </c>
      <c r="D77" s="175">
        <f t="shared" si="29"/>
        <v>0</v>
      </c>
      <c r="E77" s="122">
        <f t="shared" si="21"/>
        <v>0</v>
      </c>
      <c r="F77" s="122">
        <f t="shared" si="22"/>
        <v>0</v>
      </c>
      <c r="G77" s="181"/>
      <c r="H77" s="122">
        <f t="shared" si="23"/>
        <v>0</v>
      </c>
      <c r="I77" s="122">
        <f t="shared" si="24"/>
        <v>0</v>
      </c>
      <c r="J77" s="122">
        <f t="shared" si="25"/>
        <v>0</v>
      </c>
      <c r="K77" s="181"/>
      <c r="L77" s="122">
        <f t="shared" si="26"/>
        <v>0</v>
      </c>
      <c r="M77" s="122">
        <f t="shared" si="27"/>
        <v>0</v>
      </c>
      <c r="N77" s="122">
        <f t="shared" si="28"/>
        <v>0</v>
      </c>
      <c r="O77" s="181"/>
    </row>
    <row r="78" spans="1:15" ht="15" hidden="1">
      <c r="A78" s="59"/>
      <c r="B78" s="97"/>
      <c r="C78" s="187">
        <f t="shared" si="20"/>
        <v>0</v>
      </c>
      <c r="D78" s="175">
        <f t="shared" si="29"/>
        <v>0</v>
      </c>
      <c r="E78" s="122">
        <f t="shared" si="21"/>
        <v>0</v>
      </c>
      <c r="F78" s="122">
        <f t="shared" si="22"/>
        <v>0</v>
      </c>
      <c r="G78" s="181"/>
      <c r="H78" s="122">
        <f t="shared" si="23"/>
        <v>0</v>
      </c>
      <c r="I78" s="122">
        <f t="shared" si="24"/>
        <v>0</v>
      </c>
      <c r="J78" s="122">
        <f t="shared" si="25"/>
        <v>0</v>
      </c>
      <c r="K78" s="181"/>
      <c r="L78" s="122">
        <f t="shared" si="26"/>
        <v>0</v>
      </c>
      <c r="M78" s="122">
        <f t="shared" si="27"/>
        <v>0</v>
      </c>
      <c r="N78" s="122">
        <f t="shared" si="28"/>
        <v>0</v>
      </c>
      <c r="O78" s="181"/>
    </row>
    <row r="79" spans="1:15" ht="15" hidden="1">
      <c r="A79" s="59"/>
      <c r="B79" s="97"/>
      <c r="C79" s="187">
        <f t="shared" si="20"/>
        <v>0</v>
      </c>
      <c r="D79" s="175">
        <f t="shared" si="29"/>
        <v>0</v>
      </c>
      <c r="E79" s="122">
        <f t="shared" si="21"/>
        <v>0</v>
      </c>
      <c r="F79" s="122">
        <f t="shared" si="22"/>
        <v>0</v>
      </c>
      <c r="G79" s="181"/>
      <c r="H79" s="122">
        <f t="shared" si="23"/>
        <v>0</v>
      </c>
      <c r="I79" s="122">
        <f t="shared" si="24"/>
        <v>0</v>
      </c>
      <c r="J79" s="122">
        <f t="shared" si="25"/>
        <v>0</v>
      </c>
      <c r="K79" s="181"/>
      <c r="L79" s="122">
        <f t="shared" si="26"/>
        <v>0</v>
      </c>
      <c r="M79" s="122">
        <f t="shared" si="27"/>
        <v>0</v>
      </c>
      <c r="N79" s="122">
        <f t="shared" si="28"/>
        <v>0</v>
      </c>
      <c r="O79" s="181"/>
    </row>
    <row r="80" spans="1:15" ht="15" hidden="1">
      <c r="A80" s="59"/>
      <c r="B80" s="97"/>
      <c r="C80" s="187">
        <f t="shared" si="20"/>
        <v>0</v>
      </c>
      <c r="D80" s="175">
        <f t="shared" si="29"/>
        <v>0</v>
      </c>
      <c r="E80" s="122">
        <f t="shared" si="21"/>
        <v>0</v>
      </c>
      <c r="F80" s="122">
        <f t="shared" si="22"/>
        <v>0</v>
      </c>
      <c r="G80" s="181"/>
      <c r="H80" s="122">
        <f t="shared" si="23"/>
        <v>0</v>
      </c>
      <c r="I80" s="122">
        <f t="shared" si="24"/>
        <v>0</v>
      </c>
      <c r="J80" s="122">
        <f t="shared" si="25"/>
        <v>0</v>
      </c>
      <c r="K80" s="181"/>
      <c r="L80" s="122">
        <f t="shared" si="26"/>
        <v>0</v>
      </c>
      <c r="M80" s="122">
        <f t="shared" si="27"/>
        <v>0</v>
      </c>
      <c r="N80" s="122">
        <f t="shared" si="28"/>
        <v>0</v>
      </c>
      <c r="O80" s="181"/>
    </row>
    <row r="81" spans="1:32" ht="15" hidden="1">
      <c r="A81" s="59"/>
      <c r="B81" s="97"/>
      <c r="C81" s="187">
        <f t="shared" si="20"/>
        <v>0</v>
      </c>
      <c r="D81" s="175">
        <f t="shared" si="29"/>
        <v>0</v>
      </c>
      <c r="E81" s="122">
        <f t="shared" si="21"/>
        <v>0</v>
      </c>
      <c r="F81" s="122">
        <f t="shared" si="22"/>
        <v>0</v>
      </c>
      <c r="G81" s="181"/>
      <c r="H81" s="122">
        <f t="shared" si="23"/>
        <v>0</v>
      </c>
      <c r="I81" s="122">
        <f t="shared" si="24"/>
        <v>0</v>
      </c>
      <c r="J81" s="122">
        <f t="shared" si="25"/>
        <v>0</v>
      </c>
      <c r="K81" s="181"/>
      <c r="L81" s="122">
        <f t="shared" si="26"/>
        <v>0</v>
      </c>
      <c r="M81" s="122">
        <f t="shared" si="27"/>
        <v>0</v>
      </c>
      <c r="N81" s="122">
        <f t="shared" si="28"/>
        <v>0</v>
      </c>
      <c r="O81" s="181"/>
    </row>
    <row r="82" spans="1:32" ht="15" hidden="1">
      <c r="A82" s="59"/>
      <c r="B82" s="97"/>
      <c r="C82" s="187">
        <f t="shared" si="20"/>
        <v>0</v>
      </c>
      <c r="D82" s="175">
        <f t="shared" si="29"/>
        <v>0</v>
      </c>
      <c r="E82" s="122">
        <f t="shared" si="21"/>
        <v>0</v>
      </c>
      <c r="F82" s="122">
        <f t="shared" si="22"/>
        <v>0</v>
      </c>
      <c r="G82" s="123"/>
      <c r="H82" s="122">
        <f t="shared" si="23"/>
        <v>0</v>
      </c>
      <c r="I82" s="122">
        <f t="shared" si="24"/>
        <v>0</v>
      </c>
      <c r="J82" s="122">
        <f t="shared" si="25"/>
        <v>0</v>
      </c>
      <c r="K82" s="123"/>
      <c r="L82" s="122">
        <f t="shared" si="26"/>
        <v>0</v>
      </c>
      <c r="M82" s="122">
        <f t="shared" si="27"/>
        <v>0</v>
      </c>
      <c r="N82" s="122">
        <f t="shared" si="28"/>
        <v>0</v>
      </c>
      <c r="O82" s="123"/>
    </row>
    <row r="83" spans="1:32" ht="15" hidden="1">
      <c r="A83" s="59"/>
      <c r="B83" s="97"/>
      <c r="C83" s="187">
        <f t="shared" si="20"/>
        <v>0</v>
      </c>
      <c r="D83" s="175">
        <f t="shared" si="29"/>
        <v>0</v>
      </c>
      <c r="E83" s="122">
        <f t="shared" si="21"/>
        <v>0</v>
      </c>
      <c r="F83" s="122">
        <f t="shared" si="22"/>
        <v>0</v>
      </c>
      <c r="G83" s="123"/>
      <c r="H83" s="122">
        <f t="shared" si="23"/>
        <v>0</v>
      </c>
      <c r="I83" s="122">
        <f t="shared" si="24"/>
        <v>0</v>
      </c>
      <c r="J83" s="122">
        <f t="shared" si="25"/>
        <v>0</v>
      </c>
      <c r="K83" s="123"/>
      <c r="L83" s="122">
        <f t="shared" si="26"/>
        <v>0</v>
      </c>
      <c r="M83" s="122">
        <f t="shared" si="27"/>
        <v>0</v>
      </c>
      <c r="N83" s="122">
        <f t="shared" si="28"/>
        <v>0</v>
      </c>
      <c r="O83" s="123"/>
    </row>
    <row r="84" spans="1:32" ht="15" hidden="1">
      <c r="A84" s="52"/>
      <c r="B84" s="97"/>
      <c r="C84" s="187">
        <f t="shared" si="20"/>
        <v>0</v>
      </c>
      <c r="D84" s="175">
        <f t="shared" si="29"/>
        <v>0</v>
      </c>
      <c r="E84" s="122">
        <f t="shared" si="21"/>
        <v>0</v>
      </c>
      <c r="F84" s="122">
        <f t="shared" si="22"/>
        <v>0</v>
      </c>
      <c r="G84" s="123"/>
      <c r="H84" s="122">
        <f t="shared" si="23"/>
        <v>0</v>
      </c>
      <c r="I84" s="122">
        <f t="shared" si="24"/>
        <v>0</v>
      </c>
      <c r="J84" s="122">
        <f t="shared" si="25"/>
        <v>0</v>
      </c>
      <c r="K84" s="123"/>
      <c r="L84" s="122">
        <f t="shared" si="26"/>
        <v>0</v>
      </c>
      <c r="M84" s="122">
        <f t="shared" si="27"/>
        <v>0</v>
      </c>
      <c r="N84" s="122">
        <f t="shared" si="28"/>
        <v>0</v>
      </c>
      <c r="O84" s="123"/>
    </row>
    <row r="88" spans="1:32" ht="13.5" thickBot="1"/>
    <row r="89" spans="1:32">
      <c r="A89" s="247" t="s">
        <v>152</v>
      </c>
      <c r="B89" s="248"/>
      <c r="C89" s="248"/>
      <c r="D89" s="249"/>
      <c r="E89" s="255" t="s">
        <v>153</v>
      </c>
      <c r="F89" s="256"/>
      <c r="G89" s="256"/>
      <c r="H89" s="257"/>
      <c r="I89" s="255" t="s">
        <v>51</v>
      </c>
      <c r="J89" s="256"/>
      <c r="K89" s="256"/>
      <c r="L89" s="257"/>
      <c r="M89" s="244" t="s">
        <v>154</v>
      </c>
      <c r="N89" s="245"/>
      <c r="O89" s="245"/>
      <c r="P89" s="246"/>
      <c r="Q89" s="244" t="s">
        <v>155</v>
      </c>
      <c r="R89" s="245"/>
      <c r="S89" s="245"/>
      <c r="T89" s="246"/>
      <c r="U89" s="244" t="s">
        <v>156</v>
      </c>
      <c r="V89" s="245"/>
      <c r="W89" s="245"/>
      <c r="X89" s="246"/>
      <c r="Y89" s="244" t="s">
        <v>157</v>
      </c>
      <c r="Z89" s="245"/>
      <c r="AA89" s="245"/>
      <c r="AB89" s="246"/>
      <c r="AC89" s="244" t="s">
        <v>158</v>
      </c>
      <c r="AD89" s="245"/>
      <c r="AE89" s="245"/>
      <c r="AF89" s="246"/>
    </row>
    <row r="90" spans="1:32">
      <c r="A90" s="156"/>
      <c r="B90" s="147"/>
      <c r="C90" s="147"/>
      <c r="E90" s="113"/>
      <c r="H90" s="112"/>
      <c r="I90" s="113"/>
      <c r="L90" s="112"/>
      <c r="M90" s="113"/>
      <c r="P90" s="157"/>
      <c r="Q90" s="105"/>
      <c r="T90" s="157"/>
      <c r="U90" s="105"/>
      <c r="X90" s="157"/>
      <c r="Y90" s="105"/>
      <c r="AB90" s="157"/>
      <c r="AC90" s="105"/>
      <c r="AF90" s="157"/>
    </row>
    <row r="91" spans="1:32">
      <c r="A91" s="105" t="s">
        <v>162</v>
      </c>
      <c r="B91" s="102" t="s">
        <v>159</v>
      </c>
      <c r="C91" s="102" t="s">
        <v>163</v>
      </c>
      <c r="D91" s="112" t="s">
        <v>174</v>
      </c>
      <c r="E91" s="113" t="s">
        <v>162</v>
      </c>
      <c r="F91" s="111" t="s">
        <v>159</v>
      </c>
      <c r="G91" s="111" t="s">
        <v>163</v>
      </c>
      <c r="H91" s="112" t="s">
        <v>174</v>
      </c>
      <c r="I91" s="113" t="s">
        <v>162</v>
      </c>
      <c r="J91" s="111" t="s">
        <v>159</v>
      </c>
      <c r="K91" s="111" t="s">
        <v>163</v>
      </c>
      <c r="L91" s="112" t="s">
        <v>174</v>
      </c>
      <c r="M91" s="113" t="s">
        <v>162</v>
      </c>
      <c r="N91" s="111" t="s">
        <v>159</v>
      </c>
      <c r="O91" s="102" t="s">
        <v>163</v>
      </c>
      <c r="P91" s="106" t="s">
        <v>174</v>
      </c>
      <c r="Q91" s="105" t="s">
        <v>162</v>
      </c>
      <c r="R91" s="102" t="s">
        <v>159</v>
      </c>
      <c r="S91" s="102" t="s">
        <v>163</v>
      </c>
      <c r="T91" s="106" t="s">
        <v>174</v>
      </c>
      <c r="U91" s="105" t="s">
        <v>162</v>
      </c>
      <c r="V91" s="102" t="s">
        <v>159</v>
      </c>
      <c r="W91" s="102" t="s">
        <v>163</v>
      </c>
      <c r="X91" s="106" t="s">
        <v>174</v>
      </c>
      <c r="Y91" s="105" t="s">
        <v>162</v>
      </c>
      <c r="Z91" s="102" t="s">
        <v>159</v>
      </c>
      <c r="AA91" s="102" t="s">
        <v>163</v>
      </c>
      <c r="AB91" s="106" t="s">
        <v>174</v>
      </c>
      <c r="AC91" s="105" t="s">
        <v>162</v>
      </c>
      <c r="AD91" s="102" t="s">
        <v>159</v>
      </c>
      <c r="AE91" s="102" t="s">
        <v>163</v>
      </c>
      <c r="AF91" s="106" t="s">
        <v>174</v>
      </c>
    </row>
    <row r="92" spans="1:32">
      <c r="A92" s="156"/>
      <c r="B92" s="107">
        <f>COUNTA(B93:B136)</f>
        <v>7</v>
      </c>
      <c r="C92" s="147"/>
      <c r="D92" s="112"/>
      <c r="E92" s="113"/>
      <c r="F92" s="114">
        <f>COUNTA(F93:F136)</f>
        <v>0</v>
      </c>
      <c r="H92" s="112"/>
      <c r="I92" s="113"/>
      <c r="J92" s="114">
        <f>COUNTA(J93:J136)</f>
        <v>9</v>
      </c>
      <c r="L92" s="112"/>
      <c r="M92" s="113"/>
      <c r="N92" s="114">
        <f>COUNTA(N93:N136)</f>
        <v>0</v>
      </c>
      <c r="O92" s="147"/>
      <c r="P92" s="157"/>
      <c r="Q92" s="156"/>
      <c r="R92" s="107">
        <f>COUNTA(R93:R136)</f>
        <v>0</v>
      </c>
      <c r="S92" s="147"/>
      <c r="T92" s="157"/>
      <c r="U92" s="156"/>
      <c r="V92" s="107">
        <f>COUNTA(V93:V136)</f>
        <v>0</v>
      </c>
      <c r="W92" s="147"/>
      <c r="X92" s="157"/>
      <c r="Y92" s="156"/>
      <c r="Z92" s="107">
        <f>COUNTA(Z93:Z136)</f>
        <v>0</v>
      </c>
      <c r="AA92" s="147"/>
      <c r="AB92" s="157"/>
      <c r="AC92" s="156"/>
      <c r="AD92" s="107">
        <f>COUNTA(AD93:AD136)</f>
        <v>0</v>
      </c>
      <c r="AE92" s="147"/>
      <c r="AF92" s="157"/>
    </row>
    <row r="93" spans="1:32">
      <c r="A93" s="105">
        <v>1</v>
      </c>
      <c r="B93" s="223" t="s">
        <v>92</v>
      </c>
      <c r="C93" s="102">
        <f>VLOOKUP(B92,'POINTS SCORE'!$B$10:$AI$39,2,FALSE)</f>
        <v>37</v>
      </c>
      <c r="D93" s="111">
        <f>VLOOKUP(B92,'POINTS SCORE'!$B$39:$AI$78,2,FALSE)</f>
        <v>40</v>
      </c>
      <c r="E93" s="113">
        <v>1</v>
      </c>
      <c r="F93" s="223"/>
      <c r="G93" s="111" t="e">
        <f>VLOOKUP(F92,'POINTS SCORE'!$B$10:$AI$39,2,FALSE)</f>
        <v>#N/A</v>
      </c>
      <c r="H93" s="111" t="e">
        <f>VLOOKUP(F92,'POINTS SCORE'!$B$39:$AI$78,2,FALSE)</f>
        <v>#N/A</v>
      </c>
      <c r="I93" s="113">
        <v>1</v>
      </c>
      <c r="J93" s="223" t="s">
        <v>2382</v>
      </c>
      <c r="K93" s="111">
        <f>VLOOKUP(J92,'POINTS SCORE'!$B$10:$AI$39,2,FALSE)</f>
        <v>38</v>
      </c>
      <c r="L93" s="111">
        <f>VLOOKUP(J92,'POINTS SCORE'!$B$39:$AI$78,2,FALSE)</f>
        <v>40</v>
      </c>
      <c r="M93" s="113">
        <v>1</v>
      </c>
      <c r="N93" s="223"/>
      <c r="O93" s="102" t="e">
        <f>VLOOKUP(N92,'POINTS SCORE'!$B$10:$AI$39,2,FALSE)</f>
        <v>#N/A</v>
      </c>
      <c r="P93" s="102" t="e">
        <f>VLOOKUP(N92,'POINTS SCORE'!$B$39:$AI$78,2,FALSE)</f>
        <v>#N/A</v>
      </c>
      <c r="Q93" s="105">
        <v>1</v>
      </c>
      <c r="R93" s="223"/>
      <c r="S93" s="102" t="e">
        <f>VLOOKUP(R92,'POINTS SCORE'!$B$10:$AI$39,2,FALSE)</f>
        <v>#N/A</v>
      </c>
      <c r="T93" s="102" t="e">
        <f>VLOOKUP(R92,'POINTS SCORE'!$B$39:$AI$78,2,FALSE)</f>
        <v>#N/A</v>
      </c>
      <c r="U93" s="105">
        <v>1</v>
      </c>
      <c r="V93" s="223"/>
      <c r="W93" s="102" t="e">
        <f>VLOOKUP(V92,'POINTS SCORE'!$B$10:$AI$39,2,FALSE)</f>
        <v>#N/A</v>
      </c>
      <c r="X93" s="102" t="e">
        <f>VLOOKUP(V92,'POINTS SCORE'!$B$39:$AI$78,2,FALSE)</f>
        <v>#N/A</v>
      </c>
      <c r="Y93" s="105">
        <v>1</v>
      </c>
      <c r="Z93" s="223"/>
      <c r="AA93" s="102" t="e">
        <f>VLOOKUP(Z92,'POINTS SCORE'!$B$10:$AI$39,2,FALSE)</f>
        <v>#N/A</v>
      </c>
      <c r="AB93" s="102" t="e">
        <f>VLOOKUP(Z92,'POINTS SCORE'!$B$39:$AI$78,2,FALSE)</f>
        <v>#N/A</v>
      </c>
      <c r="AC93" s="105">
        <v>1</v>
      </c>
      <c r="AD93" s="223"/>
      <c r="AE93" s="102" t="e">
        <f>VLOOKUP(AD92,'POINTS SCORE'!$B$10:$AI$39,2,FALSE)</f>
        <v>#N/A</v>
      </c>
      <c r="AF93" s="106" t="e">
        <f>VLOOKUP(AD92,'POINTS SCORE'!$B$39:$AI$78,2,FALSE)</f>
        <v>#N/A</v>
      </c>
    </row>
    <row r="94" spans="1:32">
      <c r="A94" s="105">
        <v>2</v>
      </c>
      <c r="B94" s="223" t="s">
        <v>137</v>
      </c>
      <c r="C94" s="102">
        <f>VLOOKUP(B92,'POINTS SCORE'!$B$10:$AI$39,3,FALSE)</f>
        <v>30</v>
      </c>
      <c r="D94" s="111">
        <f>VLOOKUP(B92,'POINTS SCORE'!$B$39:$AI$78,3,FALSE)</f>
        <v>39</v>
      </c>
      <c r="E94" s="113">
        <v>2</v>
      </c>
      <c r="F94" s="223"/>
      <c r="G94" s="111" t="e">
        <f>VLOOKUP(F92,'POINTS SCORE'!$B$10:$AI$39,3,FALSE)</f>
        <v>#N/A</v>
      </c>
      <c r="H94" s="111" t="e">
        <f>VLOOKUP(F92,'POINTS SCORE'!$B$39:$AI$78,3,FALSE)</f>
        <v>#N/A</v>
      </c>
      <c r="I94" s="113">
        <v>2</v>
      </c>
      <c r="J94" s="223" t="s">
        <v>2383</v>
      </c>
      <c r="K94" s="111">
        <f>VLOOKUP(J92,'POINTS SCORE'!$B$10:$AI$39,3,FALSE)</f>
        <v>33</v>
      </c>
      <c r="L94" s="111">
        <f>VLOOKUP(J92,'POINTS SCORE'!$B$39:$AI$78,3,FALSE)</f>
        <v>39</v>
      </c>
      <c r="M94" s="113">
        <v>2</v>
      </c>
      <c r="N94" s="223"/>
      <c r="O94" s="102" t="e">
        <f>VLOOKUP(N92,'POINTS SCORE'!$B$10:$AI$39,3,FALSE)</f>
        <v>#N/A</v>
      </c>
      <c r="P94" s="102" t="e">
        <f>VLOOKUP(N92,'POINTS SCORE'!$B$39:$AI$78,3,FALSE)</f>
        <v>#N/A</v>
      </c>
      <c r="Q94" s="105">
        <v>2</v>
      </c>
      <c r="R94" s="223"/>
      <c r="S94" s="102" t="e">
        <f>VLOOKUP(R92,'POINTS SCORE'!$B$10:$AI$39,3,FALSE)</f>
        <v>#N/A</v>
      </c>
      <c r="T94" s="102" t="e">
        <f>VLOOKUP(R92,'POINTS SCORE'!$B$39:$AI$78,3,FALSE)</f>
        <v>#N/A</v>
      </c>
      <c r="U94" s="105">
        <v>2</v>
      </c>
      <c r="V94" s="223"/>
      <c r="W94" s="102" t="e">
        <f>VLOOKUP(V92,'POINTS SCORE'!$B$10:$AI$39,3,FALSE)</f>
        <v>#N/A</v>
      </c>
      <c r="X94" s="102" t="e">
        <f>VLOOKUP(V92,'POINTS SCORE'!$B$39:$AI$78,3,FALSE)</f>
        <v>#N/A</v>
      </c>
      <c r="Y94" s="105">
        <v>2</v>
      </c>
      <c r="Z94" s="223"/>
      <c r="AA94" s="102" t="e">
        <f>VLOOKUP(Z92,'POINTS SCORE'!$B$10:$AI$39,3,FALSE)</f>
        <v>#N/A</v>
      </c>
      <c r="AB94" s="102" t="e">
        <f>VLOOKUP(Z92,'POINTS SCORE'!$B$39:$AI$78,3,FALSE)</f>
        <v>#N/A</v>
      </c>
      <c r="AC94" s="105">
        <v>2</v>
      </c>
      <c r="AD94" s="223"/>
      <c r="AE94" s="102" t="e">
        <f>VLOOKUP(AD92,'POINTS SCORE'!$B$10:$AI$39,3,FALSE)</f>
        <v>#N/A</v>
      </c>
      <c r="AF94" s="106" t="e">
        <f>VLOOKUP(AD92,'POINTS SCORE'!$B$39:$AI$78,3,FALSE)</f>
        <v>#N/A</v>
      </c>
    </row>
    <row r="95" spans="1:32">
      <c r="A95" s="105">
        <v>3</v>
      </c>
      <c r="B95" s="223" t="s">
        <v>113</v>
      </c>
      <c r="C95" s="102">
        <f>VLOOKUP(B92,'POINTS SCORE'!$B$10:$AI$39,4,FALSE)</f>
        <v>25</v>
      </c>
      <c r="D95" s="111">
        <f>VLOOKUP(B92,'POINTS SCORE'!$B$39:$AI$78,4,FALSE)</f>
        <v>38</v>
      </c>
      <c r="E95" s="113">
        <v>3</v>
      </c>
      <c r="F95" s="223"/>
      <c r="G95" s="111" t="e">
        <f>VLOOKUP(F92,'POINTS SCORE'!$B$10:$AI$39,4,FALSE)</f>
        <v>#N/A</v>
      </c>
      <c r="H95" s="111" t="e">
        <f>VLOOKUP(F92,'POINTS SCORE'!$B$39:$AI$78,4,FALSE)</f>
        <v>#N/A</v>
      </c>
      <c r="I95" s="113">
        <v>3</v>
      </c>
      <c r="J95" s="223" t="s">
        <v>111</v>
      </c>
      <c r="K95" s="111">
        <f>VLOOKUP(J92,'POINTS SCORE'!$B$10:$AI$39,4,FALSE)</f>
        <v>27</v>
      </c>
      <c r="L95" s="111">
        <f>VLOOKUP(J92,'POINTS SCORE'!$B$39:$AI$78,4,FALSE)</f>
        <v>38</v>
      </c>
      <c r="M95" s="113">
        <v>3</v>
      </c>
      <c r="N95" s="223"/>
      <c r="O95" s="102" t="e">
        <f>VLOOKUP(N92,'POINTS SCORE'!$B$10:$AI$39,4,FALSE)</f>
        <v>#N/A</v>
      </c>
      <c r="P95" s="102" t="e">
        <f>VLOOKUP(N92,'POINTS SCORE'!$B$39:$AI$78,4,FALSE)</f>
        <v>#N/A</v>
      </c>
      <c r="Q95" s="105">
        <v>3</v>
      </c>
      <c r="R95" s="223"/>
      <c r="S95" s="102" t="e">
        <f>VLOOKUP(R92,'POINTS SCORE'!$B$10:$AI$39,4,FALSE)</f>
        <v>#N/A</v>
      </c>
      <c r="T95" s="102" t="e">
        <f>VLOOKUP(R92,'POINTS SCORE'!$B$39:$AI$78,4,FALSE)</f>
        <v>#N/A</v>
      </c>
      <c r="U95" s="105">
        <v>3</v>
      </c>
      <c r="V95" s="223"/>
      <c r="W95" s="102" t="e">
        <f>VLOOKUP(V92,'POINTS SCORE'!$B$10:$AI$39,4,FALSE)</f>
        <v>#N/A</v>
      </c>
      <c r="X95" s="102" t="e">
        <f>VLOOKUP(V92,'POINTS SCORE'!$B$39:$AI$78,4,FALSE)</f>
        <v>#N/A</v>
      </c>
      <c r="Y95" s="105">
        <v>3</v>
      </c>
      <c r="Z95" s="223"/>
      <c r="AA95" s="102" t="e">
        <f>VLOOKUP(Z92,'POINTS SCORE'!$B$10:$AI$39,4,FALSE)</f>
        <v>#N/A</v>
      </c>
      <c r="AB95" s="102" t="e">
        <f>VLOOKUP(Z92,'POINTS SCORE'!$B$39:$AI$78,4,FALSE)</f>
        <v>#N/A</v>
      </c>
      <c r="AC95" s="105">
        <v>3</v>
      </c>
      <c r="AD95" s="223"/>
      <c r="AE95" s="102" t="e">
        <f>VLOOKUP(AD92,'POINTS SCORE'!$B$10:$AI$39,4,FALSE)</f>
        <v>#N/A</v>
      </c>
      <c r="AF95" s="106" t="e">
        <f>VLOOKUP(AD92,'POINTS SCORE'!$B$39:$AI$78,4,FALSE)</f>
        <v>#N/A</v>
      </c>
    </row>
    <row r="96" spans="1:32">
      <c r="A96" s="105">
        <v>4</v>
      </c>
      <c r="B96" s="223" t="s">
        <v>111</v>
      </c>
      <c r="C96" s="102">
        <f>VLOOKUP(B92,'POINTS SCORE'!$B$10:$AI$39,5,FALSE)</f>
        <v>21</v>
      </c>
      <c r="D96" s="111">
        <f>VLOOKUP(B92,'POINTS SCORE'!$B$39:$AI$78,5,FALSE)</f>
        <v>37</v>
      </c>
      <c r="E96" s="113">
        <v>4</v>
      </c>
      <c r="F96" s="223"/>
      <c r="G96" s="111" t="e">
        <f>VLOOKUP(F92,'POINTS SCORE'!$B$10:$AI$39,5,FALSE)</f>
        <v>#N/A</v>
      </c>
      <c r="H96" s="111" t="e">
        <f>VLOOKUP(F92,'POINTS SCORE'!$B$39:$AI$78,5,FALSE)</f>
        <v>#N/A</v>
      </c>
      <c r="I96" s="113">
        <v>4</v>
      </c>
      <c r="J96" s="223" t="s">
        <v>2384</v>
      </c>
      <c r="K96" s="111">
        <f>VLOOKUP(J92,'POINTS SCORE'!$B$10:$AI$39,5,FALSE)</f>
        <v>23</v>
      </c>
      <c r="L96" s="111">
        <f>VLOOKUP(J92,'POINTS SCORE'!$B$39:$AI$78,5,FALSE)</f>
        <v>37</v>
      </c>
      <c r="M96" s="113">
        <v>4</v>
      </c>
      <c r="N96" s="223"/>
      <c r="O96" s="102" t="e">
        <f>VLOOKUP(N92,'POINTS SCORE'!$B$10:$AI$39,5,FALSE)</f>
        <v>#N/A</v>
      </c>
      <c r="P96" s="102" t="e">
        <f>VLOOKUP(N92,'POINTS SCORE'!$B$39:$AI$78,5,FALSE)</f>
        <v>#N/A</v>
      </c>
      <c r="Q96" s="105">
        <v>4</v>
      </c>
      <c r="R96" s="223"/>
      <c r="S96" s="102" t="e">
        <f>VLOOKUP(R92,'POINTS SCORE'!$B$10:$AI$39,5,FALSE)</f>
        <v>#N/A</v>
      </c>
      <c r="T96" s="102" t="e">
        <f>VLOOKUP(R92,'POINTS SCORE'!$B$39:$AI$78,5,FALSE)</f>
        <v>#N/A</v>
      </c>
      <c r="U96" s="105">
        <v>4</v>
      </c>
      <c r="V96" s="223"/>
      <c r="W96" s="102" t="e">
        <f>VLOOKUP(V92,'POINTS SCORE'!$B$10:$AI$39,5,FALSE)</f>
        <v>#N/A</v>
      </c>
      <c r="X96" s="102" t="e">
        <f>VLOOKUP(V92,'POINTS SCORE'!$B$39:$AI$78,5,FALSE)</f>
        <v>#N/A</v>
      </c>
      <c r="Y96" s="105">
        <v>4</v>
      </c>
      <c r="Z96" s="223"/>
      <c r="AA96" s="102" t="e">
        <f>VLOOKUP(Z92,'POINTS SCORE'!$B$10:$AI$39,5,FALSE)</f>
        <v>#N/A</v>
      </c>
      <c r="AB96" s="102" t="e">
        <f>VLOOKUP(Z92,'POINTS SCORE'!$B$39:$AI$78,5,FALSE)</f>
        <v>#N/A</v>
      </c>
      <c r="AC96" s="105">
        <v>4</v>
      </c>
      <c r="AD96" s="223"/>
      <c r="AE96" s="102" t="e">
        <f>VLOOKUP(AD92,'POINTS SCORE'!$B$10:$AI$39,5,FALSE)</f>
        <v>#N/A</v>
      </c>
      <c r="AF96" s="106" t="e">
        <f>VLOOKUP(AD92,'POINTS SCORE'!$B$39:$AI$78,5,FALSE)</f>
        <v>#N/A</v>
      </c>
    </row>
    <row r="97" spans="1:32">
      <c r="A97" s="105">
        <v>5</v>
      </c>
      <c r="B97" s="223" t="s">
        <v>192</v>
      </c>
      <c r="C97" s="102">
        <f>VLOOKUP(B92,'POINTS SCORE'!$B$10:$AI$39,6,FALSE)</f>
        <v>18</v>
      </c>
      <c r="D97" s="111">
        <f>VLOOKUP(B92,'POINTS SCORE'!$B$39:$AI$78,6,FALSE)</f>
        <v>36</v>
      </c>
      <c r="E97" s="113">
        <v>5</v>
      </c>
      <c r="F97" s="223"/>
      <c r="G97" s="111" t="e">
        <f>VLOOKUP(F92,'POINTS SCORE'!$B$10:$AI$39,6,FALSE)</f>
        <v>#N/A</v>
      </c>
      <c r="H97" s="111" t="e">
        <f>VLOOKUP(F92,'POINTS SCORE'!$B$39:$AI$78,6,FALSE)</f>
        <v>#N/A</v>
      </c>
      <c r="I97" s="113">
        <v>5</v>
      </c>
      <c r="J97" s="223" t="s">
        <v>113</v>
      </c>
      <c r="K97" s="111">
        <f>VLOOKUP(J92,'POINTS SCORE'!$B$10:$AI$39,6,FALSE)</f>
        <v>20</v>
      </c>
      <c r="L97" s="111">
        <f>VLOOKUP(J92,'POINTS SCORE'!$B$39:$AI$78,6,FALSE)</f>
        <v>36</v>
      </c>
      <c r="M97" s="113">
        <v>5</v>
      </c>
      <c r="N97" s="223"/>
      <c r="O97" s="102" t="e">
        <f>VLOOKUP(N92,'POINTS SCORE'!$B$10:$AI$39,6,FALSE)</f>
        <v>#N/A</v>
      </c>
      <c r="P97" s="102" t="e">
        <f>VLOOKUP(N92,'POINTS SCORE'!$B$39:$AI$78,6,FALSE)</f>
        <v>#N/A</v>
      </c>
      <c r="Q97" s="105">
        <v>5</v>
      </c>
      <c r="R97" s="223"/>
      <c r="S97" s="102" t="e">
        <f>VLOOKUP(R92,'POINTS SCORE'!$B$10:$AI$39,6,FALSE)</f>
        <v>#N/A</v>
      </c>
      <c r="T97" s="102" t="e">
        <f>VLOOKUP(R92,'POINTS SCORE'!$B$39:$AI$78,6,FALSE)</f>
        <v>#N/A</v>
      </c>
      <c r="U97" s="105">
        <v>5</v>
      </c>
      <c r="V97" s="223"/>
      <c r="W97" s="102" t="e">
        <f>VLOOKUP(V92,'POINTS SCORE'!$B$10:$AI$39,6,FALSE)</f>
        <v>#N/A</v>
      </c>
      <c r="X97" s="102" t="e">
        <f>VLOOKUP(V92,'POINTS SCORE'!$B$39:$AI$78,6,FALSE)</f>
        <v>#N/A</v>
      </c>
      <c r="Y97" s="105">
        <v>5</v>
      </c>
      <c r="Z97" s="223"/>
      <c r="AA97" s="102" t="e">
        <f>VLOOKUP(Z92,'POINTS SCORE'!$B$10:$AI$39,6,FALSE)</f>
        <v>#N/A</v>
      </c>
      <c r="AB97" s="102" t="e">
        <f>VLOOKUP(Z92,'POINTS SCORE'!$B$39:$AI$78,6,FALSE)</f>
        <v>#N/A</v>
      </c>
      <c r="AC97" s="105">
        <v>5</v>
      </c>
      <c r="AD97" s="223"/>
      <c r="AE97" s="102" t="e">
        <f>VLOOKUP(AD92,'POINTS SCORE'!$B$10:$AI$39,6,FALSE)</f>
        <v>#N/A</v>
      </c>
      <c r="AF97" s="106" t="e">
        <f>VLOOKUP(AD92,'POINTS SCORE'!$B$39:$AI$78,6,FALSE)</f>
        <v>#N/A</v>
      </c>
    </row>
    <row r="98" spans="1:32">
      <c r="A98" s="105">
        <v>6</v>
      </c>
      <c r="B98" s="223" t="s">
        <v>193</v>
      </c>
      <c r="C98" s="102">
        <f>VLOOKUP(B92,'POINTS SCORE'!$B$10:$AI$39,7,FALSE)</f>
        <v>17</v>
      </c>
      <c r="D98" s="111">
        <f>VLOOKUP(B92,'POINTS SCORE'!$B$39:$AI$78,7,FALSE)</f>
        <v>35</v>
      </c>
      <c r="E98" s="113">
        <v>6</v>
      </c>
      <c r="F98" s="223"/>
      <c r="G98" s="111" t="e">
        <f>VLOOKUP(F92,'POINTS SCORE'!$B$10:$AI$39,7,FALSE)</f>
        <v>#N/A</v>
      </c>
      <c r="H98" s="111" t="e">
        <f>VLOOKUP(F92,'POINTS SCORE'!$B$39:$AI$78,7,FALSE)</f>
        <v>#N/A</v>
      </c>
      <c r="I98" s="113">
        <v>6</v>
      </c>
      <c r="J98" s="223" t="s">
        <v>2385</v>
      </c>
      <c r="K98" s="111">
        <f>VLOOKUP(J92,'POINTS SCORE'!$B$10:$AI$39,7,FALSE)</f>
        <v>18</v>
      </c>
      <c r="L98" s="111">
        <f>VLOOKUP(J92,'POINTS SCORE'!$B$39:$AI$78,7,FALSE)</f>
        <v>35</v>
      </c>
      <c r="M98" s="113">
        <v>6</v>
      </c>
      <c r="N98" s="223"/>
      <c r="O98" s="102" t="e">
        <f>VLOOKUP(N92,'POINTS SCORE'!$B$10:$AI$39,7,FALSE)</f>
        <v>#N/A</v>
      </c>
      <c r="P98" s="102" t="e">
        <f>VLOOKUP(N92,'POINTS SCORE'!$B$39:$AI$78,7,FALSE)</f>
        <v>#N/A</v>
      </c>
      <c r="Q98" s="105">
        <v>6</v>
      </c>
      <c r="R98" s="223"/>
      <c r="S98" s="102" t="e">
        <f>VLOOKUP(R92,'POINTS SCORE'!$B$10:$AI$39,7,FALSE)</f>
        <v>#N/A</v>
      </c>
      <c r="T98" s="102" t="e">
        <f>VLOOKUP(R92,'POINTS SCORE'!$B$39:$AI$78,7,FALSE)</f>
        <v>#N/A</v>
      </c>
      <c r="U98" s="105">
        <v>6</v>
      </c>
      <c r="V98" s="223"/>
      <c r="W98" s="102" t="e">
        <f>VLOOKUP(V92,'POINTS SCORE'!$B$10:$AI$39,7,FALSE)</f>
        <v>#N/A</v>
      </c>
      <c r="X98" s="102" t="e">
        <f>VLOOKUP(V92,'POINTS SCORE'!$B$39:$AI$78,7,FALSE)</f>
        <v>#N/A</v>
      </c>
      <c r="Y98" s="105">
        <v>6</v>
      </c>
      <c r="Z98" s="223"/>
      <c r="AA98" s="102" t="e">
        <f>VLOOKUP(Z92,'POINTS SCORE'!$B$10:$AI$39,7,FALSE)</f>
        <v>#N/A</v>
      </c>
      <c r="AB98" s="102" t="e">
        <f>VLOOKUP(Z92,'POINTS SCORE'!$B$39:$AI$78,7,FALSE)</f>
        <v>#N/A</v>
      </c>
      <c r="AC98" s="105">
        <v>6</v>
      </c>
      <c r="AD98" s="223"/>
      <c r="AE98" s="102" t="e">
        <f>VLOOKUP(AD92,'POINTS SCORE'!$B$10:$AI$39,7,FALSE)</f>
        <v>#N/A</v>
      </c>
      <c r="AF98" s="106" t="e">
        <f>VLOOKUP(AD92,'POINTS SCORE'!$B$39:$AI$78,7,FALSE)</f>
        <v>#N/A</v>
      </c>
    </row>
    <row r="99" spans="1:32">
      <c r="A99" s="105">
        <v>7</v>
      </c>
      <c r="B99" s="222"/>
      <c r="C99" s="102">
        <f>VLOOKUP(B92,'POINTS SCORE'!$B$10:$AI$39,8,FALSE)</f>
        <v>16</v>
      </c>
      <c r="D99" s="111">
        <f>VLOOKUP(B92,'POINTS SCORE'!$B$39:$AI$78,8,FALSE)</f>
        <v>34</v>
      </c>
      <c r="E99" s="113">
        <v>7</v>
      </c>
      <c r="F99" s="222"/>
      <c r="G99" s="111" t="e">
        <f>VLOOKUP(F92,'POINTS SCORE'!$B$10:$AI$39,8,FALSE)</f>
        <v>#N/A</v>
      </c>
      <c r="H99" s="111" t="e">
        <f>VLOOKUP(F92,'POINTS SCORE'!$B$39:$AI$78,8,FALSE)</f>
        <v>#N/A</v>
      </c>
      <c r="I99" s="113">
        <v>7</v>
      </c>
      <c r="J99" s="222" t="s">
        <v>139</v>
      </c>
      <c r="K99" s="111">
        <f>VLOOKUP(J92,'POINTS SCORE'!$B$10:$AI$39,8,FALSE)</f>
        <v>17</v>
      </c>
      <c r="L99" s="111">
        <f>VLOOKUP(J92,'POINTS SCORE'!$B$39:$AI$78,8,FALSE)</f>
        <v>34</v>
      </c>
      <c r="M99" s="113">
        <v>7</v>
      </c>
      <c r="N99" s="222"/>
      <c r="O99" s="102" t="e">
        <f>VLOOKUP(N92,'POINTS SCORE'!$B$10:$AI$39,8,FALSE)</f>
        <v>#N/A</v>
      </c>
      <c r="P99" s="102" t="e">
        <f>VLOOKUP(N92,'POINTS SCORE'!$B$39:$AI$78,8,FALSE)</f>
        <v>#N/A</v>
      </c>
      <c r="Q99" s="105">
        <v>7</v>
      </c>
      <c r="R99" s="222"/>
      <c r="S99" s="102" t="e">
        <f>VLOOKUP(R92,'POINTS SCORE'!$B$10:$AI$39,8,FALSE)</f>
        <v>#N/A</v>
      </c>
      <c r="T99" s="102" t="e">
        <f>VLOOKUP(R92,'POINTS SCORE'!$B$39:$AI$78,8,FALSE)</f>
        <v>#N/A</v>
      </c>
      <c r="U99" s="105">
        <v>7</v>
      </c>
      <c r="V99" s="222"/>
      <c r="W99" s="102" t="e">
        <f>VLOOKUP(V92,'POINTS SCORE'!$B$10:$AI$39,8,FALSE)</f>
        <v>#N/A</v>
      </c>
      <c r="X99" s="102" t="e">
        <f>VLOOKUP(V92,'POINTS SCORE'!$B$39:$AI$78,8,FALSE)</f>
        <v>#N/A</v>
      </c>
      <c r="Y99" s="105">
        <v>7</v>
      </c>
      <c r="Z99" s="222"/>
      <c r="AA99" s="102" t="e">
        <f>VLOOKUP(Z92,'POINTS SCORE'!$B$10:$AI$39,8,FALSE)</f>
        <v>#N/A</v>
      </c>
      <c r="AB99" s="102" t="e">
        <f>VLOOKUP(Z92,'POINTS SCORE'!$B$39:$AI$78,8,FALSE)</f>
        <v>#N/A</v>
      </c>
      <c r="AC99" s="105">
        <v>7</v>
      </c>
      <c r="AD99" s="222"/>
      <c r="AE99" s="102" t="e">
        <f>VLOOKUP(AD92,'POINTS SCORE'!$B$10:$AI$39,8,FALSE)</f>
        <v>#N/A</v>
      </c>
      <c r="AF99" s="106" t="e">
        <f>VLOOKUP(AD92,'POINTS SCORE'!$B$39:$AI$78,8,FALSE)</f>
        <v>#N/A</v>
      </c>
    </row>
    <row r="100" spans="1:32">
      <c r="A100" s="105">
        <v>8</v>
      </c>
      <c r="B100" s="222"/>
      <c r="C100" s="102">
        <f>VLOOKUP(B92,'POINTS SCORE'!$B$10:$AI$39,9,FALSE)</f>
        <v>0</v>
      </c>
      <c r="D100" s="111">
        <f>VLOOKUP(B92,'POINTS SCORE'!$B$39:$AI$78,9,FALSE)</f>
        <v>0</v>
      </c>
      <c r="E100" s="113">
        <v>8</v>
      </c>
      <c r="F100" s="222"/>
      <c r="G100" s="111" t="e">
        <f>VLOOKUP(F92,'POINTS SCORE'!$B$10:$AI$39,9,FALSE)</f>
        <v>#N/A</v>
      </c>
      <c r="H100" s="111" t="e">
        <f>VLOOKUP(F92,'POINTS SCORE'!$B$39:$AI$78,9,FALSE)</f>
        <v>#N/A</v>
      </c>
      <c r="I100" s="113">
        <v>8</v>
      </c>
      <c r="J100" s="222" t="s">
        <v>2386</v>
      </c>
      <c r="K100" s="111">
        <f>VLOOKUP(J92,'POINTS SCORE'!$B$10:$AI$39,9,FALSE)</f>
        <v>16</v>
      </c>
      <c r="L100" s="111">
        <f>VLOOKUP(J92,'POINTS SCORE'!$B$39:$AI$78,9,FALSE)</f>
        <v>33</v>
      </c>
      <c r="M100" s="113">
        <v>8</v>
      </c>
      <c r="N100" s="222"/>
      <c r="O100" s="102" t="e">
        <f>VLOOKUP(N92,'POINTS SCORE'!$B$10:$AI$39,9,FALSE)</f>
        <v>#N/A</v>
      </c>
      <c r="P100" s="102" t="e">
        <f>VLOOKUP(N92,'POINTS SCORE'!$B$39:$AI$78,9,FALSE)</f>
        <v>#N/A</v>
      </c>
      <c r="Q100" s="105">
        <v>8</v>
      </c>
      <c r="R100" s="222"/>
      <c r="S100" s="102" t="e">
        <f>VLOOKUP(R92,'POINTS SCORE'!$B$10:$AI$39,9,FALSE)</f>
        <v>#N/A</v>
      </c>
      <c r="T100" s="102" t="e">
        <f>VLOOKUP(R92,'POINTS SCORE'!$B$39:$AI$78,9,FALSE)</f>
        <v>#N/A</v>
      </c>
      <c r="U100" s="105">
        <v>8</v>
      </c>
      <c r="V100" s="222"/>
      <c r="W100" s="102" t="e">
        <f>VLOOKUP(V92,'POINTS SCORE'!$B$10:$AI$39,9,FALSE)</f>
        <v>#N/A</v>
      </c>
      <c r="X100" s="102" t="e">
        <f>VLOOKUP(V92,'POINTS SCORE'!$B$39:$AI$78,9,FALSE)</f>
        <v>#N/A</v>
      </c>
      <c r="Y100" s="105">
        <v>8</v>
      </c>
      <c r="Z100" s="222"/>
      <c r="AA100" s="102" t="e">
        <f>VLOOKUP(Z92,'POINTS SCORE'!$B$10:$AI$39,9,FALSE)</f>
        <v>#N/A</v>
      </c>
      <c r="AB100" s="102" t="e">
        <f>VLOOKUP(Z92,'POINTS SCORE'!$B$39:$AI$78,9,FALSE)</f>
        <v>#N/A</v>
      </c>
      <c r="AC100" s="105">
        <v>8</v>
      </c>
      <c r="AD100" s="222"/>
      <c r="AE100" s="102" t="e">
        <f>VLOOKUP(AD92,'POINTS SCORE'!$B$10:$AI$39,9,FALSE)</f>
        <v>#N/A</v>
      </c>
      <c r="AF100" s="106" t="e">
        <f>VLOOKUP(AD92,'POINTS SCORE'!$B$39:$AI$78,9,FALSE)</f>
        <v>#N/A</v>
      </c>
    </row>
    <row r="101" spans="1:32">
      <c r="A101" s="105">
        <v>9</v>
      </c>
      <c r="B101" s="222"/>
      <c r="C101" s="102">
        <f>VLOOKUP(B92,'POINTS SCORE'!$B$10:$AI$39,10,FALSE)</f>
        <v>0</v>
      </c>
      <c r="D101" s="111">
        <f>VLOOKUP(B92,'POINTS SCORE'!$B$39:$AI$78,10,FALSE)</f>
        <v>0</v>
      </c>
      <c r="E101" s="113">
        <v>9</v>
      </c>
      <c r="F101" s="222"/>
      <c r="G101" s="111" t="e">
        <f>VLOOKUP(F92,'POINTS SCORE'!$B$10:$AI$39,10,FALSE)</f>
        <v>#N/A</v>
      </c>
      <c r="H101" s="111" t="e">
        <f>VLOOKUP(F92,'POINTS SCORE'!$B$39:$AI$78,10,FALSE)</f>
        <v>#N/A</v>
      </c>
      <c r="I101" s="113">
        <v>9</v>
      </c>
      <c r="J101" s="222"/>
      <c r="K101" s="111">
        <f>VLOOKUP(J92,'POINTS SCORE'!$B$10:$AI$39,10,FALSE)</f>
        <v>16</v>
      </c>
      <c r="L101" s="111">
        <f>VLOOKUP(J92,'POINTS SCORE'!$B$39:$AI$78,10,FALSE)</f>
        <v>32</v>
      </c>
      <c r="M101" s="113">
        <v>9</v>
      </c>
      <c r="N101" s="222"/>
      <c r="O101" s="102" t="e">
        <f>VLOOKUP(N92,'POINTS SCORE'!$B$10:$AI$39,10,FALSE)</f>
        <v>#N/A</v>
      </c>
      <c r="P101" s="102" t="e">
        <f>VLOOKUP(N92,'POINTS SCORE'!$B$39:$AI$78,10,FALSE)</f>
        <v>#N/A</v>
      </c>
      <c r="Q101" s="105">
        <v>9</v>
      </c>
      <c r="R101" s="222"/>
      <c r="S101" s="102" t="e">
        <f>VLOOKUP(R92,'POINTS SCORE'!$B$10:$AI$39,10,FALSE)</f>
        <v>#N/A</v>
      </c>
      <c r="T101" s="102" t="e">
        <f>VLOOKUP(R92,'POINTS SCORE'!$B$39:$AI$78,10,FALSE)</f>
        <v>#N/A</v>
      </c>
      <c r="U101" s="105">
        <v>9</v>
      </c>
      <c r="V101" s="222"/>
      <c r="W101" s="102" t="e">
        <f>VLOOKUP(V92,'POINTS SCORE'!$B$10:$AI$39,10,FALSE)</f>
        <v>#N/A</v>
      </c>
      <c r="X101" s="102" t="e">
        <f>VLOOKUP(V92,'POINTS SCORE'!$B$39:$AI$78,10,FALSE)</f>
        <v>#N/A</v>
      </c>
      <c r="Y101" s="105">
        <v>9</v>
      </c>
      <c r="Z101" s="222"/>
      <c r="AA101" s="102" t="e">
        <f>VLOOKUP(Z92,'POINTS SCORE'!$B$10:$AI$39,10,FALSE)</f>
        <v>#N/A</v>
      </c>
      <c r="AB101" s="102" t="e">
        <f>VLOOKUP(Z92,'POINTS SCORE'!$B$39:$AI$78,10,FALSE)</f>
        <v>#N/A</v>
      </c>
      <c r="AC101" s="105">
        <v>9</v>
      </c>
      <c r="AD101" s="222"/>
      <c r="AE101" s="102" t="e">
        <f>VLOOKUP(AD92,'POINTS SCORE'!$B$10:$AI$39,10,FALSE)</f>
        <v>#N/A</v>
      </c>
      <c r="AF101" s="106" t="e">
        <f>VLOOKUP(AD92,'POINTS SCORE'!$B$39:$AI$78,10,FALSE)</f>
        <v>#N/A</v>
      </c>
    </row>
    <row r="102" spans="1:32">
      <c r="A102" s="105">
        <v>10</v>
      </c>
      <c r="B102" s="222"/>
      <c r="C102" s="102">
        <f>VLOOKUP(B92,'POINTS SCORE'!$B$10:$AI$39,11,FALSE)</f>
        <v>0</v>
      </c>
      <c r="D102" s="111">
        <f>VLOOKUP(B92,'POINTS SCORE'!$B$39:$AI$78,11,FALSE)</f>
        <v>0</v>
      </c>
      <c r="E102" s="113">
        <v>10</v>
      </c>
      <c r="F102" s="222"/>
      <c r="G102" s="111" t="e">
        <f>VLOOKUP(F92,'POINTS SCORE'!$B$10:$AI$39,11,FALSE)</f>
        <v>#N/A</v>
      </c>
      <c r="H102" s="111" t="e">
        <f>VLOOKUP(F92,'POINTS SCORE'!$B$39:$AI$78,11,FALSE)</f>
        <v>#N/A</v>
      </c>
      <c r="I102" s="113">
        <v>10</v>
      </c>
      <c r="J102" s="222"/>
      <c r="K102" s="111">
        <f>VLOOKUP(J92,'POINTS SCORE'!$B$10:$AI$39,11,FALSE)</f>
        <v>0</v>
      </c>
      <c r="L102" s="111">
        <f>VLOOKUP(J92,'POINTS SCORE'!$B$39:$AI$78,11,FALSE)</f>
        <v>0</v>
      </c>
      <c r="M102" s="113">
        <v>10</v>
      </c>
      <c r="N102" s="222"/>
      <c r="O102" s="102" t="e">
        <f>VLOOKUP(N92,'POINTS SCORE'!$B$10:$AI$39,11,FALSE)</f>
        <v>#N/A</v>
      </c>
      <c r="P102" s="102" t="e">
        <f>VLOOKUP(N92,'POINTS SCORE'!$B$39:$AI$78,11,FALSE)</f>
        <v>#N/A</v>
      </c>
      <c r="Q102" s="105">
        <v>10</v>
      </c>
      <c r="R102" s="222"/>
      <c r="S102" s="102" t="e">
        <f>VLOOKUP(R92,'POINTS SCORE'!$B$10:$AI$39,11,FALSE)</f>
        <v>#N/A</v>
      </c>
      <c r="T102" s="102" t="e">
        <f>VLOOKUP(R92,'POINTS SCORE'!$B$39:$AI$78,11,FALSE)</f>
        <v>#N/A</v>
      </c>
      <c r="U102" s="105">
        <v>10</v>
      </c>
      <c r="V102" s="222"/>
      <c r="W102" s="102" t="e">
        <f>VLOOKUP(V92,'POINTS SCORE'!$B$10:$AI$39,11,FALSE)</f>
        <v>#N/A</v>
      </c>
      <c r="X102" s="102" t="e">
        <f>VLOOKUP(V92,'POINTS SCORE'!$B$39:$AI$78,11,FALSE)</f>
        <v>#N/A</v>
      </c>
      <c r="Y102" s="105">
        <v>10</v>
      </c>
      <c r="Z102" s="222"/>
      <c r="AA102" s="102" t="e">
        <f>VLOOKUP(Z92,'POINTS SCORE'!$B$10:$AI$39,11,FALSE)</f>
        <v>#N/A</v>
      </c>
      <c r="AB102" s="102" t="e">
        <f>VLOOKUP(Z92,'POINTS SCORE'!$B$39:$AI$78,11,FALSE)</f>
        <v>#N/A</v>
      </c>
      <c r="AC102" s="105">
        <v>10</v>
      </c>
      <c r="AD102" s="222"/>
      <c r="AE102" s="102" t="e">
        <f>VLOOKUP(AD92,'POINTS SCORE'!$B$10:$AI$39,11,FALSE)</f>
        <v>#N/A</v>
      </c>
      <c r="AF102" s="106" t="e">
        <f>VLOOKUP(AD92,'POINTS SCORE'!$B$39:$AI$78,11,FALSE)</f>
        <v>#N/A</v>
      </c>
    </row>
    <row r="103" spans="1:32">
      <c r="A103" s="105">
        <v>11</v>
      </c>
      <c r="B103" s="222"/>
      <c r="C103" s="102">
        <f>VLOOKUP(B92,'POINTS SCORE'!$B$10:$AI$39,12,FALSE)</f>
        <v>0</v>
      </c>
      <c r="D103" s="111">
        <f>VLOOKUP(B92,'POINTS SCORE'!$B$39:$AI$78,12,FALSE)</f>
        <v>0</v>
      </c>
      <c r="E103" s="113">
        <v>11</v>
      </c>
      <c r="F103" s="222"/>
      <c r="G103" s="111" t="e">
        <f>VLOOKUP(F92,'POINTS SCORE'!$B$10:$AI$39,12,FALSE)</f>
        <v>#N/A</v>
      </c>
      <c r="H103" s="111" t="e">
        <f>VLOOKUP(F92,'POINTS SCORE'!$B$39:$AI$78,12,FALSE)</f>
        <v>#N/A</v>
      </c>
      <c r="I103" s="113">
        <v>11</v>
      </c>
      <c r="J103" s="222"/>
      <c r="K103" s="111">
        <f>VLOOKUP(J92,'POINTS SCORE'!$B$10:$AI$39,12,FALSE)</f>
        <v>0</v>
      </c>
      <c r="L103" s="111">
        <f>VLOOKUP(J92,'POINTS SCORE'!$B$39:$AI$78,12,FALSE)</f>
        <v>0</v>
      </c>
      <c r="M103" s="113">
        <v>11</v>
      </c>
      <c r="N103" s="222"/>
      <c r="O103" s="102" t="e">
        <f>VLOOKUP(N92,'POINTS SCORE'!$B$10:$AI$39,12,FALSE)</f>
        <v>#N/A</v>
      </c>
      <c r="P103" s="102" t="e">
        <f>VLOOKUP(N92,'POINTS SCORE'!$B$39:$AI$78,12,FALSE)</f>
        <v>#N/A</v>
      </c>
      <c r="Q103" s="105">
        <v>11</v>
      </c>
      <c r="R103" s="222"/>
      <c r="S103" s="102" t="e">
        <f>VLOOKUP(R92,'POINTS SCORE'!$B$10:$AI$39,12,FALSE)</f>
        <v>#N/A</v>
      </c>
      <c r="T103" s="102" t="e">
        <f>VLOOKUP(R92,'POINTS SCORE'!$B$39:$AI$78,12,FALSE)</f>
        <v>#N/A</v>
      </c>
      <c r="U103" s="105">
        <v>11</v>
      </c>
      <c r="V103" s="222"/>
      <c r="W103" s="102" t="e">
        <f>VLOOKUP(V92,'POINTS SCORE'!$B$10:$AI$39,12,FALSE)</f>
        <v>#N/A</v>
      </c>
      <c r="X103" s="102" t="e">
        <f>VLOOKUP(V92,'POINTS SCORE'!$B$39:$AI$78,12,FALSE)</f>
        <v>#N/A</v>
      </c>
      <c r="Y103" s="105">
        <v>11</v>
      </c>
      <c r="Z103" s="222"/>
      <c r="AA103" s="102" t="e">
        <f>VLOOKUP(Z92,'POINTS SCORE'!$B$10:$AI$39,12,FALSE)</f>
        <v>#N/A</v>
      </c>
      <c r="AB103" s="102" t="e">
        <f>VLOOKUP(Z92,'POINTS SCORE'!$B$39:$AI$78,12,FALSE)</f>
        <v>#N/A</v>
      </c>
      <c r="AC103" s="105">
        <v>11</v>
      </c>
      <c r="AD103" s="222"/>
      <c r="AE103" s="102" t="e">
        <f>VLOOKUP(AD92,'POINTS SCORE'!$B$10:$AI$39,12,FALSE)</f>
        <v>#N/A</v>
      </c>
      <c r="AF103" s="106" t="e">
        <f>VLOOKUP(AD92,'POINTS SCORE'!$B$39:$AI$78,12,FALSE)</f>
        <v>#N/A</v>
      </c>
    </row>
    <row r="104" spans="1:32">
      <c r="A104" s="105">
        <v>12</v>
      </c>
      <c r="B104" s="222"/>
      <c r="C104" s="102">
        <f>VLOOKUP(B92,'POINTS SCORE'!$B$10:$AI$39,13,FALSE)</f>
        <v>0</v>
      </c>
      <c r="D104" s="111">
        <f>VLOOKUP(B92,'POINTS SCORE'!$B$39:$AI$78,13,FALSE)</f>
        <v>0</v>
      </c>
      <c r="E104" s="113">
        <v>12</v>
      </c>
      <c r="F104" s="222"/>
      <c r="G104" s="111" t="e">
        <f>VLOOKUP(F92,'POINTS SCORE'!$B$10:$AI$39,13,FALSE)</f>
        <v>#N/A</v>
      </c>
      <c r="H104" s="111" t="e">
        <f>VLOOKUP(F92,'POINTS SCORE'!$B$39:$AI$78,13,FALSE)</f>
        <v>#N/A</v>
      </c>
      <c r="I104" s="113">
        <v>12</v>
      </c>
      <c r="J104" s="222"/>
      <c r="K104" s="111">
        <f>VLOOKUP(J92,'POINTS SCORE'!$B$10:$AI$39,13,FALSE)</f>
        <v>0</v>
      </c>
      <c r="L104" s="111">
        <f>VLOOKUP(J92,'POINTS SCORE'!$B$39:$AI$78,13,FALSE)</f>
        <v>0</v>
      </c>
      <c r="M104" s="113">
        <v>12</v>
      </c>
      <c r="N104" s="222"/>
      <c r="O104" s="102" t="e">
        <f>VLOOKUP(N92,'POINTS SCORE'!$B$10:$AI$39,13,FALSE)</f>
        <v>#N/A</v>
      </c>
      <c r="P104" s="102" t="e">
        <f>VLOOKUP(N92,'POINTS SCORE'!$B$39:$AI$78,13,FALSE)</f>
        <v>#N/A</v>
      </c>
      <c r="Q104" s="105">
        <v>12</v>
      </c>
      <c r="R104" s="222"/>
      <c r="S104" s="102" t="e">
        <f>VLOOKUP(R92,'POINTS SCORE'!$B$10:$AI$39,13,FALSE)</f>
        <v>#N/A</v>
      </c>
      <c r="T104" s="102" t="e">
        <f>VLOOKUP(R92,'POINTS SCORE'!$B$39:$AI$78,13,FALSE)</f>
        <v>#N/A</v>
      </c>
      <c r="U104" s="105">
        <v>12</v>
      </c>
      <c r="V104" s="222"/>
      <c r="W104" s="102" t="e">
        <f>VLOOKUP(V92,'POINTS SCORE'!$B$10:$AI$39,13,FALSE)</f>
        <v>#N/A</v>
      </c>
      <c r="X104" s="102" t="e">
        <f>VLOOKUP(V92,'POINTS SCORE'!$B$39:$AI$78,13,FALSE)</f>
        <v>#N/A</v>
      </c>
      <c r="Y104" s="105">
        <v>12</v>
      </c>
      <c r="Z104" s="222"/>
      <c r="AA104" s="102" t="e">
        <f>VLOOKUP(Z92,'POINTS SCORE'!$B$10:$AI$39,13,FALSE)</f>
        <v>#N/A</v>
      </c>
      <c r="AB104" s="102" t="e">
        <f>VLOOKUP(Z92,'POINTS SCORE'!$B$39:$AI$78,13,FALSE)</f>
        <v>#N/A</v>
      </c>
      <c r="AC104" s="105">
        <v>12</v>
      </c>
      <c r="AD104" s="222"/>
      <c r="AE104" s="102" t="e">
        <f>VLOOKUP(AD92,'POINTS SCORE'!$B$10:$AI$39,13,FALSE)</f>
        <v>#N/A</v>
      </c>
      <c r="AF104" s="106" t="e">
        <f>VLOOKUP(AD92,'POINTS SCORE'!$B$39:$AI$78,13,FALSE)</f>
        <v>#N/A</v>
      </c>
    </row>
    <row r="105" spans="1:32">
      <c r="A105" s="105">
        <v>13</v>
      </c>
      <c r="B105" s="222"/>
      <c r="C105" s="102">
        <f>VLOOKUP(B92,'POINTS SCORE'!$B$10:$AI$39,14,FALSE)</f>
        <v>0</v>
      </c>
      <c r="D105" s="111">
        <f>VLOOKUP(B92,'POINTS SCORE'!$B$39:$AI$78,14,FALSE)</f>
        <v>0</v>
      </c>
      <c r="E105" s="113">
        <v>13</v>
      </c>
      <c r="F105" s="222"/>
      <c r="G105" s="111" t="e">
        <f>VLOOKUP(F92,'POINTS SCORE'!$B$10:$AI$39,14,FALSE)</f>
        <v>#N/A</v>
      </c>
      <c r="H105" s="111" t="e">
        <f>VLOOKUP(F92,'POINTS SCORE'!$B$39:$AI$78,14,FALSE)</f>
        <v>#N/A</v>
      </c>
      <c r="I105" s="113">
        <v>13</v>
      </c>
      <c r="J105" s="222"/>
      <c r="K105" s="111">
        <f>VLOOKUP(J92,'POINTS SCORE'!$B$10:$AI$39,14,FALSE)</f>
        <v>0</v>
      </c>
      <c r="L105" s="111">
        <f>VLOOKUP(J92,'POINTS SCORE'!$B$39:$AI$78,14,FALSE)</f>
        <v>0</v>
      </c>
      <c r="M105" s="113">
        <v>13</v>
      </c>
      <c r="N105" s="222"/>
      <c r="O105" s="102" t="e">
        <f>VLOOKUP(N92,'POINTS SCORE'!$B$10:$AI$39,14,FALSE)</f>
        <v>#N/A</v>
      </c>
      <c r="P105" s="102" t="e">
        <f>VLOOKUP(N92,'POINTS SCORE'!$B$39:$AI$78,14,FALSE)</f>
        <v>#N/A</v>
      </c>
      <c r="Q105" s="105">
        <v>13</v>
      </c>
      <c r="R105" s="222"/>
      <c r="S105" s="102" t="e">
        <f>VLOOKUP(R92,'POINTS SCORE'!$B$10:$AI$39,14,FALSE)</f>
        <v>#N/A</v>
      </c>
      <c r="T105" s="102" t="e">
        <f>VLOOKUP(R92,'POINTS SCORE'!$B$39:$AI$78,14,FALSE)</f>
        <v>#N/A</v>
      </c>
      <c r="U105" s="105">
        <v>13</v>
      </c>
      <c r="V105" s="222"/>
      <c r="W105" s="102" t="e">
        <f>VLOOKUP(V92,'POINTS SCORE'!$B$10:$AI$39,14,FALSE)</f>
        <v>#N/A</v>
      </c>
      <c r="X105" s="102" t="e">
        <f>VLOOKUP(V92,'POINTS SCORE'!$B$39:$AI$78,14,FALSE)</f>
        <v>#N/A</v>
      </c>
      <c r="Y105" s="105">
        <v>13</v>
      </c>
      <c r="Z105" s="222"/>
      <c r="AA105" s="102" t="e">
        <f>VLOOKUP(Z92,'POINTS SCORE'!$B$10:$AI$39,14,FALSE)</f>
        <v>#N/A</v>
      </c>
      <c r="AB105" s="102" t="e">
        <f>VLOOKUP(Z92,'POINTS SCORE'!$B$39:$AI$78,14,FALSE)</f>
        <v>#N/A</v>
      </c>
      <c r="AC105" s="105">
        <v>13</v>
      </c>
      <c r="AD105" s="222"/>
      <c r="AE105" s="102" t="e">
        <f>VLOOKUP(AD92,'POINTS SCORE'!$B$10:$AI$39,14,FALSE)</f>
        <v>#N/A</v>
      </c>
      <c r="AF105" s="106" t="e">
        <f>VLOOKUP(AD92,'POINTS SCORE'!$B$39:$AI$78,14,FALSE)</f>
        <v>#N/A</v>
      </c>
    </row>
    <row r="106" spans="1:32">
      <c r="A106" s="105">
        <v>14</v>
      </c>
      <c r="B106" s="222"/>
      <c r="C106" s="102">
        <f>VLOOKUP(B92,'POINTS SCORE'!$B$10:$AI$39,15,FALSE)</f>
        <v>0</v>
      </c>
      <c r="D106" s="111">
        <f>VLOOKUP(B92,'POINTS SCORE'!$B$39:$AI$78,15,FALSE)</f>
        <v>0</v>
      </c>
      <c r="E106" s="113">
        <v>14</v>
      </c>
      <c r="F106" s="222"/>
      <c r="G106" s="111" t="e">
        <f>VLOOKUP(F92,'POINTS SCORE'!$B$10:$AI$39,15,FALSE)</f>
        <v>#N/A</v>
      </c>
      <c r="H106" s="111" t="e">
        <f>VLOOKUP(F92,'POINTS SCORE'!$B$39:$AI$78,15,FALSE)</f>
        <v>#N/A</v>
      </c>
      <c r="I106" s="113">
        <v>14</v>
      </c>
      <c r="J106" s="222"/>
      <c r="K106" s="111">
        <f>VLOOKUP(J92,'POINTS SCORE'!$B$10:$AI$39,15,FALSE)</f>
        <v>0</v>
      </c>
      <c r="L106" s="111">
        <f>VLOOKUP(J92,'POINTS SCORE'!$B$39:$AI$78,15,FALSE)</f>
        <v>0</v>
      </c>
      <c r="M106" s="113">
        <v>14</v>
      </c>
      <c r="N106" s="222"/>
      <c r="O106" s="102" t="e">
        <f>VLOOKUP(N92,'POINTS SCORE'!$B$10:$AI$39,15,FALSE)</f>
        <v>#N/A</v>
      </c>
      <c r="P106" s="102" t="e">
        <f>VLOOKUP(N92,'POINTS SCORE'!$B$39:$AI$78,15,FALSE)</f>
        <v>#N/A</v>
      </c>
      <c r="Q106" s="105">
        <v>14</v>
      </c>
      <c r="R106" s="222"/>
      <c r="S106" s="102" t="e">
        <f>VLOOKUP(R92,'POINTS SCORE'!$B$10:$AI$39,15,FALSE)</f>
        <v>#N/A</v>
      </c>
      <c r="T106" s="102" t="e">
        <f>VLOOKUP(R92,'POINTS SCORE'!$B$39:$AI$78,15,FALSE)</f>
        <v>#N/A</v>
      </c>
      <c r="U106" s="105">
        <v>14</v>
      </c>
      <c r="V106" s="222"/>
      <c r="W106" s="102" t="e">
        <f>VLOOKUP(V92,'POINTS SCORE'!$B$10:$AI$39,15,FALSE)</f>
        <v>#N/A</v>
      </c>
      <c r="X106" s="102" t="e">
        <f>VLOOKUP(V92,'POINTS SCORE'!$B$39:$AI$78,15,FALSE)</f>
        <v>#N/A</v>
      </c>
      <c r="Y106" s="105">
        <v>14</v>
      </c>
      <c r="Z106" s="222"/>
      <c r="AA106" s="102" t="e">
        <f>VLOOKUP(Z92,'POINTS SCORE'!$B$10:$AI$39,15,FALSE)</f>
        <v>#N/A</v>
      </c>
      <c r="AB106" s="102" t="e">
        <f>VLOOKUP(Z92,'POINTS SCORE'!$B$39:$AI$78,15,FALSE)</f>
        <v>#N/A</v>
      </c>
      <c r="AC106" s="105">
        <v>14</v>
      </c>
      <c r="AD106" s="222"/>
      <c r="AE106" s="102" t="e">
        <f>VLOOKUP(AD92,'POINTS SCORE'!$B$10:$AI$39,15,FALSE)</f>
        <v>#N/A</v>
      </c>
      <c r="AF106" s="106" t="e">
        <f>VLOOKUP(AD92,'POINTS SCORE'!$B$39:$AI$78,15,FALSE)</f>
        <v>#N/A</v>
      </c>
    </row>
    <row r="107" spans="1:32">
      <c r="A107" s="105">
        <v>15</v>
      </c>
      <c r="B107" s="222"/>
      <c r="C107" s="102">
        <f>VLOOKUP(B92,'POINTS SCORE'!$B$10:$AI$39,16,FALSE)</f>
        <v>0</v>
      </c>
      <c r="D107" s="111">
        <f>VLOOKUP(B92,'POINTS SCORE'!$B$39:$AI$78,16,FALSE)</f>
        <v>0</v>
      </c>
      <c r="E107" s="113">
        <v>15</v>
      </c>
      <c r="F107" s="222"/>
      <c r="G107" s="111" t="e">
        <f>VLOOKUP(F92,'POINTS SCORE'!$B$10:$AI$39,16,FALSE)</f>
        <v>#N/A</v>
      </c>
      <c r="H107" s="111" t="e">
        <f>VLOOKUP(F92,'POINTS SCORE'!$B$39:$AI$78,16,FALSE)</f>
        <v>#N/A</v>
      </c>
      <c r="I107" s="113">
        <v>15</v>
      </c>
      <c r="J107" s="222"/>
      <c r="K107" s="111">
        <f>VLOOKUP(J92,'POINTS SCORE'!$B$10:$AI$39,16,FALSE)</f>
        <v>0</v>
      </c>
      <c r="L107" s="111">
        <f>VLOOKUP(J92,'POINTS SCORE'!$B$39:$AI$78,16,FALSE)</f>
        <v>0</v>
      </c>
      <c r="M107" s="113">
        <v>15</v>
      </c>
      <c r="N107" s="222"/>
      <c r="O107" s="102" t="e">
        <f>VLOOKUP(N92,'POINTS SCORE'!$B$10:$AI$39,16,FALSE)</f>
        <v>#N/A</v>
      </c>
      <c r="P107" s="102" t="e">
        <f>VLOOKUP(N92,'POINTS SCORE'!$B$39:$AI$78,16,FALSE)</f>
        <v>#N/A</v>
      </c>
      <c r="Q107" s="105">
        <v>15</v>
      </c>
      <c r="R107" s="222"/>
      <c r="S107" s="102" t="e">
        <f>VLOOKUP(R92,'POINTS SCORE'!$B$10:$AI$39,16,FALSE)</f>
        <v>#N/A</v>
      </c>
      <c r="T107" s="102" t="e">
        <f>VLOOKUP(R92,'POINTS SCORE'!$B$39:$AI$78,16,FALSE)</f>
        <v>#N/A</v>
      </c>
      <c r="U107" s="105">
        <v>15</v>
      </c>
      <c r="V107" s="222"/>
      <c r="W107" s="102" t="e">
        <f>VLOOKUP(V92,'POINTS SCORE'!$B$10:$AI$39,16,FALSE)</f>
        <v>#N/A</v>
      </c>
      <c r="X107" s="102" t="e">
        <f>VLOOKUP(V92,'POINTS SCORE'!$B$39:$AI$78,16,FALSE)</f>
        <v>#N/A</v>
      </c>
      <c r="Y107" s="105">
        <v>15</v>
      </c>
      <c r="Z107" s="222"/>
      <c r="AA107" s="102" t="e">
        <f>VLOOKUP(Z92,'POINTS SCORE'!$B$10:$AI$39,16,FALSE)</f>
        <v>#N/A</v>
      </c>
      <c r="AB107" s="102" t="e">
        <f>VLOOKUP(Z92,'POINTS SCORE'!$B$39:$AI$78,16,FALSE)</f>
        <v>#N/A</v>
      </c>
      <c r="AC107" s="105">
        <v>15</v>
      </c>
      <c r="AD107" s="222"/>
      <c r="AE107" s="102" t="e">
        <f>VLOOKUP(AD92,'POINTS SCORE'!$B$10:$AI$39,16,FALSE)</f>
        <v>#N/A</v>
      </c>
      <c r="AF107" s="106" t="e">
        <f>VLOOKUP(AD92,'POINTS SCORE'!$B$39:$AI$78,16,FALSE)</f>
        <v>#N/A</v>
      </c>
    </row>
    <row r="108" spans="1:32">
      <c r="A108" s="105">
        <v>16</v>
      </c>
      <c r="B108" s="222"/>
      <c r="C108" s="102">
        <f>VLOOKUP(B92,'POINTS SCORE'!$B$10:$AI$39,17,FALSE)</f>
        <v>0</v>
      </c>
      <c r="D108" s="111">
        <f>VLOOKUP(B92,'POINTS SCORE'!$B$39:$AI$78,17,FALSE)</f>
        <v>0</v>
      </c>
      <c r="E108" s="113">
        <v>16</v>
      </c>
      <c r="F108" s="222"/>
      <c r="G108" s="111" t="e">
        <f>VLOOKUP(F92,'POINTS SCORE'!$B$10:$AI$39,17,FALSE)</f>
        <v>#N/A</v>
      </c>
      <c r="H108" s="111" t="e">
        <f>VLOOKUP(F92,'POINTS SCORE'!$B$39:$AI$78,17,FALSE)</f>
        <v>#N/A</v>
      </c>
      <c r="I108" s="113">
        <v>16</v>
      </c>
      <c r="J108" s="222"/>
      <c r="K108" s="111">
        <f>VLOOKUP(J92,'POINTS SCORE'!$B$10:$AI$39,17,FALSE)</f>
        <v>0</v>
      </c>
      <c r="L108" s="111">
        <f>VLOOKUP(J92,'POINTS SCORE'!$B$39:$AI$78,17,FALSE)</f>
        <v>0</v>
      </c>
      <c r="M108" s="113">
        <v>16</v>
      </c>
      <c r="N108" s="222"/>
      <c r="O108" s="102" t="e">
        <f>VLOOKUP(N92,'POINTS SCORE'!$B$10:$AI$39,17,FALSE)</f>
        <v>#N/A</v>
      </c>
      <c r="P108" s="102" t="e">
        <f>VLOOKUP(N92,'POINTS SCORE'!$B$39:$AI$78,17,FALSE)</f>
        <v>#N/A</v>
      </c>
      <c r="Q108" s="105">
        <v>16</v>
      </c>
      <c r="R108" s="222"/>
      <c r="S108" s="102" t="e">
        <f>VLOOKUP(R92,'POINTS SCORE'!$B$10:$AI$39,17,FALSE)</f>
        <v>#N/A</v>
      </c>
      <c r="T108" s="102" t="e">
        <f>VLOOKUP(R92,'POINTS SCORE'!$B$39:$AI$78,17,FALSE)</f>
        <v>#N/A</v>
      </c>
      <c r="U108" s="105">
        <v>16</v>
      </c>
      <c r="V108" s="222"/>
      <c r="W108" s="102" t="e">
        <f>VLOOKUP(V92,'POINTS SCORE'!$B$10:$AI$39,17,FALSE)</f>
        <v>#N/A</v>
      </c>
      <c r="X108" s="102" t="e">
        <f>VLOOKUP(V92,'POINTS SCORE'!$B$39:$AI$78,17,FALSE)</f>
        <v>#N/A</v>
      </c>
      <c r="Y108" s="105">
        <v>16</v>
      </c>
      <c r="Z108" s="222"/>
      <c r="AA108" s="102" t="e">
        <f>VLOOKUP(Z92,'POINTS SCORE'!$B$10:$AI$39,17,FALSE)</f>
        <v>#N/A</v>
      </c>
      <c r="AB108" s="102" t="e">
        <f>VLOOKUP(Z92,'POINTS SCORE'!$B$39:$AI$78,17,FALSE)</f>
        <v>#N/A</v>
      </c>
      <c r="AC108" s="105">
        <v>16</v>
      </c>
      <c r="AD108" s="222"/>
      <c r="AE108" s="102" t="e">
        <f>VLOOKUP(AD92,'POINTS SCORE'!$B$10:$AI$39,17,FALSE)</f>
        <v>#N/A</v>
      </c>
      <c r="AF108" s="106" t="e">
        <f>VLOOKUP(AD92,'POINTS SCORE'!$B$39:$AI$78,17,FALSE)</f>
        <v>#N/A</v>
      </c>
    </row>
    <row r="109" spans="1:32">
      <c r="A109" s="105">
        <v>17</v>
      </c>
      <c r="B109" s="222"/>
      <c r="C109" s="102">
        <f>VLOOKUP(B92,'POINTS SCORE'!$B$10:$AI$39,18,FALSE)</f>
        <v>0</v>
      </c>
      <c r="D109" s="111">
        <f>VLOOKUP(B92,'POINTS SCORE'!$B$39:$AI$78,18,FALSE)</f>
        <v>0</v>
      </c>
      <c r="E109" s="113">
        <v>17</v>
      </c>
      <c r="F109" s="222"/>
      <c r="G109" s="111" t="e">
        <f>VLOOKUP(F92,'POINTS SCORE'!$B$10:$AI$39,18,FALSE)</f>
        <v>#N/A</v>
      </c>
      <c r="H109" s="111" t="e">
        <f>VLOOKUP(F92,'POINTS SCORE'!$B$39:$AI$78,18,FALSE)</f>
        <v>#N/A</v>
      </c>
      <c r="I109" s="113">
        <v>17</v>
      </c>
      <c r="J109" s="222"/>
      <c r="K109" s="111">
        <f>VLOOKUP(J92,'POINTS SCORE'!$B$10:$AI$39,18,FALSE)</f>
        <v>0</v>
      </c>
      <c r="L109" s="111">
        <f>VLOOKUP(J92,'POINTS SCORE'!$B$39:$AI$78,18,FALSE)</f>
        <v>0</v>
      </c>
      <c r="M109" s="113">
        <v>17</v>
      </c>
      <c r="N109" s="222"/>
      <c r="O109" s="102" t="e">
        <f>VLOOKUP(N92,'POINTS SCORE'!$B$10:$AI$39,18,FALSE)</f>
        <v>#N/A</v>
      </c>
      <c r="P109" s="102" t="e">
        <f>VLOOKUP(N92,'POINTS SCORE'!$B$39:$AI$78,18,FALSE)</f>
        <v>#N/A</v>
      </c>
      <c r="Q109" s="105">
        <v>17</v>
      </c>
      <c r="R109" s="222"/>
      <c r="S109" s="102" t="e">
        <f>VLOOKUP(R92,'POINTS SCORE'!$B$10:$AI$39,18,FALSE)</f>
        <v>#N/A</v>
      </c>
      <c r="T109" s="102" t="e">
        <f>VLOOKUP(R92,'POINTS SCORE'!$B$39:$AI$78,18,FALSE)</f>
        <v>#N/A</v>
      </c>
      <c r="U109" s="105">
        <v>17</v>
      </c>
      <c r="V109" s="222"/>
      <c r="W109" s="102" t="e">
        <f>VLOOKUP(V92,'POINTS SCORE'!$B$10:$AI$39,18,FALSE)</f>
        <v>#N/A</v>
      </c>
      <c r="X109" s="102" t="e">
        <f>VLOOKUP(V92,'POINTS SCORE'!$B$39:$AI$78,18,FALSE)</f>
        <v>#N/A</v>
      </c>
      <c r="Y109" s="105">
        <v>17</v>
      </c>
      <c r="Z109" s="222"/>
      <c r="AA109" s="102" t="e">
        <f>VLOOKUP(Z92,'POINTS SCORE'!$B$10:$AI$39,18,FALSE)</f>
        <v>#N/A</v>
      </c>
      <c r="AB109" s="102" t="e">
        <f>VLOOKUP(Z92,'POINTS SCORE'!$B$39:$AI$78,18,FALSE)</f>
        <v>#N/A</v>
      </c>
      <c r="AC109" s="105">
        <v>17</v>
      </c>
      <c r="AD109" s="222"/>
      <c r="AE109" s="102" t="e">
        <f>VLOOKUP(AD92,'POINTS SCORE'!$B$10:$AI$39,18,FALSE)</f>
        <v>#N/A</v>
      </c>
      <c r="AF109" s="106" t="e">
        <f>VLOOKUP(AD92,'POINTS SCORE'!$B$39:$AI$78,18,FALSE)</f>
        <v>#N/A</v>
      </c>
    </row>
    <row r="110" spans="1:32">
      <c r="A110" s="105">
        <v>18</v>
      </c>
      <c r="B110" s="222"/>
      <c r="C110" s="102">
        <f>VLOOKUP(B92,'POINTS SCORE'!$B$10:$AI$39,19,FALSE)</f>
        <v>0</v>
      </c>
      <c r="D110" s="111">
        <f>VLOOKUP(B92,'POINTS SCORE'!$B$39:$AI$78,19,FALSE)</f>
        <v>0</v>
      </c>
      <c r="E110" s="113">
        <v>18</v>
      </c>
      <c r="F110" s="222"/>
      <c r="G110" s="111" t="e">
        <f>VLOOKUP(F92,'POINTS SCORE'!$B$10:$AI$39,19,FALSE)</f>
        <v>#N/A</v>
      </c>
      <c r="H110" s="111" t="e">
        <f>VLOOKUP(F92,'POINTS SCORE'!$B$39:$AI$78,19,FALSE)</f>
        <v>#N/A</v>
      </c>
      <c r="I110" s="113">
        <v>18</v>
      </c>
      <c r="J110" s="222"/>
      <c r="K110" s="111">
        <f>VLOOKUP(J92,'POINTS SCORE'!$B$10:$AI$39,19,FALSE)</f>
        <v>0</v>
      </c>
      <c r="L110" s="111">
        <f>VLOOKUP(J92,'POINTS SCORE'!$B$39:$AI$78,19,FALSE)</f>
        <v>0</v>
      </c>
      <c r="M110" s="113">
        <v>18</v>
      </c>
      <c r="N110" s="222"/>
      <c r="O110" s="102" t="e">
        <f>VLOOKUP(N92,'POINTS SCORE'!$B$10:$AI$39,19,FALSE)</f>
        <v>#N/A</v>
      </c>
      <c r="P110" s="102" t="e">
        <f>VLOOKUP(N92,'POINTS SCORE'!$B$39:$AI$78,19,FALSE)</f>
        <v>#N/A</v>
      </c>
      <c r="Q110" s="105">
        <v>18</v>
      </c>
      <c r="R110" s="222"/>
      <c r="S110" s="102" t="e">
        <f>VLOOKUP(R92,'POINTS SCORE'!$B$10:$AI$39,19,FALSE)</f>
        <v>#N/A</v>
      </c>
      <c r="T110" s="102" t="e">
        <f>VLOOKUP(R92,'POINTS SCORE'!$B$39:$AI$78,19,FALSE)</f>
        <v>#N/A</v>
      </c>
      <c r="U110" s="105">
        <v>18</v>
      </c>
      <c r="V110" s="222"/>
      <c r="W110" s="102" t="e">
        <f>VLOOKUP(V92,'POINTS SCORE'!$B$10:$AI$39,19,FALSE)</f>
        <v>#N/A</v>
      </c>
      <c r="X110" s="102" t="e">
        <f>VLOOKUP(V92,'POINTS SCORE'!$B$39:$AI$78,19,FALSE)</f>
        <v>#N/A</v>
      </c>
      <c r="Y110" s="105">
        <v>18</v>
      </c>
      <c r="Z110" s="222"/>
      <c r="AA110" s="102" t="e">
        <f>VLOOKUP(Z92,'POINTS SCORE'!$B$10:$AI$39,19,FALSE)</f>
        <v>#N/A</v>
      </c>
      <c r="AB110" s="102" t="e">
        <f>VLOOKUP(Z92,'POINTS SCORE'!$B$39:$AI$78,19,FALSE)</f>
        <v>#N/A</v>
      </c>
      <c r="AC110" s="105">
        <v>18</v>
      </c>
      <c r="AD110" s="222"/>
      <c r="AE110" s="102" t="e">
        <f>VLOOKUP(AD92,'POINTS SCORE'!$B$10:$AI$39,19,FALSE)</f>
        <v>#N/A</v>
      </c>
      <c r="AF110" s="106" t="e">
        <f>VLOOKUP(AD92,'POINTS SCORE'!$B$39:$AI$78,19,FALSE)</f>
        <v>#N/A</v>
      </c>
    </row>
    <row r="111" spans="1:32">
      <c r="A111" s="105">
        <v>19</v>
      </c>
      <c r="B111" s="222"/>
      <c r="C111" s="102">
        <f>VLOOKUP(B92,'POINTS SCORE'!$B$10:$AI$39,20,FALSE)</f>
        <v>0</v>
      </c>
      <c r="D111" s="111">
        <f>VLOOKUP(B92,'POINTS SCORE'!$B$39:$AI$78,20,FALSE)</f>
        <v>0</v>
      </c>
      <c r="E111" s="113">
        <v>19</v>
      </c>
      <c r="F111" s="222"/>
      <c r="G111" s="111" t="e">
        <f>VLOOKUP(F92,'POINTS SCORE'!$B$10:$AI$39,20,FALSE)</f>
        <v>#N/A</v>
      </c>
      <c r="H111" s="111" t="e">
        <f>VLOOKUP(F92,'POINTS SCORE'!$B$39:$AI$78,20,FALSE)</f>
        <v>#N/A</v>
      </c>
      <c r="I111" s="113">
        <v>19</v>
      </c>
      <c r="J111" s="222"/>
      <c r="K111" s="111">
        <f>VLOOKUP(J92,'POINTS SCORE'!$B$10:$AI$39,20,FALSE)</f>
        <v>0</v>
      </c>
      <c r="L111" s="111">
        <f>VLOOKUP(J92,'POINTS SCORE'!$B$39:$AI$78,20,FALSE)</f>
        <v>0</v>
      </c>
      <c r="M111" s="113">
        <v>19</v>
      </c>
      <c r="N111" s="222"/>
      <c r="O111" s="102" t="e">
        <f>VLOOKUP(N92,'POINTS SCORE'!$B$10:$AI$39,20,FALSE)</f>
        <v>#N/A</v>
      </c>
      <c r="P111" s="102" t="e">
        <f>VLOOKUP(N92,'POINTS SCORE'!$B$39:$AI$78,20,FALSE)</f>
        <v>#N/A</v>
      </c>
      <c r="Q111" s="105">
        <v>19</v>
      </c>
      <c r="R111" s="222"/>
      <c r="S111" s="102" t="e">
        <f>VLOOKUP(R92,'POINTS SCORE'!$B$10:$AI$39,20,FALSE)</f>
        <v>#N/A</v>
      </c>
      <c r="T111" s="102" t="e">
        <f>VLOOKUP(R92,'POINTS SCORE'!$B$39:$AI$78,20,FALSE)</f>
        <v>#N/A</v>
      </c>
      <c r="U111" s="105">
        <v>19</v>
      </c>
      <c r="V111" s="222"/>
      <c r="W111" s="102" t="e">
        <f>VLOOKUP(V92,'POINTS SCORE'!$B$10:$AI$39,20,FALSE)</f>
        <v>#N/A</v>
      </c>
      <c r="X111" s="102" t="e">
        <f>VLOOKUP(V92,'POINTS SCORE'!$B$39:$AI$78,20,FALSE)</f>
        <v>#N/A</v>
      </c>
      <c r="Y111" s="105">
        <v>19</v>
      </c>
      <c r="Z111" s="222"/>
      <c r="AA111" s="102" t="e">
        <f>VLOOKUP(Z92,'POINTS SCORE'!$B$10:$AI$39,20,FALSE)</f>
        <v>#N/A</v>
      </c>
      <c r="AB111" s="102" t="e">
        <f>VLOOKUP(Z92,'POINTS SCORE'!$B$39:$AI$78,20,FALSE)</f>
        <v>#N/A</v>
      </c>
      <c r="AC111" s="105">
        <v>19</v>
      </c>
      <c r="AD111" s="222"/>
      <c r="AE111" s="102" t="e">
        <f>VLOOKUP(AD92,'POINTS SCORE'!$B$10:$AI$39,20,FALSE)</f>
        <v>#N/A</v>
      </c>
      <c r="AF111" s="106" t="e">
        <f>VLOOKUP(AD92,'POINTS SCORE'!$B$39:$AI$78,20,FALSE)</f>
        <v>#N/A</v>
      </c>
    </row>
    <row r="112" spans="1:32">
      <c r="A112" s="105">
        <v>20</v>
      </c>
      <c r="B112" s="222"/>
      <c r="C112" s="102">
        <f>VLOOKUP(B92,'POINTS SCORE'!$B$10:$AI$39,21,FALSE)</f>
        <v>0</v>
      </c>
      <c r="D112" s="111">
        <f>VLOOKUP(B92,'POINTS SCORE'!$B$39:$AI$78,21,FALSE)</f>
        <v>0</v>
      </c>
      <c r="E112" s="113">
        <v>20</v>
      </c>
      <c r="F112" s="222"/>
      <c r="G112" s="111" t="e">
        <f>VLOOKUP(F92,'POINTS SCORE'!$B$10:$AI$39,21,FALSE)</f>
        <v>#N/A</v>
      </c>
      <c r="H112" s="111" t="e">
        <f>VLOOKUP(F92,'POINTS SCORE'!$B$39:$AI$78,21,FALSE)</f>
        <v>#N/A</v>
      </c>
      <c r="I112" s="113">
        <v>20</v>
      </c>
      <c r="J112" s="222"/>
      <c r="K112" s="111">
        <f>VLOOKUP(J92,'POINTS SCORE'!$B$10:$AI$39,21,FALSE)</f>
        <v>0</v>
      </c>
      <c r="L112" s="111">
        <f>VLOOKUP(J92,'POINTS SCORE'!$B$39:$AI$78,21,FALSE)</f>
        <v>0</v>
      </c>
      <c r="M112" s="113">
        <v>20</v>
      </c>
      <c r="N112" s="222"/>
      <c r="O112" s="102" t="e">
        <f>VLOOKUP(N92,'POINTS SCORE'!$B$10:$AI$39,21,FALSE)</f>
        <v>#N/A</v>
      </c>
      <c r="P112" s="102" t="e">
        <f>VLOOKUP(N92,'POINTS SCORE'!$B$39:$AI$78,21,FALSE)</f>
        <v>#N/A</v>
      </c>
      <c r="Q112" s="105">
        <v>20</v>
      </c>
      <c r="R112" s="222"/>
      <c r="S112" s="102" t="e">
        <f>VLOOKUP(R92,'POINTS SCORE'!$B$10:$AI$39,21,FALSE)</f>
        <v>#N/A</v>
      </c>
      <c r="T112" s="102" t="e">
        <f>VLOOKUP(R92,'POINTS SCORE'!$B$39:$AI$78,21,FALSE)</f>
        <v>#N/A</v>
      </c>
      <c r="U112" s="105">
        <v>20</v>
      </c>
      <c r="V112" s="222"/>
      <c r="W112" s="102" t="e">
        <f>VLOOKUP(V92,'POINTS SCORE'!$B$10:$AI$39,21,FALSE)</f>
        <v>#N/A</v>
      </c>
      <c r="X112" s="102" t="e">
        <f>VLOOKUP(V92,'POINTS SCORE'!$B$39:$AI$78,21,FALSE)</f>
        <v>#N/A</v>
      </c>
      <c r="Y112" s="105">
        <v>20</v>
      </c>
      <c r="Z112" s="222"/>
      <c r="AA112" s="102" t="e">
        <f>VLOOKUP(Z92,'POINTS SCORE'!$B$10:$AI$39,21,FALSE)</f>
        <v>#N/A</v>
      </c>
      <c r="AB112" s="102" t="e">
        <f>VLOOKUP(Z92,'POINTS SCORE'!$B$39:$AI$78,21,FALSE)</f>
        <v>#N/A</v>
      </c>
      <c r="AC112" s="105">
        <v>20</v>
      </c>
      <c r="AD112" s="222"/>
      <c r="AE112" s="102" t="e">
        <f>VLOOKUP(AD92,'POINTS SCORE'!$B$10:$AI$39,21,FALSE)</f>
        <v>#N/A</v>
      </c>
      <c r="AF112" s="106" t="e">
        <f>VLOOKUP(AD92,'POINTS SCORE'!$B$39:$AI$78,21,FALSE)</f>
        <v>#N/A</v>
      </c>
    </row>
    <row r="113" spans="1:32">
      <c r="A113" s="105">
        <v>21</v>
      </c>
      <c r="B113" s="222"/>
      <c r="C113" s="102">
        <f>VLOOKUP(B92,'POINTS SCORE'!$B$10:$AI$39,22,FALSE)</f>
        <v>0</v>
      </c>
      <c r="D113" s="111">
        <f>VLOOKUP(B92,'POINTS SCORE'!$B$39:$AI$78,22,FALSE)</f>
        <v>0</v>
      </c>
      <c r="E113" s="113">
        <v>21</v>
      </c>
      <c r="F113" s="222"/>
      <c r="G113" s="111" t="e">
        <f>VLOOKUP(F92,'POINTS SCORE'!$B$10:$AI$39,22,FALSE)</f>
        <v>#N/A</v>
      </c>
      <c r="H113" s="111" t="e">
        <f>VLOOKUP(F92,'POINTS SCORE'!$B$39:$AI$78,22,FALSE)</f>
        <v>#N/A</v>
      </c>
      <c r="I113" s="113">
        <v>21</v>
      </c>
      <c r="J113" s="222"/>
      <c r="K113" s="111">
        <f>VLOOKUP(J92,'POINTS SCORE'!$B$10:$AI$39,22,FALSE)</f>
        <v>0</v>
      </c>
      <c r="L113" s="111">
        <f>VLOOKUP(J92,'POINTS SCORE'!$B$39:$AI$78,22,FALSE)</f>
        <v>0</v>
      </c>
      <c r="M113" s="113">
        <v>21</v>
      </c>
      <c r="N113" s="222"/>
      <c r="O113" s="102" t="e">
        <f>VLOOKUP(N92,'POINTS SCORE'!$B$10:$AI$39,22,FALSE)</f>
        <v>#N/A</v>
      </c>
      <c r="P113" s="102" t="e">
        <f>VLOOKUP(N92,'POINTS SCORE'!$B$39:$AI$78,22,FALSE)</f>
        <v>#N/A</v>
      </c>
      <c r="Q113" s="105">
        <v>21</v>
      </c>
      <c r="R113" s="222"/>
      <c r="S113" s="102" t="e">
        <f>VLOOKUP(R92,'POINTS SCORE'!$B$10:$AI$39,22,FALSE)</f>
        <v>#N/A</v>
      </c>
      <c r="T113" s="102" t="e">
        <f>VLOOKUP(R92,'POINTS SCORE'!$B$39:$AI$78,22,FALSE)</f>
        <v>#N/A</v>
      </c>
      <c r="U113" s="105">
        <v>21</v>
      </c>
      <c r="V113" s="222"/>
      <c r="W113" s="102" t="e">
        <f>VLOOKUP(V92,'POINTS SCORE'!$B$10:$AI$39,22,FALSE)</f>
        <v>#N/A</v>
      </c>
      <c r="X113" s="102" t="e">
        <f>VLOOKUP(V92,'POINTS SCORE'!$B$39:$AI$78,22,FALSE)</f>
        <v>#N/A</v>
      </c>
      <c r="Y113" s="105">
        <v>21</v>
      </c>
      <c r="Z113" s="222"/>
      <c r="AA113" s="102" t="e">
        <f>VLOOKUP(Z92,'POINTS SCORE'!$B$10:$AI$39,22,FALSE)</f>
        <v>#N/A</v>
      </c>
      <c r="AB113" s="102" t="e">
        <f>VLOOKUP(Z92,'POINTS SCORE'!$B$39:$AI$78,22,FALSE)</f>
        <v>#N/A</v>
      </c>
      <c r="AC113" s="105">
        <v>21</v>
      </c>
      <c r="AD113" s="222"/>
      <c r="AE113" s="102" t="e">
        <f>VLOOKUP(AD92,'POINTS SCORE'!$B$10:$AI$39,22,FALSE)</f>
        <v>#N/A</v>
      </c>
      <c r="AF113" s="106" t="e">
        <f>VLOOKUP(AD92,'POINTS SCORE'!$B$39:$AI$78,22,FALSE)</f>
        <v>#N/A</v>
      </c>
    </row>
    <row r="114" spans="1:32">
      <c r="A114" s="105">
        <v>22</v>
      </c>
      <c r="B114" s="222"/>
      <c r="C114" s="102">
        <f>VLOOKUP(B92,'POINTS SCORE'!$B$10:$AI$39,23,FALSE)</f>
        <v>0</v>
      </c>
      <c r="D114" s="111">
        <f>VLOOKUP(B92,'POINTS SCORE'!$B$39:$AI$78,23,FALSE)</f>
        <v>0</v>
      </c>
      <c r="E114" s="113">
        <v>22</v>
      </c>
      <c r="F114" s="222"/>
      <c r="G114" s="111" t="e">
        <f>VLOOKUP(F92,'POINTS SCORE'!$B$10:$AI$39,23,FALSE)</f>
        <v>#N/A</v>
      </c>
      <c r="H114" s="111" t="e">
        <f>VLOOKUP(F92,'POINTS SCORE'!$B$39:$AI$78,23,FALSE)</f>
        <v>#N/A</v>
      </c>
      <c r="I114" s="113">
        <v>22</v>
      </c>
      <c r="J114" s="222"/>
      <c r="K114" s="111">
        <f>VLOOKUP(J92,'POINTS SCORE'!$B$10:$AI$39,23,FALSE)</f>
        <v>0</v>
      </c>
      <c r="L114" s="111">
        <f>VLOOKUP(J92,'POINTS SCORE'!$B$39:$AI$78,23,FALSE)</f>
        <v>0</v>
      </c>
      <c r="M114" s="113">
        <v>22</v>
      </c>
      <c r="N114" s="222"/>
      <c r="O114" s="102" t="e">
        <f>VLOOKUP(N92,'POINTS SCORE'!$B$10:$AI$39,23,FALSE)</f>
        <v>#N/A</v>
      </c>
      <c r="P114" s="102" t="e">
        <f>VLOOKUP(N92,'POINTS SCORE'!$B$39:$AI$78,23,FALSE)</f>
        <v>#N/A</v>
      </c>
      <c r="Q114" s="105">
        <v>22</v>
      </c>
      <c r="R114" s="222"/>
      <c r="S114" s="102" t="e">
        <f>VLOOKUP(R92,'POINTS SCORE'!$B$10:$AI$39,23,FALSE)</f>
        <v>#N/A</v>
      </c>
      <c r="T114" s="102" t="e">
        <f>VLOOKUP(R92,'POINTS SCORE'!$B$39:$AI$78,23,FALSE)</f>
        <v>#N/A</v>
      </c>
      <c r="U114" s="105">
        <v>22</v>
      </c>
      <c r="V114" s="222"/>
      <c r="W114" s="102" t="e">
        <f>VLOOKUP(V92,'POINTS SCORE'!$B$10:$AI$39,23,FALSE)</f>
        <v>#N/A</v>
      </c>
      <c r="X114" s="102" t="e">
        <f>VLOOKUP(V92,'POINTS SCORE'!$B$39:$AI$78,23,FALSE)</f>
        <v>#N/A</v>
      </c>
      <c r="Y114" s="105">
        <v>22</v>
      </c>
      <c r="Z114" s="222"/>
      <c r="AA114" s="102" t="e">
        <f>VLOOKUP(Z92,'POINTS SCORE'!$B$10:$AI$39,23,FALSE)</f>
        <v>#N/A</v>
      </c>
      <c r="AB114" s="102" t="e">
        <f>VLOOKUP(Z92,'POINTS SCORE'!$B$39:$AI$78,23,FALSE)</f>
        <v>#N/A</v>
      </c>
      <c r="AC114" s="105">
        <v>22</v>
      </c>
      <c r="AD114" s="222"/>
      <c r="AE114" s="102" t="e">
        <f>VLOOKUP(AD92,'POINTS SCORE'!$B$10:$AI$39,23,FALSE)</f>
        <v>#N/A</v>
      </c>
      <c r="AF114" s="106" t="e">
        <f>VLOOKUP(AD92,'POINTS SCORE'!$B$39:$AI$78,23,FALSE)</f>
        <v>#N/A</v>
      </c>
    </row>
    <row r="115" spans="1:32">
      <c r="A115" s="105">
        <v>23</v>
      </c>
      <c r="B115" s="222"/>
      <c r="C115" s="102">
        <f>VLOOKUP(B92,'POINTS SCORE'!$B$10:$AI$39,24,FALSE)</f>
        <v>0</v>
      </c>
      <c r="D115" s="111">
        <f>VLOOKUP(B92,'POINTS SCORE'!$B$39:$AI$78,24,FALSE)</f>
        <v>0</v>
      </c>
      <c r="E115" s="113">
        <v>23</v>
      </c>
      <c r="F115" s="222"/>
      <c r="G115" s="111" t="e">
        <f>VLOOKUP(F92,'POINTS SCORE'!$B$10:$AI$39,24,FALSE)</f>
        <v>#N/A</v>
      </c>
      <c r="H115" s="111" t="e">
        <f>VLOOKUP(F92,'POINTS SCORE'!$B$39:$AI$78,24,FALSE)</f>
        <v>#N/A</v>
      </c>
      <c r="I115" s="113">
        <v>23</v>
      </c>
      <c r="J115" s="222"/>
      <c r="K115" s="111">
        <f>VLOOKUP(J92,'POINTS SCORE'!$B$10:$AI$39,24,FALSE)</f>
        <v>0</v>
      </c>
      <c r="L115" s="111">
        <f>VLOOKUP(J92,'POINTS SCORE'!$B$39:$AI$78,24,FALSE)</f>
        <v>0</v>
      </c>
      <c r="M115" s="113">
        <v>23</v>
      </c>
      <c r="N115" s="222"/>
      <c r="O115" s="102" t="e">
        <f>VLOOKUP(N92,'POINTS SCORE'!$B$10:$AI$39,24,FALSE)</f>
        <v>#N/A</v>
      </c>
      <c r="P115" s="102" t="e">
        <f>VLOOKUP(N92,'POINTS SCORE'!$B$39:$AI$78,24,FALSE)</f>
        <v>#N/A</v>
      </c>
      <c r="Q115" s="105">
        <v>23</v>
      </c>
      <c r="R115" s="222"/>
      <c r="S115" s="102" t="e">
        <f>VLOOKUP(R92,'POINTS SCORE'!$B$10:$AI$39,24,FALSE)</f>
        <v>#N/A</v>
      </c>
      <c r="T115" s="102" t="e">
        <f>VLOOKUP(R92,'POINTS SCORE'!$B$39:$AI$78,24,FALSE)</f>
        <v>#N/A</v>
      </c>
      <c r="U115" s="105">
        <v>23</v>
      </c>
      <c r="V115" s="222"/>
      <c r="W115" s="102" t="e">
        <f>VLOOKUP(V92,'POINTS SCORE'!$B$10:$AI$39,24,FALSE)</f>
        <v>#N/A</v>
      </c>
      <c r="X115" s="102" t="e">
        <f>VLOOKUP(V92,'POINTS SCORE'!$B$39:$AI$78,24,FALSE)</f>
        <v>#N/A</v>
      </c>
      <c r="Y115" s="105">
        <v>23</v>
      </c>
      <c r="Z115" s="222"/>
      <c r="AA115" s="102" t="e">
        <f>VLOOKUP(Z92,'POINTS SCORE'!$B$10:$AI$39,24,FALSE)</f>
        <v>#N/A</v>
      </c>
      <c r="AB115" s="102" t="e">
        <f>VLOOKUP(Z92,'POINTS SCORE'!$B$39:$AI$78,24,FALSE)</f>
        <v>#N/A</v>
      </c>
      <c r="AC115" s="105">
        <v>23</v>
      </c>
      <c r="AD115" s="222"/>
      <c r="AE115" s="102" t="e">
        <f>VLOOKUP(AD92,'POINTS SCORE'!$B$10:$AI$39,24,FALSE)</f>
        <v>#N/A</v>
      </c>
      <c r="AF115" s="106" t="e">
        <f>VLOOKUP(AD92,'POINTS SCORE'!$B$39:$AI$78,24,FALSE)</f>
        <v>#N/A</v>
      </c>
    </row>
    <row r="116" spans="1:32">
      <c r="A116" s="105">
        <v>24</v>
      </c>
      <c r="B116" s="222"/>
      <c r="C116" s="102">
        <f>VLOOKUP(B92,'POINTS SCORE'!$B$10:$AI$39,25,FALSE)</f>
        <v>0</v>
      </c>
      <c r="D116" s="111">
        <f>VLOOKUP(B92,'POINTS SCORE'!$B$39:$AI$78,25,FALSE)</f>
        <v>0</v>
      </c>
      <c r="E116" s="113">
        <v>24</v>
      </c>
      <c r="F116" s="222"/>
      <c r="G116" s="111" t="e">
        <f>VLOOKUP(F92,'POINTS SCORE'!$B$10:$AI$39,25,FALSE)</f>
        <v>#N/A</v>
      </c>
      <c r="H116" s="111" t="e">
        <f>VLOOKUP(F92,'POINTS SCORE'!$B$39:$AI$78,25,FALSE)</f>
        <v>#N/A</v>
      </c>
      <c r="I116" s="113">
        <v>24</v>
      </c>
      <c r="J116" s="222"/>
      <c r="K116" s="111">
        <f>VLOOKUP(J92,'POINTS SCORE'!$B$10:$AI$39,25,FALSE)</f>
        <v>0</v>
      </c>
      <c r="L116" s="111">
        <f>VLOOKUP(J92,'POINTS SCORE'!$B$39:$AI$78,25,FALSE)</f>
        <v>0</v>
      </c>
      <c r="M116" s="113">
        <v>24</v>
      </c>
      <c r="N116" s="222"/>
      <c r="O116" s="102" t="e">
        <f>VLOOKUP(N92,'POINTS SCORE'!$B$10:$AI$39,25,FALSE)</f>
        <v>#N/A</v>
      </c>
      <c r="P116" s="102" t="e">
        <f>VLOOKUP(N92,'POINTS SCORE'!$B$39:$AI$78,25,FALSE)</f>
        <v>#N/A</v>
      </c>
      <c r="Q116" s="105">
        <v>24</v>
      </c>
      <c r="R116" s="222"/>
      <c r="S116" s="102" t="e">
        <f>VLOOKUP(R92,'POINTS SCORE'!$B$10:$AI$39,25,FALSE)</f>
        <v>#N/A</v>
      </c>
      <c r="T116" s="102" t="e">
        <f>VLOOKUP(R92,'POINTS SCORE'!$B$39:$AI$78,25,FALSE)</f>
        <v>#N/A</v>
      </c>
      <c r="U116" s="105">
        <v>24</v>
      </c>
      <c r="V116" s="222"/>
      <c r="W116" s="102" t="e">
        <f>VLOOKUP(V92,'POINTS SCORE'!$B$10:$AI$39,25,FALSE)</f>
        <v>#N/A</v>
      </c>
      <c r="X116" s="102" t="e">
        <f>VLOOKUP(V92,'POINTS SCORE'!$B$39:$AI$78,25,FALSE)</f>
        <v>#N/A</v>
      </c>
      <c r="Y116" s="105">
        <v>24</v>
      </c>
      <c r="Z116" s="222"/>
      <c r="AA116" s="102" t="e">
        <f>VLOOKUP(Z92,'POINTS SCORE'!$B$10:$AI$39,25,FALSE)</f>
        <v>#N/A</v>
      </c>
      <c r="AB116" s="102" t="e">
        <f>VLOOKUP(Z92,'POINTS SCORE'!$B$39:$AI$78,25,FALSE)</f>
        <v>#N/A</v>
      </c>
      <c r="AC116" s="105">
        <v>24</v>
      </c>
      <c r="AD116" s="222"/>
      <c r="AE116" s="102" t="e">
        <f>VLOOKUP(AD92,'POINTS SCORE'!$B$10:$AI$39,25,FALSE)</f>
        <v>#N/A</v>
      </c>
      <c r="AF116" s="106" t="e">
        <f>VLOOKUP(AD92,'POINTS SCORE'!$B$39:$AI$78,25,FALSE)</f>
        <v>#N/A</v>
      </c>
    </row>
    <row r="117" spans="1:32">
      <c r="A117" s="105">
        <v>25</v>
      </c>
      <c r="B117" s="222"/>
      <c r="C117" s="102">
        <f>VLOOKUP(B92,'POINTS SCORE'!$B$10:$AI$39,26,FALSE)</f>
        <v>0</v>
      </c>
      <c r="D117" s="111">
        <f>VLOOKUP(B92,'POINTS SCORE'!$B$39:$AI$78,26,FALSE)</f>
        <v>0</v>
      </c>
      <c r="E117" s="113">
        <v>25</v>
      </c>
      <c r="F117" s="222"/>
      <c r="G117" s="111" t="e">
        <f>VLOOKUP(F92,'POINTS SCORE'!$B$10:$AI$39,26,FALSE)</f>
        <v>#N/A</v>
      </c>
      <c r="H117" s="111" t="e">
        <f>VLOOKUP(F92,'POINTS SCORE'!$B$39:$AI$78,26,FALSE)</f>
        <v>#N/A</v>
      </c>
      <c r="I117" s="113">
        <v>25</v>
      </c>
      <c r="J117" s="222"/>
      <c r="K117" s="111">
        <f>VLOOKUP(J92,'POINTS SCORE'!$B$10:$AI$39,26,FALSE)</f>
        <v>0</v>
      </c>
      <c r="L117" s="111">
        <f>VLOOKUP(J92,'POINTS SCORE'!$B$39:$AI$78,26,FALSE)</f>
        <v>0</v>
      </c>
      <c r="M117" s="113">
        <v>25</v>
      </c>
      <c r="N117" s="222"/>
      <c r="O117" s="102" t="e">
        <f>VLOOKUP(N92,'POINTS SCORE'!$B$10:$AI$39,26,FALSE)</f>
        <v>#N/A</v>
      </c>
      <c r="P117" s="102" t="e">
        <f>VLOOKUP(N92,'POINTS SCORE'!$B$39:$AI$78,26,FALSE)</f>
        <v>#N/A</v>
      </c>
      <c r="Q117" s="105">
        <v>25</v>
      </c>
      <c r="R117" s="222"/>
      <c r="S117" s="102" t="e">
        <f>VLOOKUP(R92,'POINTS SCORE'!$B$10:$AI$39,26,FALSE)</f>
        <v>#N/A</v>
      </c>
      <c r="T117" s="102" t="e">
        <f>VLOOKUP(R92,'POINTS SCORE'!$B$39:$AI$78,26,FALSE)</f>
        <v>#N/A</v>
      </c>
      <c r="U117" s="105">
        <v>25</v>
      </c>
      <c r="V117" s="222"/>
      <c r="W117" s="102" t="e">
        <f>VLOOKUP(V92,'POINTS SCORE'!$B$10:$AI$39,26,FALSE)</f>
        <v>#N/A</v>
      </c>
      <c r="X117" s="102" t="e">
        <f>VLOOKUP(V92,'POINTS SCORE'!$B$39:$AI$78,26,FALSE)</f>
        <v>#N/A</v>
      </c>
      <c r="Y117" s="105">
        <v>25</v>
      </c>
      <c r="Z117" s="222"/>
      <c r="AA117" s="102" t="e">
        <f>VLOOKUP(Z92,'POINTS SCORE'!$B$10:$AI$39,26,FALSE)</f>
        <v>#N/A</v>
      </c>
      <c r="AB117" s="102" t="e">
        <f>VLOOKUP(Z92,'POINTS SCORE'!$B$39:$AI$78,26,FALSE)</f>
        <v>#N/A</v>
      </c>
      <c r="AC117" s="105">
        <v>25</v>
      </c>
      <c r="AD117" s="222"/>
      <c r="AE117" s="102" t="e">
        <f>VLOOKUP(AD92,'POINTS SCORE'!$B$10:$AI$39,26,FALSE)</f>
        <v>#N/A</v>
      </c>
      <c r="AF117" s="106" t="e">
        <f>VLOOKUP(AD92,'POINTS SCORE'!$B$39:$AI$78,26,FALSE)</f>
        <v>#N/A</v>
      </c>
    </row>
    <row r="118" spans="1:32">
      <c r="A118" s="105">
        <v>26</v>
      </c>
      <c r="B118" s="222"/>
      <c r="C118" s="102">
        <f>VLOOKUP(B92,'POINTS SCORE'!$B$10:$AI$39,27,FALSE)</f>
        <v>0</v>
      </c>
      <c r="D118" s="111">
        <f>VLOOKUP(B92,'POINTS SCORE'!$B$39:$AI$78,27,FALSE)</f>
        <v>0</v>
      </c>
      <c r="E118" s="113">
        <v>26</v>
      </c>
      <c r="F118" s="222"/>
      <c r="G118" s="111" t="e">
        <f>VLOOKUP(F92,'POINTS SCORE'!$B$10:$AI$39,27,FALSE)</f>
        <v>#N/A</v>
      </c>
      <c r="H118" s="111" t="e">
        <f>VLOOKUP(F92,'POINTS SCORE'!$B$39:$AI$78,27,FALSE)</f>
        <v>#N/A</v>
      </c>
      <c r="I118" s="113">
        <v>26</v>
      </c>
      <c r="J118" s="222"/>
      <c r="K118" s="111">
        <f>VLOOKUP(J92,'POINTS SCORE'!$B$10:$AI$39,27,FALSE)</f>
        <v>0</v>
      </c>
      <c r="L118" s="111">
        <f>VLOOKUP(J92,'POINTS SCORE'!$B$39:$AI$78,27,FALSE)</f>
        <v>0</v>
      </c>
      <c r="M118" s="113">
        <v>26</v>
      </c>
      <c r="N118" s="222"/>
      <c r="O118" s="102" t="e">
        <f>VLOOKUP(N92,'POINTS SCORE'!$B$10:$AI$39,27,FALSE)</f>
        <v>#N/A</v>
      </c>
      <c r="P118" s="102" t="e">
        <f>VLOOKUP(N92,'POINTS SCORE'!$B$39:$AI$78,27,FALSE)</f>
        <v>#N/A</v>
      </c>
      <c r="Q118" s="105">
        <v>26</v>
      </c>
      <c r="R118" s="222"/>
      <c r="S118" s="102" t="e">
        <f>VLOOKUP(R92,'POINTS SCORE'!$B$10:$AI$39,27,FALSE)</f>
        <v>#N/A</v>
      </c>
      <c r="T118" s="102" t="e">
        <f>VLOOKUP(R92,'POINTS SCORE'!$B$39:$AI$78,27,FALSE)</f>
        <v>#N/A</v>
      </c>
      <c r="U118" s="105">
        <v>26</v>
      </c>
      <c r="V118" s="222"/>
      <c r="W118" s="102" t="e">
        <f>VLOOKUP(V92,'POINTS SCORE'!$B$10:$AI$39,27,FALSE)</f>
        <v>#N/A</v>
      </c>
      <c r="X118" s="102" t="e">
        <f>VLOOKUP(V92,'POINTS SCORE'!$B$39:$AI$78,27,FALSE)</f>
        <v>#N/A</v>
      </c>
      <c r="Y118" s="105">
        <v>26</v>
      </c>
      <c r="Z118" s="222"/>
      <c r="AA118" s="102" t="e">
        <f>VLOOKUP(Z92,'POINTS SCORE'!$B$10:$AI$39,27,FALSE)</f>
        <v>#N/A</v>
      </c>
      <c r="AB118" s="102" t="e">
        <f>VLOOKUP(Z92,'POINTS SCORE'!$B$39:$AI$78,27,FALSE)</f>
        <v>#N/A</v>
      </c>
      <c r="AC118" s="105">
        <v>26</v>
      </c>
      <c r="AD118" s="222"/>
      <c r="AE118" s="102" t="e">
        <f>VLOOKUP(AD92,'POINTS SCORE'!$B$10:$AI$39,27,FALSE)</f>
        <v>#N/A</v>
      </c>
      <c r="AF118" s="106" t="e">
        <f>VLOOKUP(AD92,'POINTS SCORE'!$B$39:$AI$78,27,FALSE)</f>
        <v>#N/A</v>
      </c>
    </row>
    <row r="119" spans="1:32">
      <c r="A119" s="105">
        <v>27</v>
      </c>
      <c r="B119" s="222"/>
      <c r="C119" s="102">
        <f>VLOOKUP(B92,'POINTS SCORE'!$B$10:$AI$39,28,FALSE)</f>
        <v>0</v>
      </c>
      <c r="D119" s="111">
        <f>VLOOKUP(B92,'POINTS SCORE'!$B$39:$AI$78,28,FALSE)</f>
        <v>0</v>
      </c>
      <c r="E119" s="113">
        <v>27</v>
      </c>
      <c r="F119" s="222"/>
      <c r="G119" s="111" t="e">
        <f>VLOOKUP(F92,'POINTS SCORE'!$B$10:$AI$39,28,FALSE)</f>
        <v>#N/A</v>
      </c>
      <c r="H119" s="111" t="e">
        <f>VLOOKUP(F92,'POINTS SCORE'!$B$39:$AI$78,28,FALSE)</f>
        <v>#N/A</v>
      </c>
      <c r="I119" s="113">
        <v>27</v>
      </c>
      <c r="J119" s="222"/>
      <c r="K119" s="111">
        <f>VLOOKUP(J92,'POINTS SCORE'!$B$10:$AI$39,28,FALSE)</f>
        <v>0</v>
      </c>
      <c r="L119" s="111">
        <f>VLOOKUP(J92,'POINTS SCORE'!$B$39:$AI$78,28,FALSE)</f>
        <v>0</v>
      </c>
      <c r="M119" s="113">
        <v>27</v>
      </c>
      <c r="N119" s="222"/>
      <c r="O119" s="102" t="e">
        <f>VLOOKUP(N92,'POINTS SCORE'!$B$10:$AI$39,28,FALSE)</f>
        <v>#N/A</v>
      </c>
      <c r="P119" s="102" t="e">
        <f>VLOOKUP(N92,'POINTS SCORE'!$B$39:$AI$78,28,FALSE)</f>
        <v>#N/A</v>
      </c>
      <c r="Q119" s="105">
        <v>27</v>
      </c>
      <c r="R119" s="222"/>
      <c r="S119" s="102" t="e">
        <f>VLOOKUP(R92,'POINTS SCORE'!$B$10:$AI$39,28,FALSE)</f>
        <v>#N/A</v>
      </c>
      <c r="T119" s="102" t="e">
        <f>VLOOKUP(R92,'POINTS SCORE'!$B$39:$AI$78,28,FALSE)</f>
        <v>#N/A</v>
      </c>
      <c r="U119" s="105">
        <v>27</v>
      </c>
      <c r="V119" s="222"/>
      <c r="W119" s="102" t="e">
        <f>VLOOKUP(V92,'POINTS SCORE'!$B$10:$AI$39,28,FALSE)</f>
        <v>#N/A</v>
      </c>
      <c r="X119" s="102" t="e">
        <f>VLOOKUP(V92,'POINTS SCORE'!$B$39:$AI$78,28,FALSE)</f>
        <v>#N/A</v>
      </c>
      <c r="Y119" s="105">
        <v>27</v>
      </c>
      <c r="Z119" s="222"/>
      <c r="AA119" s="102" t="e">
        <f>VLOOKUP(Z92,'POINTS SCORE'!$B$10:$AI$39,28,FALSE)</f>
        <v>#N/A</v>
      </c>
      <c r="AB119" s="102" t="e">
        <f>VLOOKUP(Z92,'POINTS SCORE'!$B$39:$AI$78,28,FALSE)</f>
        <v>#N/A</v>
      </c>
      <c r="AC119" s="105">
        <v>27</v>
      </c>
      <c r="AD119" s="222"/>
      <c r="AE119" s="102" t="e">
        <f>VLOOKUP(AD92,'POINTS SCORE'!$B$10:$AI$39,28,FALSE)</f>
        <v>#N/A</v>
      </c>
      <c r="AF119" s="106" t="e">
        <f>VLOOKUP(AD92,'POINTS SCORE'!$B$39:$AI$78,28,FALSE)</f>
        <v>#N/A</v>
      </c>
    </row>
    <row r="120" spans="1:32">
      <c r="A120" s="105">
        <v>28</v>
      </c>
      <c r="B120" s="222"/>
      <c r="C120" s="102">
        <f>VLOOKUP(B92,'POINTS SCORE'!$B$10:$AI$39,29,FALSE)</f>
        <v>0</v>
      </c>
      <c r="D120" s="111">
        <f>VLOOKUP(B92,'POINTS SCORE'!$B$39:$AI$78,29,FALSE)</f>
        <v>0</v>
      </c>
      <c r="E120" s="113">
        <v>28</v>
      </c>
      <c r="F120" s="222"/>
      <c r="G120" s="111" t="e">
        <f>VLOOKUP(F92,'POINTS SCORE'!$B$10:$AI$39,29,FALSE)</f>
        <v>#N/A</v>
      </c>
      <c r="H120" s="111" t="e">
        <f>VLOOKUP(F92,'POINTS SCORE'!$B$39:$AI$78,29,FALSE)</f>
        <v>#N/A</v>
      </c>
      <c r="I120" s="113">
        <v>28</v>
      </c>
      <c r="J120" s="222"/>
      <c r="K120" s="111">
        <f>VLOOKUP(J92,'POINTS SCORE'!$B$10:$AI$39,29,FALSE)</f>
        <v>0</v>
      </c>
      <c r="L120" s="111">
        <f>VLOOKUP(J92,'POINTS SCORE'!$B$39:$AI$78,29,FALSE)</f>
        <v>0</v>
      </c>
      <c r="M120" s="113">
        <v>28</v>
      </c>
      <c r="N120" s="222"/>
      <c r="O120" s="102" t="e">
        <f>VLOOKUP(N92,'POINTS SCORE'!$B$10:$AI$39,29,FALSE)</f>
        <v>#N/A</v>
      </c>
      <c r="P120" s="102" t="e">
        <f>VLOOKUP(N92,'POINTS SCORE'!$B$39:$AI$78,29,FALSE)</f>
        <v>#N/A</v>
      </c>
      <c r="Q120" s="105">
        <v>28</v>
      </c>
      <c r="R120" s="222"/>
      <c r="S120" s="102" t="e">
        <f>VLOOKUP(R92,'POINTS SCORE'!$B$10:$AI$39,29,FALSE)</f>
        <v>#N/A</v>
      </c>
      <c r="T120" s="102" t="e">
        <f>VLOOKUP(R92,'POINTS SCORE'!$B$39:$AI$78,29,FALSE)</f>
        <v>#N/A</v>
      </c>
      <c r="U120" s="105">
        <v>28</v>
      </c>
      <c r="V120" s="222"/>
      <c r="W120" s="102" t="e">
        <f>VLOOKUP(V92,'POINTS SCORE'!$B$10:$AI$39,29,FALSE)</f>
        <v>#N/A</v>
      </c>
      <c r="X120" s="102" t="e">
        <f>VLOOKUP(V92,'POINTS SCORE'!$B$39:$AI$78,29,FALSE)</f>
        <v>#N/A</v>
      </c>
      <c r="Y120" s="105">
        <v>28</v>
      </c>
      <c r="Z120" s="222"/>
      <c r="AA120" s="102" t="e">
        <f>VLOOKUP(Z92,'POINTS SCORE'!$B$10:$AI$39,29,FALSE)</f>
        <v>#N/A</v>
      </c>
      <c r="AB120" s="102" t="e">
        <f>VLOOKUP(Z92,'POINTS SCORE'!$B$39:$AI$78,29,FALSE)</f>
        <v>#N/A</v>
      </c>
      <c r="AC120" s="105">
        <v>28</v>
      </c>
      <c r="AD120" s="222"/>
      <c r="AE120" s="102" t="e">
        <f>VLOOKUP(AD92,'POINTS SCORE'!$B$10:$AI$39,29,FALSE)</f>
        <v>#N/A</v>
      </c>
      <c r="AF120" s="106" t="e">
        <f>VLOOKUP(AD92,'POINTS SCORE'!$B$39:$AI$78,29,FALSE)</f>
        <v>#N/A</v>
      </c>
    </row>
    <row r="121" spans="1:32">
      <c r="A121" s="105">
        <v>29</v>
      </c>
      <c r="B121" s="222"/>
      <c r="C121" s="102">
        <f>VLOOKUP(B92,'POINTS SCORE'!$B$10:$AI$39,30,FALSE)</f>
        <v>0</v>
      </c>
      <c r="D121" s="111">
        <f>VLOOKUP(B92,'POINTS SCORE'!$B$39:$AI$78,30,FALSE)</f>
        <v>0</v>
      </c>
      <c r="E121" s="113">
        <v>29</v>
      </c>
      <c r="F121" s="222"/>
      <c r="G121" s="111" t="e">
        <f>VLOOKUP(F92,'POINTS SCORE'!$B$10:$AI$39,30,FALSE)</f>
        <v>#N/A</v>
      </c>
      <c r="H121" s="111" t="e">
        <f>VLOOKUP(F92,'POINTS SCORE'!$B$39:$AI$78,30,FALSE)</f>
        <v>#N/A</v>
      </c>
      <c r="I121" s="113">
        <v>29</v>
      </c>
      <c r="J121" s="222"/>
      <c r="K121" s="111">
        <f>VLOOKUP(J92,'POINTS SCORE'!$B$10:$AI$39,30,FALSE)</f>
        <v>0</v>
      </c>
      <c r="L121" s="111">
        <f>VLOOKUP(J92,'POINTS SCORE'!$B$39:$AI$78,30,FALSE)</f>
        <v>0</v>
      </c>
      <c r="M121" s="113">
        <v>29</v>
      </c>
      <c r="N121" s="222"/>
      <c r="O121" s="102" t="e">
        <f>VLOOKUP(N92,'POINTS SCORE'!$B$10:$AI$39,30,FALSE)</f>
        <v>#N/A</v>
      </c>
      <c r="P121" s="102" t="e">
        <f>VLOOKUP(N92,'POINTS SCORE'!$B$39:$AI$78,30,FALSE)</f>
        <v>#N/A</v>
      </c>
      <c r="Q121" s="105">
        <v>29</v>
      </c>
      <c r="R121" s="222"/>
      <c r="S121" s="102" t="e">
        <f>VLOOKUP(R92,'POINTS SCORE'!$B$10:$AI$39,30,FALSE)</f>
        <v>#N/A</v>
      </c>
      <c r="T121" s="102" t="e">
        <f>VLOOKUP(R92,'POINTS SCORE'!$B$39:$AI$78,30,FALSE)</f>
        <v>#N/A</v>
      </c>
      <c r="U121" s="105">
        <v>29</v>
      </c>
      <c r="V121" s="222"/>
      <c r="W121" s="102" t="e">
        <f>VLOOKUP(V92,'POINTS SCORE'!$B$10:$AI$39,30,FALSE)</f>
        <v>#N/A</v>
      </c>
      <c r="X121" s="102" t="e">
        <f>VLOOKUP(V92,'POINTS SCORE'!$B$39:$AI$78,30,FALSE)</f>
        <v>#N/A</v>
      </c>
      <c r="Y121" s="105">
        <v>29</v>
      </c>
      <c r="Z121" s="222"/>
      <c r="AA121" s="102" t="e">
        <f>VLOOKUP(Z92,'POINTS SCORE'!$B$10:$AI$39,30,FALSE)</f>
        <v>#N/A</v>
      </c>
      <c r="AB121" s="102" t="e">
        <f>VLOOKUP(Z92,'POINTS SCORE'!$B$39:$AI$78,30,FALSE)</f>
        <v>#N/A</v>
      </c>
      <c r="AC121" s="105">
        <v>29</v>
      </c>
      <c r="AD121" s="222"/>
      <c r="AE121" s="102" t="e">
        <f>VLOOKUP(AD92,'POINTS SCORE'!$B$10:$AI$39,30,FALSE)</f>
        <v>#N/A</v>
      </c>
      <c r="AF121" s="106" t="e">
        <f>VLOOKUP(AD92,'POINTS SCORE'!$B$39:$AI$78,30,FALSE)</f>
        <v>#N/A</v>
      </c>
    </row>
    <row r="122" spans="1:32">
      <c r="A122" s="105">
        <v>30</v>
      </c>
      <c r="B122" s="222"/>
      <c r="C122" s="102">
        <f>VLOOKUP(B92,'POINTS SCORE'!$B$10:$AI$39,31,FALSE)</f>
        <v>0</v>
      </c>
      <c r="D122" s="111">
        <f>VLOOKUP(B92,'POINTS SCORE'!$B$39:$AI$78,31,FALSE)</f>
        <v>0</v>
      </c>
      <c r="E122" s="113">
        <v>30</v>
      </c>
      <c r="F122" s="222"/>
      <c r="G122" s="111" t="e">
        <f>VLOOKUP(F92,'POINTS SCORE'!$B$10:$AI$39,31,FALSE)</f>
        <v>#N/A</v>
      </c>
      <c r="H122" s="111" t="e">
        <f>VLOOKUP(F92,'POINTS SCORE'!$B$39:$AI$78,31,FALSE)</f>
        <v>#N/A</v>
      </c>
      <c r="I122" s="113">
        <v>30</v>
      </c>
      <c r="J122" s="222"/>
      <c r="K122" s="111">
        <f>VLOOKUP(J92,'POINTS SCORE'!$B$10:$AI$39,31,FALSE)</f>
        <v>0</v>
      </c>
      <c r="L122" s="111">
        <f>VLOOKUP(J92,'POINTS SCORE'!$B$39:$AI$78,31,FALSE)</f>
        <v>0</v>
      </c>
      <c r="M122" s="113">
        <v>30</v>
      </c>
      <c r="N122" s="222"/>
      <c r="O122" s="102" t="e">
        <f>VLOOKUP(N92,'POINTS SCORE'!$B$10:$AI$39,31,FALSE)</f>
        <v>#N/A</v>
      </c>
      <c r="P122" s="102" t="e">
        <f>VLOOKUP(N92,'POINTS SCORE'!$B$39:$AI$78,31,FALSE)</f>
        <v>#N/A</v>
      </c>
      <c r="Q122" s="105">
        <v>30</v>
      </c>
      <c r="R122" s="222"/>
      <c r="S122" s="102" t="e">
        <f>VLOOKUP(R92,'POINTS SCORE'!$B$10:$AI$39,31,FALSE)</f>
        <v>#N/A</v>
      </c>
      <c r="T122" s="102" t="e">
        <f>VLOOKUP(R92,'POINTS SCORE'!$B$39:$AI$78,31,FALSE)</f>
        <v>#N/A</v>
      </c>
      <c r="U122" s="105">
        <v>30</v>
      </c>
      <c r="V122" s="222"/>
      <c r="W122" s="102" t="e">
        <f>VLOOKUP(V92,'POINTS SCORE'!$B$10:$AI$39,31,FALSE)</f>
        <v>#N/A</v>
      </c>
      <c r="X122" s="102" t="e">
        <f>VLOOKUP(V92,'POINTS SCORE'!$B$39:$AI$78,31,FALSE)</f>
        <v>#N/A</v>
      </c>
      <c r="Y122" s="105">
        <v>30</v>
      </c>
      <c r="Z122" s="222"/>
      <c r="AA122" s="102" t="e">
        <f>VLOOKUP(Z92,'POINTS SCORE'!$B$10:$AI$39,31,FALSE)</f>
        <v>#N/A</v>
      </c>
      <c r="AB122" s="102" t="e">
        <f>VLOOKUP(Z92,'POINTS SCORE'!$B$39:$AI$78,31,FALSE)</f>
        <v>#N/A</v>
      </c>
      <c r="AC122" s="105">
        <v>30</v>
      </c>
      <c r="AD122" s="222"/>
      <c r="AE122" s="102" t="e">
        <f>VLOOKUP(AD92,'POINTS SCORE'!$B$10:$AI$39,31,FALSE)</f>
        <v>#N/A</v>
      </c>
      <c r="AF122" s="106" t="e">
        <f>VLOOKUP(AD92,'POINTS SCORE'!$B$39:$AI$78,31,FALSE)</f>
        <v>#N/A</v>
      </c>
    </row>
    <row r="123" spans="1:32">
      <c r="A123" s="105" t="s">
        <v>149</v>
      </c>
      <c r="B123" s="222" t="s">
        <v>194</v>
      </c>
      <c r="C123" s="102">
        <f>VLOOKUP(B92,'POINTS SCORE'!$B$10:$AI$39,32,FALSE)</f>
        <v>14</v>
      </c>
      <c r="D123" s="111">
        <f>VLOOKUP(B92,'POINTS SCORE'!$B$39:$AI$78,32,FALSE)</f>
        <v>14</v>
      </c>
      <c r="E123" s="113" t="s">
        <v>149</v>
      </c>
      <c r="F123" s="222"/>
      <c r="G123" s="111" t="e">
        <f>VLOOKUP(F92,'POINTS SCORE'!$B$10:$AI$39,32,FALSE)</f>
        <v>#N/A</v>
      </c>
      <c r="H123" s="111" t="e">
        <f>VLOOKUP(F92,'POINTS SCORE'!$B$39:$AI$78,32,FALSE)</f>
        <v>#N/A</v>
      </c>
      <c r="I123" s="113" t="s">
        <v>149</v>
      </c>
      <c r="J123" s="222" t="s">
        <v>2387</v>
      </c>
      <c r="K123" s="111">
        <f>VLOOKUP(J92,'POINTS SCORE'!$B$10:$AI$39,32,FALSE)</f>
        <v>14</v>
      </c>
      <c r="L123" s="111">
        <f>VLOOKUP(J92,'POINTS SCORE'!$B$39:$AI$78,32,FALSE)</f>
        <v>14</v>
      </c>
      <c r="M123" s="113" t="s">
        <v>149</v>
      </c>
      <c r="N123" s="222"/>
      <c r="O123" s="102" t="e">
        <f>VLOOKUP(N92,'POINTS SCORE'!$B$10:$AI$39,32,FALSE)</f>
        <v>#N/A</v>
      </c>
      <c r="P123" s="102" t="e">
        <f>VLOOKUP(N92,'POINTS SCORE'!$B$39:$AI$78,32,FALSE)</f>
        <v>#N/A</v>
      </c>
      <c r="Q123" s="105" t="s">
        <v>149</v>
      </c>
      <c r="R123" s="222"/>
      <c r="S123" s="102" t="e">
        <f>VLOOKUP(R92,'POINTS SCORE'!$B$10:$AI$39,32,FALSE)</f>
        <v>#N/A</v>
      </c>
      <c r="T123" s="102" t="e">
        <f>VLOOKUP(R92,'POINTS SCORE'!$B$39:$AI$78,32,FALSE)</f>
        <v>#N/A</v>
      </c>
      <c r="U123" s="105" t="s">
        <v>149</v>
      </c>
      <c r="V123" s="222"/>
      <c r="W123" s="102" t="e">
        <f>VLOOKUP(V92,'POINTS SCORE'!$B$10:$AI$39,32,FALSE)</f>
        <v>#N/A</v>
      </c>
      <c r="X123" s="102" t="e">
        <f>VLOOKUP(V92,'POINTS SCORE'!$B$39:$AI$78,32,FALSE)</f>
        <v>#N/A</v>
      </c>
      <c r="Y123" s="105" t="s">
        <v>149</v>
      </c>
      <c r="Z123" s="222"/>
      <c r="AA123" s="102" t="e">
        <f>VLOOKUP(Z92,'POINTS SCORE'!$B$10:$AI$39,32,FALSE)</f>
        <v>#N/A</v>
      </c>
      <c r="AB123" s="102" t="e">
        <f>VLOOKUP(Z92,'POINTS SCORE'!$B$39:$AI$78,32,FALSE)</f>
        <v>#N/A</v>
      </c>
      <c r="AC123" s="105" t="s">
        <v>149</v>
      </c>
      <c r="AD123" s="222"/>
      <c r="AE123" s="102" t="e">
        <f>VLOOKUP(AD92,'POINTS SCORE'!$B$10:$AI$39,32,FALSE)</f>
        <v>#N/A</v>
      </c>
      <c r="AF123" s="106" t="e">
        <f>VLOOKUP(AD92,'POINTS SCORE'!$B$39:$AI$78,32,FALSE)</f>
        <v>#N/A</v>
      </c>
    </row>
    <row r="124" spans="1:32">
      <c r="A124" s="105" t="s">
        <v>149</v>
      </c>
      <c r="B124" s="222"/>
      <c r="C124" s="102">
        <f>VLOOKUP(B92,'POINTS SCORE'!$B$10:$AI$39,32,FALSE)</f>
        <v>14</v>
      </c>
      <c r="D124" s="111">
        <f>VLOOKUP(B92,'POINTS SCORE'!$B$39:$AI$78,32,FALSE)</f>
        <v>14</v>
      </c>
      <c r="E124" s="113" t="s">
        <v>149</v>
      </c>
      <c r="F124" s="222"/>
      <c r="G124" s="111" t="e">
        <f>VLOOKUP(F92,'POINTS SCORE'!$B$10:$AI$39,32,FALSE)</f>
        <v>#N/A</v>
      </c>
      <c r="H124" s="111" t="e">
        <f>VLOOKUP(F92,'POINTS SCORE'!$B$39:$AI$78,32,FALSE)</f>
        <v>#N/A</v>
      </c>
      <c r="I124" s="113" t="s">
        <v>149</v>
      </c>
      <c r="J124" s="222"/>
      <c r="K124" s="111">
        <f>VLOOKUP(J92,'POINTS SCORE'!$B$10:$AI$39,32,FALSE)</f>
        <v>14</v>
      </c>
      <c r="L124" s="111">
        <f>VLOOKUP(J92,'POINTS SCORE'!$B$39:$AI$78,32,FALSE)</f>
        <v>14</v>
      </c>
      <c r="M124" s="113" t="s">
        <v>149</v>
      </c>
      <c r="N124" s="222"/>
      <c r="O124" s="102" t="e">
        <f>VLOOKUP(N92,'POINTS SCORE'!$B$10:$AI$39,32,FALSE)</f>
        <v>#N/A</v>
      </c>
      <c r="P124" s="102" t="e">
        <f>VLOOKUP(N92,'POINTS SCORE'!$B$39:$AI$78,32,FALSE)</f>
        <v>#N/A</v>
      </c>
      <c r="Q124" s="105" t="s">
        <v>149</v>
      </c>
      <c r="R124" s="222"/>
      <c r="S124" s="102" t="e">
        <f>VLOOKUP(R92,'POINTS SCORE'!$B$10:$AI$39,32,FALSE)</f>
        <v>#N/A</v>
      </c>
      <c r="T124" s="102" t="e">
        <f>VLOOKUP(R92,'POINTS SCORE'!$B$39:$AI$78,32,FALSE)</f>
        <v>#N/A</v>
      </c>
      <c r="U124" s="105" t="s">
        <v>149</v>
      </c>
      <c r="V124" s="222"/>
      <c r="W124" s="102" t="e">
        <f>VLOOKUP(V92,'POINTS SCORE'!$B$10:$AI$39,32,FALSE)</f>
        <v>#N/A</v>
      </c>
      <c r="X124" s="102" t="e">
        <f>VLOOKUP(V92,'POINTS SCORE'!$B$39:$AI$78,32,FALSE)</f>
        <v>#N/A</v>
      </c>
      <c r="Y124" s="105" t="s">
        <v>149</v>
      </c>
      <c r="Z124" s="222"/>
      <c r="AA124" s="102" t="e">
        <f>VLOOKUP(Z92,'POINTS SCORE'!$B$10:$AI$39,32,FALSE)</f>
        <v>#N/A</v>
      </c>
      <c r="AB124" s="102" t="e">
        <f>VLOOKUP(Z92,'POINTS SCORE'!$B$39:$AI$78,32,FALSE)</f>
        <v>#N/A</v>
      </c>
      <c r="AC124" s="105" t="s">
        <v>149</v>
      </c>
      <c r="AD124" s="222"/>
      <c r="AE124" s="102" t="e">
        <f>VLOOKUP(AD92,'POINTS SCORE'!$B$10:$AI$39,32,FALSE)</f>
        <v>#N/A</v>
      </c>
      <c r="AF124" s="106" t="e">
        <f>VLOOKUP(AD92,'POINTS SCORE'!$B$39:$AI$78,32,FALSE)</f>
        <v>#N/A</v>
      </c>
    </row>
    <row r="125" spans="1:32">
      <c r="A125" s="105" t="s">
        <v>149</v>
      </c>
      <c r="B125" s="222"/>
      <c r="C125" s="102">
        <f>VLOOKUP(B92,'POINTS SCORE'!$B$10:$AI$39,32,FALSE)</f>
        <v>14</v>
      </c>
      <c r="D125" s="111">
        <f>VLOOKUP(B92,'POINTS SCORE'!$B$39:$AI$78,32,FALSE)</f>
        <v>14</v>
      </c>
      <c r="E125" s="113" t="s">
        <v>149</v>
      </c>
      <c r="F125" s="222"/>
      <c r="G125" s="111" t="e">
        <f>VLOOKUP(F92,'POINTS SCORE'!$B$10:$AI$39,32,FALSE)</f>
        <v>#N/A</v>
      </c>
      <c r="H125" s="111" t="e">
        <f>VLOOKUP(F92,'POINTS SCORE'!$B$39:$AI$78,32,FALSE)</f>
        <v>#N/A</v>
      </c>
      <c r="I125" s="113" t="s">
        <v>149</v>
      </c>
      <c r="J125" s="222"/>
      <c r="K125" s="111">
        <f>VLOOKUP(J92,'POINTS SCORE'!$B$10:$AI$39,32,FALSE)</f>
        <v>14</v>
      </c>
      <c r="L125" s="111">
        <f>VLOOKUP(J92,'POINTS SCORE'!$B$39:$AI$78,32,FALSE)</f>
        <v>14</v>
      </c>
      <c r="M125" s="113" t="s">
        <v>149</v>
      </c>
      <c r="N125" s="222"/>
      <c r="O125" s="102" t="e">
        <f>VLOOKUP(N92,'POINTS SCORE'!$B$10:$AI$39,32,FALSE)</f>
        <v>#N/A</v>
      </c>
      <c r="P125" s="102" t="e">
        <f>VLOOKUP(N92,'POINTS SCORE'!$B$39:$AI$78,32,FALSE)</f>
        <v>#N/A</v>
      </c>
      <c r="Q125" s="105" t="s">
        <v>149</v>
      </c>
      <c r="R125" s="222"/>
      <c r="S125" s="102" t="e">
        <f>VLOOKUP(R92,'POINTS SCORE'!$B$10:$AI$39,32,FALSE)</f>
        <v>#N/A</v>
      </c>
      <c r="T125" s="102" t="e">
        <f>VLOOKUP(R92,'POINTS SCORE'!$B$39:$AI$78,32,FALSE)</f>
        <v>#N/A</v>
      </c>
      <c r="U125" s="105" t="s">
        <v>149</v>
      </c>
      <c r="V125" s="222"/>
      <c r="W125" s="102" t="e">
        <f>VLOOKUP(V92,'POINTS SCORE'!$B$10:$AI$39,32,FALSE)</f>
        <v>#N/A</v>
      </c>
      <c r="X125" s="102" t="e">
        <f>VLOOKUP(V92,'POINTS SCORE'!$B$39:$AI$78,32,FALSE)</f>
        <v>#N/A</v>
      </c>
      <c r="Y125" s="105" t="s">
        <v>149</v>
      </c>
      <c r="Z125" s="222"/>
      <c r="AA125" s="102" t="e">
        <f>VLOOKUP(Z92,'POINTS SCORE'!$B$10:$AI$39,32,FALSE)</f>
        <v>#N/A</v>
      </c>
      <c r="AB125" s="102" t="e">
        <f>VLOOKUP(Z92,'POINTS SCORE'!$B$39:$AI$78,32,FALSE)</f>
        <v>#N/A</v>
      </c>
      <c r="AC125" s="105" t="s">
        <v>149</v>
      </c>
      <c r="AD125" s="222"/>
      <c r="AE125" s="102" t="e">
        <f>VLOOKUP(AD92,'POINTS SCORE'!$B$10:$AI$39,32,FALSE)</f>
        <v>#N/A</v>
      </c>
      <c r="AF125" s="106" t="e">
        <f>VLOOKUP(AD92,'POINTS SCORE'!$B$39:$AI$78,32,FALSE)</f>
        <v>#N/A</v>
      </c>
    </row>
    <row r="126" spans="1:32">
      <c r="A126" s="105" t="s">
        <v>149</v>
      </c>
      <c r="B126" s="222"/>
      <c r="C126" s="102">
        <f>VLOOKUP(B92,'POINTS SCORE'!$B$10:$AI$39,32,FALSE)</f>
        <v>14</v>
      </c>
      <c r="D126" s="111">
        <f>VLOOKUP(B92,'POINTS SCORE'!$B$39:$AI$78,32,FALSE)</f>
        <v>14</v>
      </c>
      <c r="E126" s="113" t="s">
        <v>149</v>
      </c>
      <c r="F126" s="222"/>
      <c r="G126" s="111" t="e">
        <f>VLOOKUP(F92,'POINTS SCORE'!$B$10:$AI$39,32,FALSE)</f>
        <v>#N/A</v>
      </c>
      <c r="H126" s="111" t="e">
        <f>VLOOKUP(F92,'POINTS SCORE'!$B$39:$AI$78,32,FALSE)</f>
        <v>#N/A</v>
      </c>
      <c r="I126" s="113" t="s">
        <v>149</v>
      </c>
      <c r="J126" s="222"/>
      <c r="K126" s="111">
        <f>VLOOKUP(J92,'POINTS SCORE'!$B$10:$AI$39,32,FALSE)</f>
        <v>14</v>
      </c>
      <c r="L126" s="111">
        <f>VLOOKUP(J92,'POINTS SCORE'!$B$39:$AI$78,32,FALSE)</f>
        <v>14</v>
      </c>
      <c r="M126" s="113" t="s">
        <v>149</v>
      </c>
      <c r="N126" s="222"/>
      <c r="O126" s="102" t="e">
        <f>VLOOKUP(N92,'POINTS SCORE'!$B$10:$AI$39,32,FALSE)</f>
        <v>#N/A</v>
      </c>
      <c r="P126" s="102" t="e">
        <f>VLOOKUP(N92,'POINTS SCORE'!$B$39:$AI$78,32,FALSE)</f>
        <v>#N/A</v>
      </c>
      <c r="Q126" s="105" t="s">
        <v>149</v>
      </c>
      <c r="R126" s="222"/>
      <c r="S126" s="102" t="e">
        <f>VLOOKUP(R92,'POINTS SCORE'!$B$10:$AI$39,32,FALSE)</f>
        <v>#N/A</v>
      </c>
      <c r="T126" s="102" t="e">
        <f>VLOOKUP(R92,'POINTS SCORE'!$B$39:$AI$78,32,FALSE)</f>
        <v>#N/A</v>
      </c>
      <c r="U126" s="105" t="s">
        <v>149</v>
      </c>
      <c r="V126" s="222"/>
      <c r="W126" s="102" t="e">
        <f>VLOOKUP(V92,'POINTS SCORE'!$B$10:$AI$39,32,FALSE)</f>
        <v>#N/A</v>
      </c>
      <c r="X126" s="102" t="e">
        <f>VLOOKUP(V92,'POINTS SCORE'!$B$39:$AI$78,32,FALSE)</f>
        <v>#N/A</v>
      </c>
      <c r="Y126" s="105" t="s">
        <v>149</v>
      </c>
      <c r="Z126" s="222"/>
      <c r="AA126" s="102" t="e">
        <f>VLOOKUP(Z92,'POINTS SCORE'!$B$10:$AI$39,32,FALSE)</f>
        <v>#N/A</v>
      </c>
      <c r="AB126" s="102" t="e">
        <f>VLOOKUP(Z92,'POINTS SCORE'!$B$39:$AI$78,32,FALSE)</f>
        <v>#N/A</v>
      </c>
      <c r="AC126" s="105" t="s">
        <v>149</v>
      </c>
      <c r="AD126" s="222"/>
      <c r="AE126" s="102" t="e">
        <f>VLOOKUP(AD92,'POINTS SCORE'!$B$10:$AI$39,32,FALSE)</f>
        <v>#N/A</v>
      </c>
      <c r="AF126" s="106" t="e">
        <f>VLOOKUP(AD92,'POINTS SCORE'!$B$39:$AI$78,32,FALSE)</f>
        <v>#N/A</v>
      </c>
    </row>
    <row r="127" spans="1:32">
      <c r="A127" s="105" t="s">
        <v>149</v>
      </c>
      <c r="B127" s="222"/>
      <c r="C127" s="102">
        <f>VLOOKUP(B92,'POINTS SCORE'!$B$10:$AI$39,32,FALSE)</f>
        <v>14</v>
      </c>
      <c r="D127" s="111">
        <f>VLOOKUP(B92,'POINTS SCORE'!$B$39:$AI$78,32,FALSE)</f>
        <v>14</v>
      </c>
      <c r="E127" s="113" t="s">
        <v>149</v>
      </c>
      <c r="F127" s="222"/>
      <c r="G127" s="111" t="e">
        <f>VLOOKUP(F92,'POINTS SCORE'!$B$10:$AI$39,32,FALSE)</f>
        <v>#N/A</v>
      </c>
      <c r="H127" s="111" t="e">
        <f>VLOOKUP(F92,'POINTS SCORE'!$B$39:$AI$78,32,FALSE)</f>
        <v>#N/A</v>
      </c>
      <c r="I127" s="113" t="s">
        <v>149</v>
      </c>
      <c r="J127" s="222"/>
      <c r="K127" s="111">
        <f>VLOOKUP(J92,'POINTS SCORE'!$B$10:$AI$39,32,FALSE)</f>
        <v>14</v>
      </c>
      <c r="L127" s="111">
        <f>VLOOKUP(J92,'POINTS SCORE'!$B$39:$AI$78,32,FALSE)</f>
        <v>14</v>
      </c>
      <c r="M127" s="113" t="s">
        <v>149</v>
      </c>
      <c r="N127" s="222"/>
      <c r="O127" s="102" t="e">
        <f>VLOOKUP(N92,'POINTS SCORE'!$B$10:$AI$39,32,FALSE)</f>
        <v>#N/A</v>
      </c>
      <c r="P127" s="102" t="e">
        <f>VLOOKUP(N92,'POINTS SCORE'!$B$39:$AI$78,32,FALSE)</f>
        <v>#N/A</v>
      </c>
      <c r="Q127" s="105" t="s">
        <v>149</v>
      </c>
      <c r="R127" s="222"/>
      <c r="S127" s="102" t="e">
        <f>VLOOKUP(R92,'POINTS SCORE'!$B$10:$AI$39,32,FALSE)</f>
        <v>#N/A</v>
      </c>
      <c r="T127" s="102" t="e">
        <f>VLOOKUP(R92,'POINTS SCORE'!$B$39:$AI$78,32,FALSE)</f>
        <v>#N/A</v>
      </c>
      <c r="U127" s="105" t="s">
        <v>149</v>
      </c>
      <c r="V127" s="222"/>
      <c r="W127" s="102" t="e">
        <f>VLOOKUP(V92,'POINTS SCORE'!$B$10:$AI$39,32,FALSE)</f>
        <v>#N/A</v>
      </c>
      <c r="X127" s="102" t="e">
        <f>VLOOKUP(V92,'POINTS SCORE'!$B$39:$AI$78,32,FALSE)</f>
        <v>#N/A</v>
      </c>
      <c r="Y127" s="105" t="s">
        <v>149</v>
      </c>
      <c r="Z127" s="222"/>
      <c r="AA127" s="102" t="e">
        <f>VLOOKUP(Z92,'POINTS SCORE'!$B$10:$AI$39,32,FALSE)</f>
        <v>#N/A</v>
      </c>
      <c r="AB127" s="102" t="e">
        <f>VLOOKUP(Z92,'POINTS SCORE'!$B$39:$AI$78,32,FALSE)</f>
        <v>#N/A</v>
      </c>
      <c r="AC127" s="105" t="s">
        <v>149</v>
      </c>
      <c r="AD127" s="222"/>
      <c r="AE127" s="102" t="e">
        <f>VLOOKUP(AD92,'POINTS SCORE'!$B$10:$AI$39,32,FALSE)</f>
        <v>#N/A</v>
      </c>
      <c r="AF127" s="106" t="e">
        <f>VLOOKUP(AD92,'POINTS SCORE'!$B$39:$AI$78,32,FALSE)</f>
        <v>#N/A</v>
      </c>
    </row>
    <row r="128" spans="1:32">
      <c r="A128" s="105" t="s">
        <v>149</v>
      </c>
      <c r="B128" s="222"/>
      <c r="C128" s="102">
        <f>VLOOKUP(B92,'POINTS SCORE'!$B$10:$AI$39,32,FALSE)</f>
        <v>14</v>
      </c>
      <c r="D128" s="111">
        <f>VLOOKUP(B92,'POINTS SCORE'!$B$39:$AI$78,32,FALSE)</f>
        <v>14</v>
      </c>
      <c r="E128" s="113" t="s">
        <v>149</v>
      </c>
      <c r="F128" s="222"/>
      <c r="G128" s="111" t="e">
        <f>VLOOKUP(F92,'POINTS SCORE'!$B$10:$AI$39,32,FALSE)</f>
        <v>#N/A</v>
      </c>
      <c r="H128" s="111" t="e">
        <f>VLOOKUP(F92,'POINTS SCORE'!$B$39:$AI$78,32,FALSE)</f>
        <v>#N/A</v>
      </c>
      <c r="I128" s="113" t="s">
        <v>149</v>
      </c>
      <c r="J128" s="222"/>
      <c r="K128" s="111">
        <f>VLOOKUP(J92,'POINTS SCORE'!$B$10:$AI$39,32,FALSE)</f>
        <v>14</v>
      </c>
      <c r="L128" s="111">
        <f>VLOOKUP(J92,'POINTS SCORE'!$B$39:$AI$78,32,FALSE)</f>
        <v>14</v>
      </c>
      <c r="M128" s="113" t="s">
        <v>149</v>
      </c>
      <c r="N128" s="222"/>
      <c r="O128" s="102" t="e">
        <f>VLOOKUP(N92,'POINTS SCORE'!$B$10:$AI$39,32,FALSE)</f>
        <v>#N/A</v>
      </c>
      <c r="P128" s="102" t="e">
        <f>VLOOKUP(N92,'POINTS SCORE'!$B$39:$AI$78,32,FALSE)</f>
        <v>#N/A</v>
      </c>
      <c r="Q128" s="105" t="s">
        <v>149</v>
      </c>
      <c r="R128" s="222"/>
      <c r="S128" s="102" t="e">
        <f>VLOOKUP(R92,'POINTS SCORE'!$B$10:$AI$39,32,FALSE)</f>
        <v>#N/A</v>
      </c>
      <c r="T128" s="102" t="e">
        <f>VLOOKUP(R92,'POINTS SCORE'!$B$39:$AI$78,32,FALSE)</f>
        <v>#N/A</v>
      </c>
      <c r="U128" s="105" t="s">
        <v>149</v>
      </c>
      <c r="V128" s="222"/>
      <c r="W128" s="102" t="e">
        <f>VLOOKUP(V92,'POINTS SCORE'!$B$10:$AI$39,32,FALSE)</f>
        <v>#N/A</v>
      </c>
      <c r="X128" s="102" t="e">
        <f>VLOOKUP(V92,'POINTS SCORE'!$B$39:$AI$78,32,FALSE)</f>
        <v>#N/A</v>
      </c>
      <c r="Y128" s="105" t="s">
        <v>149</v>
      </c>
      <c r="Z128" s="222"/>
      <c r="AA128" s="102" t="e">
        <f>VLOOKUP(Z92,'POINTS SCORE'!$B$10:$AI$39,32,FALSE)</f>
        <v>#N/A</v>
      </c>
      <c r="AB128" s="102" t="e">
        <f>VLOOKUP(Z92,'POINTS SCORE'!$B$39:$AI$78,32,FALSE)</f>
        <v>#N/A</v>
      </c>
      <c r="AC128" s="105" t="s">
        <v>149</v>
      </c>
      <c r="AD128" s="222"/>
      <c r="AE128" s="102" t="e">
        <f>VLOOKUP(AD92,'POINTS SCORE'!$B$10:$AI$39,32,FALSE)</f>
        <v>#N/A</v>
      </c>
      <c r="AF128" s="106" t="e">
        <f>VLOOKUP(AD92,'POINTS SCORE'!$B$39:$AI$78,32,FALSE)</f>
        <v>#N/A</v>
      </c>
    </row>
    <row r="129" spans="1:32">
      <c r="A129" s="105" t="s">
        <v>149</v>
      </c>
      <c r="B129" s="222"/>
      <c r="C129" s="102">
        <f>VLOOKUP(B92,'POINTS SCORE'!$B$10:$AI$39,32,FALSE)</f>
        <v>14</v>
      </c>
      <c r="D129" s="111">
        <f>VLOOKUP(B92,'POINTS SCORE'!$B$39:$AI$78,33,FALSE)</f>
        <v>14</v>
      </c>
      <c r="E129" s="113" t="s">
        <v>150</v>
      </c>
      <c r="F129" s="222"/>
      <c r="G129" s="111" t="e">
        <f>VLOOKUP(F92,'POINTS SCORE'!$B$10:$AI$39,33,FALSE)</f>
        <v>#N/A</v>
      </c>
      <c r="H129" s="111" t="e">
        <f>VLOOKUP(F92,'POINTS SCORE'!$B$39:$AI$78,33,FALSE)</f>
        <v>#N/A</v>
      </c>
      <c r="I129" s="113" t="s">
        <v>150</v>
      </c>
      <c r="J129" s="222"/>
      <c r="K129" s="111">
        <f>VLOOKUP(J92,'POINTS SCORE'!$B$10:$AI$39,33,FALSE)</f>
        <v>14</v>
      </c>
      <c r="L129" s="111">
        <f>VLOOKUP(J92,'POINTS SCORE'!$B$39:$AI$78,33,FALSE)</f>
        <v>14</v>
      </c>
      <c r="M129" s="113" t="s">
        <v>150</v>
      </c>
      <c r="N129" s="222"/>
      <c r="O129" s="102" t="e">
        <f>VLOOKUP(N92,'POINTS SCORE'!$B$10:$AI$39,33,FALSE)</f>
        <v>#N/A</v>
      </c>
      <c r="P129" s="102" t="e">
        <f>VLOOKUP(N92,'POINTS SCORE'!$B$39:$AI$78,33,FALSE)</f>
        <v>#N/A</v>
      </c>
      <c r="Q129" s="105" t="s">
        <v>150</v>
      </c>
      <c r="R129" s="222"/>
      <c r="S129" s="102" t="e">
        <f>VLOOKUP(R92,'POINTS SCORE'!$B$10:$AI$39,33,FALSE)</f>
        <v>#N/A</v>
      </c>
      <c r="T129" s="102" t="e">
        <f>VLOOKUP(R92,'POINTS SCORE'!$B$39:$AI$78,33,FALSE)</f>
        <v>#N/A</v>
      </c>
      <c r="U129" s="105" t="s">
        <v>150</v>
      </c>
      <c r="V129" s="222"/>
      <c r="W129" s="102" t="e">
        <f>VLOOKUP(V92,'POINTS SCORE'!$B$10:$AI$39,33,FALSE)</f>
        <v>#N/A</v>
      </c>
      <c r="X129" s="102" t="e">
        <f>VLOOKUP(V92,'POINTS SCORE'!$B$39:$AI$78,33,FALSE)</f>
        <v>#N/A</v>
      </c>
      <c r="Y129" s="105" t="s">
        <v>150</v>
      </c>
      <c r="Z129" s="222"/>
      <c r="AA129" s="102" t="e">
        <f>VLOOKUP(Z92,'POINTS SCORE'!$B$10:$AI$39,33,FALSE)</f>
        <v>#N/A</v>
      </c>
      <c r="AB129" s="102" t="e">
        <f>VLOOKUP(Z92,'POINTS SCORE'!$B$39:$AI$78,33,FALSE)</f>
        <v>#N/A</v>
      </c>
      <c r="AC129" s="105" t="s">
        <v>150</v>
      </c>
      <c r="AD129" s="222"/>
      <c r="AE129" s="102" t="e">
        <f>VLOOKUP(AD92,'POINTS SCORE'!$B$10:$AI$39,33,FALSE)</f>
        <v>#N/A</v>
      </c>
      <c r="AF129" s="106" t="e">
        <f>VLOOKUP(AD92,'POINTS SCORE'!$B$39:$AI$78,33,FALSE)</f>
        <v>#N/A</v>
      </c>
    </row>
    <row r="130" spans="1:32">
      <c r="A130" s="105" t="s">
        <v>150</v>
      </c>
      <c r="B130" s="222"/>
      <c r="C130" s="102">
        <f>VLOOKUP(B92,'POINTS SCORE'!$B$10:$AI$39,33,FALSE)</f>
        <v>14</v>
      </c>
      <c r="D130" s="111">
        <f>VLOOKUP(B92,'POINTS SCORE'!$B$39:$AI$78,33,FALSE)</f>
        <v>14</v>
      </c>
      <c r="E130" s="113" t="s">
        <v>150</v>
      </c>
      <c r="F130" s="222"/>
      <c r="G130" s="111" t="e">
        <f>VLOOKUP(F92,'POINTS SCORE'!$B$10:$AI$39,33,FALSE)</f>
        <v>#N/A</v>
      </c>
      <c r="H130" s="111" t="e">
        <f>VLOOKUP(F92,'POINTS SCORE'!$B$39:$AI$78,33,FALSE)</f>
        <v>#N/A</v>
      </c>
      <c r="I130" s="113" t="s">
        <v>150</v>
      </c>
      <c r="J130" s="222"/>
      <c r="K130" s="111">
        <f>VLOOKUP(J92,'POINTS SCORE'!$B$10:$AI$39,33,FALSE)</f>
        <v>14</v>
      </c>
      <c r="L130" s="111">
        <f>VLOOKUP(J92,'POINTS SCORE'!$B$39:$AI$78,33,FALSE)</f>
        <v>14</v>
      </c>
      <c r="M130" s="113" t="s">
        <v>150</v>
      </c>
      <c r="N130" s="222"/>
      <c r="O130" s="102" t="e">
        <f>VLOOKUP(N92,'POINTS SCORE'!$B$10:$AI$39,33,FALSE)</f>
        <v>#N/A</v>
      </c>
      <c r="P130" s="102" t="e">
        <f>VLOOKUP(N92,'POINTS SCORE'!$B$39:$AI$78,33,FALSE)</f>
        <v>#N/A</v>
      </c>
      <c r="Q130" s="105" t="s">
        <v>150</v>
      </c>
      <c r="R130" s="222"/>
      <c r="S130" s="102" t="e">
        <f>VLOOKUP(R92,'POINTS SCORE'!$B$10:$AI$39,33,FALSE)</f>
        <v>#N/A</v>
      </c>
      <c r="T130" s="102" t="e">
        <f>VLOOKUP(R92,'POINTS SCORE'!$B$39:$AI$78,33,FALSE)</f>
        <v>#N/A</v>
      </c>
      <c r="U130" s="105" t="s">
        <v>150</v>
      </c>
      <c r="V130" s="222"/>
      <c r="W130" s="102" t="e">
        <f>VLOOKUP(V92,'POINTS SCORE'!$B$10:$AI$39,33,FALSE)</f>
        <v>#N/A</v>
      </c>
      <c r="X130" s="102" t="e">
        <f>VLOOKUP(V92,'POINTS SCORE'!$B$39:$AI$78,33,FALSE)</f>
        <v>#N/A</v>
      </c>
      <c r="Y130" s="105" t="s">
        <v>150</v>
      </c>
      <c r="Z130" s="222"/>
      <c r="AA130" s="102" t="e">
        <f>VLOOKUP(Z92,'POINTS SCORE'!$B$10:$AI$39,33,FALSE)</f>
        <v>#N/A</v>
      </c>
      <c r="AB130" s="102" t="e">
        <f>VLOOKUP(Z92,'POINTS SCORE'!$B$39:$AI$78,33,FALSE)</f>
        <v>#N/A</v>
      </c>
      <c r="AC130" s="105" t="s">
        <v>150</v>
      </c>
      <c r="AD130" s="222"/>
      <c r="AE130" s="102" t="e">
        <f>VLOOKUP(AD92,'POINTS SCORE'!$B$10:$AI$39,33,FALSE)</f>
        <v>#N/A</v>
      </c>
      <c r="AF130" s="106" t="e">
        <f>VLOOKUP(AD92,'POINTS SCORE'!$B$39:$AI$78,33,FALSE)</f>
        <v>#N/A</v>
      </c>
    </row>
    <row r="131" spans="1:32">
      <c r="A131" s="105" t="s">
        <v>150</v>
      </c>
      <c r="B131" s="222"/>
      <c r="C131" s="102">
        <f>VLOOKUP(B92,'POINTS SCORE'!$B$10:$AI$39,33,FALSE)</f>
        <v>14</v>
      </c>
      <c r="D131" s="111">
        <f>VLOOKUP(B92,'POINTS SCORE'!$B$39:$AI$78,33,FALSE)</f>
        <v>14</v>
      </c>
      <c r="E131" s="113" t="s">
        <v>150</v>
      </c>
      <c r="F131" s="222"/>
      <c r="G131" s="111" t="e">
        <f>VLOOKUP(F92,'POINTS SCORE'!$B$10:$AI$39,33,FALSE)</f>
        <v>#N/A</v>
      </c>
      <c r="H131" s="111" t="e">
        <f>VLOOKUP(F92,'POINTS SCORE'!$B$39:$AI$78,33,FALSE)</f>
        <v>#N/A</v>
      </c>
      <c r="I131" s="113" t="s">
        <v>150</v>
      </c>
      <c r="J131" s="222"/>
      <c r="K131" s="111">
        <f>VLOOKUP(J92,'POINTS SCORE'!$B$10:$AI$39,33,FALSE)</f>
        <v>14</v>
      </c>
      <c r="L131" s="111">
        <f>VLOOKUP(J92,'POINTS SCORE'!$B$39:$AI$78,33,FALSE)</f>
        <v>14</v>
      </c>
      <c r="M131" s="113" t="s">
        <v>150</v>
      </c>
      <c r="N131" s="222"/>
      <c r="O131" s="102" t="e">
        <f>VLOOKUP(N92,'POINTS SCORE'!$B$10:$AI$39,33,FALSE)</f>
        <v>#N/A</v>
      </c>
      <c r="P131" s="102" t="e">
        <f>VLOOKUP(N92,'POINTS SCORE'!$B$39:$AI$78,33,FALSE)</f>
        <v>#N/A</v>
      </c>
      <c r="Q131" s="105" t="s">
        <v>150</v>
      </c>
      <c r="R131" s="222"/>
      <c r="S131" s="102" t="e">
        <f>VLOOKUP(R92,'POINTS SCORE'!$B$10:$AI$39,33,FALSE)</f>
        <v>#N/A</v>
      </c>
      <c r="T131" s="102" t="e">
        <f>VLOOKUP(R92,'POINTS SCORE'!$B$39:$AI$78,33,FALSE)</f>
        <v>#N/A</v>
      </c>
      <c r="U131" s="105" t="s">
        <v>150</v>
      </c>
      <c r="V131" s="222"/>
      <c r="W131" s="102" t="e">
        <f>VLOOKUP(V92,'POINTS SCORE'!$B$10:$AI$39,33,FALSE)</f>
        <v>#N/A</v>
      </c>
      <c r="X131" s="102" t="e">
        <f>VLOOKUP(V92,'POINTS SCORE'!$B$39:$AI$78,33,FALSE)</f>
        <v>#N/A</v>
      </c>
      <c r="Y131" s="105" t="s">
        <v>150</v>
      </c>
      <c r="Z131" s="222"/>
      <c r="AA131" s="102" t="e">
        <f>VLOOKUP(Z92,'POINTS SCORE'!$B$10:$AI$39,33,FALSE)</f>
        <v>#N/A</v>
      </c>
      <c r="AB131" s="102" t="e">
        <f>VLOOKUP(Z92,'POINTS SCORE'!$B$39:$AI$78,33,FALSE)</f>
        <v>#N/A</v>
      </c>
      <c r="AC131" s="105" t="s">
        <v>150</v>
      </c>
      <c r="AD131" s="222"/>
      <c r="AE131" s="102" t="e">
        <f>VLOOKUP(AD92,'POINTS SCORE'!$B$10:$AI$39,33,FALSE)</f>
        <v>#N/A</v>
      </c>
      <c r="AF131" s="106" t="e">
        <f>VLOOKUP(AD92,'POINTS SCORE'!$B$39:$AI$78,33,FALSE)</f>
        <v>#N/A</v>
      </c>
    </row>
    <row r="132" spans="1:32">
      <c r="A132" s="105" t="s">
        <v>151</v>
      </c>
      <c r="B132" s="222"/>
      <c r="C132" s="102">
        <f>VLOOKUP(B92,'POINTS SCORE'!$B$10:$AI$39,34,FALSE)</f>
        <v>0</v>
      </c>
      <c r="D132" s="111">
        <f>VLOOKUP(B92,'POINTS SCORE'!$B$39:$AI$78,34,FALSE)</f>
        <v>0</v>
      </c>
      <c r="E132" s="113" t="s">
        <v>151</v>
      </c>
      <c r="F132" s="222"/>
      <c r="G132" s="111" t="e">
        <f>VLOOKUP(F92,'POINTS SCORE'!$B$10:$AI$39,34,FALSE)</f>
        <v>#N/A</v>
      </c>
      <c r="H132" s="111" t="e">
        <f>VLOOKUP(F92,'POINTS SCORE'!$B$39:$AI$78,34,FALSE)</f>
        <v>#N/A</v>
      </c>
      <c r="I132" s="113" t="s">
        <v>151</v>
      </c>
      <c r="J132" s="222"/>
      <c r="K132" s="111">
        <f>VLOOKUP(J92,'POINTS SCORE'!$B$10:$AI$39,34,FALSE)</f>
        <v>0</v>
      </c>
      <c r="L132" s="111">
        <f>VLOOKUP(J92,'POINTS SCORE'!$B$39:$AI$78,34,FALSE)</f>
        <v>0</v>
      </c>
      <c r="M132" s="113" t="s">
        <v>151</v>
      </c>
      <c r="N132" s="222"/>
      <c r="O132" s="102" t="e">
        <f>VLOOKUP(N92,'POINTS SCORE'!$B$10:$AI$39,34,FALSE)</f>
        <v>#N/A</v>
      </c>
      <c r="P132" s="102" t="e">
        <f>VLOOKUP(N92,'POINTS SCORE'!$B$39:$AI$78,34,FALSE)</f>
        <v>#N/A</v>
      </c>
      <c r="Q132" s="105" t="s">
        <v>151</v>
      </c>
      <c r="R132" s="222"/>
      <c r="S132" s="102" t="e">
        <f>VLOOKUP(R92,'POINTS SCORE'!$B$10:$AI$39,34,FALSE)</f>
        <v>#N/A</v>
      </c>
      <c r="T132" s="102" t="e">
        <f>VLOOKUP(R92,'POINTS SCORE'!$B$39:$AI$78,34,FALSE)</f>
        <v>#N/A</v>
      </c>
      <c r="U132" s="105" t="s">
        <v>151</v>
      </c>
      <c r="V132" s="222"/>
      <c r="W132" s="102" t="e">
        <f>VLOOKUP(V92,'POINTS SCORE'!$B$10:$AI$39,34,FALSE)</f>
        <v>#N/A</v>
      </c>
      <c r="X132" s="102" t="e">
        <f>VLOOKUP(V92,'POINTS SCORE'!$B$39:$AI$78,34,FALSE)</f>
        <v>#N/A</v>
      </c>
      <c r="Y132" s="105" t="s">
        <v>151</v>
      </c>
      <c r="Z132" s="222"/>
      <c r="AA132" s="102" t="e">
        <f>VLOOKUP(Z92,'POINTS SCORE'!$B$10:$AI$39,34,FALSE)</f>
        <v>#N/A</v>
      </c>
      <c r="AB132" s="102" t="e">
        <f>VLOOKUP(Z92,'POINTS SCORE'!$B$39:$AI$78,34,FALSE)</f>
        <v>#N/A</v>
      </c>
      <c r="AC132" s="105" t="s">
        <v>151</v>
      </c>
      <c r="AD132" s="222"/>
      <c r="AE132" s="102" t="e">
        <f>VLOOKUP(AD92,'POINTS SCORE'!$B$10:$AI$39,34,FALSE)</f>
        <v>#N/A</v>
      </c>
      <c r="AF132" s="106" t="e">
        <f>VLOOKUP(AD92,'POINTS SCORE'!$B$39:$AI$78,34,FALSE)</f>
        <v>#N/A</v>
      </c>
    </row>
    <row r="133" spans="1:32">
      <c r="A133" s="105" t="s">
        <v>151</v>
      </c>
      <c r="B133" s="222"/>
      <c r="C133" s="102">
        <f>VLOOKUP(B92,'POINTS SCORE'!$B$10:$AI$39,34,FALSE)</f>
        <v>0</v>
      </c>
      <c r="D133" s="111">
        <f>VLOOKUP(B92,'POINTS SCORE'!$B$39:$AI$78,34,FALSE)</f>
        <v>0</v>
      </c>
      <c r="E133" s="113" t="s">
        <v>151</v>
      </c>
      <c r="F133" s="222"/>
      <c r="G133" s="111" t="e">
        <f>VLOOKUP(F92,'POINTS SCORE'!$B$10:$AI$39,34,FALSE)</f>
        <v>#N/A</v>
      </c>
      <c r="H133" s="111" t="e">
        <f>VLOOKUP(F92,'POINTS SCORE'!$B$39:$AI$78,34,FALSE)</f>
        <v>#N/A</v>
      </c>
      <c r="I133" s="113" t="s">
        <v>151</v>
      </c>
      <c r="J133" s="222"/>
      <c r="K133" s="111">
        <f>VLOOKUP(J92,'POINTS SCORE'!$B$10:$AI$39,34,FALSE)</f>
        <v>0</v>
      </c>
      <c r="L133" s="111">
        <f>VLOOKUP(J92,'POINTS SCORE'!$B$39:$AI$78,34,FALSE)</f>
        <v>0</v>
      </c>
      <c r="M133" s="113" t="s">
        <v>151</v>
      </c>
      <c r="N133" s="222"/>
      <c r="O133" s="102" t="e">
        <f>VLOOKUP(N92,'POINTS SCORE'!$B$10:$AI$39,34,FALSE)</f>
        <v>#N/A</v>
      </c>
      <c r="P133" s="102" t="e">
        <f>VLOOKUP(N92,'POINTS SCORE'!$B$39:$AI$78,34,FALSE)</f>
        <v>#N/A</v>
      </c>
      <c r="Q133" s="105" t="s">
        <v>151</v>
      </c>
      <c r="R133" s="222"/>
      <c r="S133" s="102" t="e">
        <f>VLOOKUP(R92,'POINTS SCORE'!$B$10:$AI$39,34,FALSE)</f>
        <v>#N/A</v>
      </c>
      <c r="T133" s="102" t="e">
        <f>VLOOKUP(R92,'POINTS SCORE'!$B$39:$AI$78,34,FALSE)</f>
        <v>#N/A</v>
      </c>
      <c r="U133" s="105" t="s">
        <v>151</v>
      </c>
      <c r="V133" s="222"/>
      <c r="W133" s="102" t="e">
        <f>VLOOKUP(V92,'POINTS SCORE'!$B$10:$AI$39,34,FALSE)</f>
        <v>#N/A</v>
      </c>
      <c r="X133" s="102" t="e">
        <f>VLOOKUP(V92,'POINTS SCORE'!$B$39:$AI$78,34,FALSE)</f>
        <v>#N/A</v>
      </c>
      <c r="Y133" s="105" t="s">
        <v>151</v>
      </c>
      <c r="Z133" s="222"/>
      <c r="AA133" s="102" t="e">
        <f>VLOOKUP(Z92,'POINTS SCORE'!$B$10:$AI$39,34,FALSE)</f>
        <v>#N/A</v>
      </c>
      <c r="AB133" s="102" t="e">
        <f>VLOOKUP(Z92,'POINTS SCORE'!$B$39:$AI$78,34,FALSE)</f>
        <v>#N/A</v>
      </c>
      <c r="AC133" s="105" t="s">
        <v>151</v>
      </c>
      <c r="AD133" s="222"/>
      <c r="AE133" s="102" t="e">
        <f>VLOOKUP(AD92,'POINTS SCORE'!$B$10:$AI$39,34,FALSE)</f>
        <v>#N/A</v>
      </c>
      <c r="AF133" s="106" t="e">
        <f>VLOOKUP(AD92,'POINTS SCORE'!$B$39:$AI$78,34,FALSE)</f>
        <v>#N/A</v>
      </c>
    </row>
    <row r="134" spans="1:32">
      <c r="A134" s="105" t="s">
        <v>151</v>
      </c>
      <c r="B134" s="222"/>
      <c r="C134" s="102">
        <f>VLOOKUP(B92,'POINTS SCORE'!$B$10:$AI$39,34,FALSE)</f>
        <v>0</v>
      </c>
      <c r="D134" s="111">
        <f>VLOOKUP(B92,'POINTS SCORE'!$B$39:$AI$78,34,FALSE)</f>
        <v>0</v>
      </c>
      <c r="E134" s="113" t="s">
        <v>151</v>
      </c>
      <c r="F134" s="222"/>
      <c r="G134" s="111" t="e">
        <f>VLOOKUP(F92,'POINTS SCORE'!$B$10:$AI$39,34,FALSE)</f>
        <v>#N/A</v>
      </c>
      <c r="H134" s="111" t="e">
        <f>VLOOKUP(F92,'POINTS SCORE'!$B$39:$AI$78,34,FALSE)</f>
        <v>#N/A</v>
      </c>
      <c r="I134" s="113" t="s">
        <v>151</v>
      </c>
      <c r="J134" s="222"/>
      <c r="K134" s="111">
        <f>VLOOKUP(J92,'POINTS SCORE'!$B$10:$AI$39,34,FALSE)</f>
        <v>0</v>
      </c>
      <c r="L134" s="111">
        <f>VLOOKUP(J92,'POINTS SCORE'!$B$39:$AI$78,34,FALSE)</f>
        <v>0</v>
      </c>
      <c r="M134" s="113" t="s">
        <v>151</v>
      </c>
      <c r="N134" s="222"/>
      <c r="O134" s="102" t="e">
        <f>VLOOKUP(N92,'POINTS SCORE'!$B$10:$AI$39,34,FALSE)</f>
        <v>#N/A</v>
      </c>
      <c r="P134" s="102" t="e">
        <f>VLOOKUP(N92,'POINTS SCORE'!$B$39:$AI$78,34,FALSE)</f>
        <v>#N/A</v>
      </c>
      <c r="Q134" s="105" t="s">
        <v>151</v>
      </c>
      <c r="R134" s="222"/>
      <c r="S134" s="102" t="e">
        <f>VLOOKUP(R92,'POINTS SCORE'!$B$10:$AI$39,34,FALSE)</f>
        <v>#N/A</v>
      </c>
      <c r="T134" s="102" t="e">
        <f>VLOOKUP(R92,'POINTS SCORE'!$B$39:$AI$78,34,FALSE)</f>
        <v>#N/A</v>
      </c>
      <c r="U134" s="105" t="s">
        <v>151</v>
      </c>
      <c r="V134" s="222"/>
      <c r="W134" s="102" t="e">
        <f>VLOOKUP(V92,'POINTS SCORE'!$B$10:$AI$39,34,FALSE)</f>
        <v>#N/A</v>
      </c>
      <c r="X134" s="102" t="e">
        <f>VLOOKUP(V92,'POINTS SCORE'!$B$39:$AI$78,34,FALSE)</f>
        <v>#N/A</v>
      </c>
      <c r="Y134" s="105" t="s">
        <v>151</v>
      </c>
      <c r="Z134" s="222"/>
      <c r="AA134" s="102" t="e">
        <f>VLOOKUP(Z92,'POINTS SCORE'!$B$10:$AI$39,34,FALSE)</f>
        <v>#N/A</v>
      </c>
      <c r="AB134" s="102" t="e">
        <f>VLOOKUP(Z92,'POINTS SCORE'!$B$39:$AI$78,34,FALSE)</f>
        <v>#N/A</v>
      </c>
      <c r="AC134" s="105" t="s">
        <v>151</v>
      </c>
      <c r="AD134" s="222"/>
      <c r="AE134" s="102" t="e">
        <f>VLOOKUP(AD92,'POINTS SCORE'!$B$10:$AI$39,34,FALSE)</f>
        <v>#N/A</v>
      </c>
      <c r="AF134" s="106" t="e">
        <f>VLOOKUP(AD92,'POINTS SCORE'!$B$39:$AI$78,34,FALSE)</f>
        <v>#N/A</v>
      </c>
    </row>
    <row r="135" spans="1:32">
      <c r="A135" s="105"/>
      <c r="E135" s="113"/>
      <c r="H135" s="112"/>
      <c r="I135" s="113"/>
      <c r="L135" s="112"/>
      <c r="M135" s="113"/>
      <c r="P135" s="106"/>
      <c r="Q135" s="105"/>
      <c r="T135" s="106"/>
      <c r="U135" s="105"/>
      <c r="X135" s="106"/>
      <c r="Y135" s="105"/>
      <c r="AB135" s="106"/>
      <c r="AC135" s="105"/>
      <c r="AF135" s="106"/>
    </row>
    <row r="136" spans="1:32" ht="13.5" thickBot="1">
      <c r="A136" s="158"/>
      <c r="B136" s="159"/>
      <c r="C136" s="159"/>
      <c r="D136" s="183"/>
      <c r="E136" s="186"/>
      <c r="F136" s="183"/>
      <c r="G136" s="183"/>
      <c r="H136" s="182"/>
      <c r="I136" s="186"/>
      <c r="J136" s="183"/>
      <c r="K136" s="183"/>
      <c r="L136" s="182"/>
      <c r="M136" s="186"/>
      <c r="N136" s="183"/>
      <c r="O136" s="159"/>
      <c r="P136" s="163"/>
      <c r="Q136" s="158"/>
      <c r="R136" s="159"/>
      <c r="S136" s="159"/>
      <c r="T136" s="163"/>
      <c r="U136" s="158"/>
      <c r="V136" s="159"/>
      <c r="W136" s="159"/>
      <c r="X136" s="163"/>
      <c r="Y136" s="158"/>
      <c r="Z136" s="159"/>
      <c r="AA136" s="159"/>
      <c r="AB136" s="163"/>
      <c r="AC136" s="158"/>
      <c r="AD136" s="159"/>
      <c r="AE136" s="159"/>
      <c r="AF136" s="163"/>
    </row>
  </sheetData>
  <autoFilter ref="A5:O84" xr:uid="{0C73A365-C037-4AE7-A51E-4D1A5891626C}">
    <sortState xmlns:xlrd2="http://schemas.microsoft.com/office/spreadsheetml/2017/richdata2" ref="A6:O30">
      <sortCondition descending="1" ref="D5:D84"/>
    </sortState>
  </autoFilter>
  <mergeCells count="9">
    <mergeCell ref="Q89:T89"/>
    <mergeCell ref="U89:X89"/>
    <mergeCell ref="Y89:AB89"/>
    <mergeCell ref="AC89:AF89"/>
    <mergeCell ref="D2:E2"/>
    <mergeCell ref="A89:D89"/>
    <mergeCell ref="E89:H89"/>
    <mergeCell ref="I89:L89"/>
    <mergeCell ref="M89:P89"/>
  </mergeCells>
  <phoneticPr fontId="2" type="noConversion"/>
  <pageMargins left="0.75" right="0.75" top="1" bottom="1" header="0.5" footer="0.5"/>
  <pageSetup paperSize="9" scale="54" orientation="portrait" horizontalDpi="1200" verticalDpi="12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36" id="{44F9679C-2C62-4649-84F9-75243608799D}">
            <xm:f>VLOOKUP(B93,'Club Member Export'!$D:$D,1,FALSE)=B93</xm:f>
            <x14:dxf>
              <fill>
                <patternFill>
                  <bgColor rgb="FFFFFF00"/>
                </patternFill>
              </fill>
            </x14:dxf>
          </x14:cfRule>
          <xm:sqref>B93:B134 F93:F134 J93:J134 N93:N134 R93:R134 V93:V134 Z93:Z134 AD93:AD134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249977111117893"/>
  </sheetPr>
  <dimension ref="A1:AR136"/>
  <sheetViews>
    <sheetView zoomScaleSheetLayoutView="75" workbookViewId="0"/>
  </sheetViews>
  <sheetFormatPr defaultColWidth="8.85546875" defaultRowHeight="12.75"/>
  <cols>
    <col min="1" max="1" width="15.5703125" style="102" customWidth="1"/>
    <col min="2" max="2" width="22.5703125" style="102" customWidth="1"/>
    <col min="3" max="3" width="19.42578125" style="102" bestFit="1" customWidth="1"/>
    <col min="4" max="4" width="24.7109375" style="111" bestFit="1" customWidth="1"/>
    <col min="5" max="7" width="14.5703125" style="111" customWidth="1"/>
    <col min="8" max="8" width="18.85546875" style="111" bestFit="1" customWidth="1"/>
    <col min="9" max="11" width="14.5703125" style="111" customWidth="1"/>
    <col min="12" max="12" width="18.85546875" style="111" bestFit="1" customWidth="1"/>
    <col min="13" max="14" width="14.5703125" style="111" customWidth="1"/>
    <col min="15" max="15" width="12.5703125" style="102" customWidth="1"/>
    <col min="16" max="16" width="18.85546875" style="102" bestFit="1" customWidth="1"/>
    <col min="17" max="19" width="12.5703125" style="102" customWidth="1"/>
    <col min="20" max="20" width="18.85546875" style="102" bestFit="1" customWidth="1"/>
    <col min="21" max="23" width="12.5703125" style="102" customWidth="1"/>
    <col min="24" max="24" width="18.85546875" style="102" bestFit="1" customWidth="1"/>
    <col min="25" max="27" width="12.5703125" style="102" customWidth="1"/>
    <col min="28" max="28" width="18.85546875" style="102" bestFit="1" customWidth="1"/>
    <col min="29" max="31" width="12.5703125" style="102" customWidth="1"/>
    <col min="32" max="32" width="18.85546875" style="102" bestFit="1" customWidth="1"/>
    <col min="33" max="43" width="12.5703125" style="102" customWidth="1"/>
    <col min="44" max="16384" width="8.85546875" style="102"/>
  </cols>
  <sheetData>
    <row r="1" spans="1:44" ht="15" customHeight="1"/>
    <row r="2" spans="1:44" ht="15" customHeight="1">
      <c r="B2" s="101" t="s">
        <v>6</v>
      </c>
      <c r="C2" s="140" t="s">
        <v>117</v>
      </c>
      <c r="D2" s="254"/>
      <c r="E2" s="254"/>
    </row>
    <row r="3" spans="1:44" ht="15" customHeight="1"/>
    <row r="4" spans="1:44" ht="15" customHeight="1">
      <c r="A4" s="11"/>
      <c r="B4" s="192"/>
      <c r="C4" s="193"/>
    </row>
    <row r="5" spans="1:44" s="107" customFormat="1" ht="15" customHeight="1">
      <c r="A5" s="110" t="s">
        <v>9</v>
      </c>
      <c r="B5" s="110" t="s">
        <v>8</v>
      </c>
      <c r="C5" s="110" t="s">
        <v>5</v>
      </c>
      <c r="D5" s="110" t="s">
        <v>10</v>
      </c>
      <c r="E5" s="164" t="s">
        <v>152</v>
      </c>
      <c r="F5" s="165" t="s">
        <v>153</v>
      </c>
      <c r="G5" s="166" t="s">
        <v>0</v>
      </c>
      <c r="H5" s="167" t="s">
        <v>51</v>
      </c>
      <c r="I5" s="179" t="s">
        <v>154</v>
      </c>
      <c r="J5" s="169" t="s">
        <v>155</v>
      </c>
      <c r="K5" s="170" t="s">
        <v>4</v>
      </c>
      <c r="L5" s="180" t="s">
        <v>156</v>
      </c>
      <c r="M5" s="172" t="s">
        <v>157</v>
      </c>
      <c r="N5" s="173" t="s">
        <v>158</v>
      </c>
      <c r="O5" s="174" t="s">
        <v>21</v>
      </c>
    </row>
    <row r="6" spans="1:44" s="107" customFormat="1" ht="15" customHeight="1">
      <c r="A6" s="59" t="s">
        <v>47</v>
      </c>
      <c r="B6" s="184" t="s">
        <v>138</v>
      </c>
      <c r="C6" s="187">
        <f t="shared" ref="C6:C37" si="0">SUM(E6:O6)</f>
        <v>30</v>
      </c>
      <c r="D6" s="175">
        <f>E6+F6+G6+H6+I6+J6+K6+L6+M6+N6+O6-MIN(E6:H6)</f>
        <v>30</v>
      </c>
      <c r="E6" s="122">
        <f t="shared" ref="E6:E37" si="1">IFERROR(VLOOKUP(B6,$B$93:$C$134,2,FALSE),0)</f>
        <v>30</v>
      </c>
      <c r="F6" s="122">
        <f t="shared" ref="F6:F37" si="2">IFERROR(VLOOKUP(B6,$F$93:$G$134,2,FALSE),0)</f>
        <v>0</v>
      </c>
      <c r="G6" s="123"/>
      <c r="H6" s="122">
        <f t="shared" ref="H6:H37" si="3">IFERROR(VLOOKUP(B6,$J$93:$K$134,2,FALSE),0)</f>
        <v>0</v>
      </c>
      <c r="I6" s="122">
        <f t="shared" ref="I6:I37" si="4">IFERROR(VLOOKUP(B6,$N$93:$O$134,2,FALSE),0)</f>
        <v>0</v>
      </c>
      <c r="J6" s="122">
        <f t="shared" ref="J6:J37" si="5">IFERROR(VLOOKUP(B6,$R$93:$S$134,2,FALSE),0)</f>
        <v>0</v>
      </c>
      <c r="K6" s="123"/>
      <c r="L6" s="122">
        <f t="shared" ref="L6:L37" si="6">IFERROR(VLOOKUP(B6,$V$93:$W$134,2,FALSE),0)</f>
        <v>0</v>
      </c>
      <c r="M6" s="122">
        <f t="shared" ref="M6:M37" si="7">IFERROR(VLOOKUP(B6,$Z$93:$AA$134,2,FALSE),0)</f>
        <v>0</v>
      </c>
      <c r="N6" s="122">
        <f t="shared" ref="N6:N37" si="8">IFERROR(VLOOKUP(B6,$AD$93:$AE$134,2,FALSE),0)</f>
        <v>0</v>
      </c>
      <c r="O6" s="123"/>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row>
    <row r="7" spans="1:44" ht="15" customHeight="1">
      <c r="A7" s="59" t="s">
        <v>47</v>
      </c>
      <c r="B7" s="184" t="s">
        <v>139</v>
      </c>
      <c r="C7" s="187">
        <f t="shared" si="0"/>
        <v>21</v>
      </c>
      <c r="D7" s="175">
        <f t="shared" ref="D7:D70" si="9">E7+F7+G7+H7+I7+J7+K7+L7+M7+N7+O7-MIN(E7:H7)</f>
        <v>21</v>
      </c>
      <c r="E7" s="122">
        <f t="shared" si="1"/>
        <v>21</v>
      </c>
      <c r="F7" s="122">
        <f t="shared" si="2"/>
        <v>0</v>
      </c>
      <c r="G7" s="181"/>
      <c r="H7" s="122">
        <f t="shared" si="3"/>
        <v>0</v>
      </c>
      <c r="I7" s="122">
        <f t="shared" si="4"/>
        <v>0</v>
      </c>
      <c r="J7" s="122">
        <f t="shared" si="5"/>
        <v>0</v>
      </c>
      <c r="K7" s="181"/>
      <c r="L7" s="122">
        <f t="shared" si="6"/>
        <v>0</v>
      </c>
      <c r="M7" s="122">
        <f t="shared" si="7"/>
        <v>0</v>
      </c>
      <c r="N7" s="122">
        <f t="shared" si="8"/>
        <v>0</v>
      </c>
      <c r="O7" s="181"/>
    </row>
    <row r="8" spans="1:44" ht="15" customHeight="1">
      <c r="A8" s="59"/>
      <c r="B8" s="184"/>
      <c r="C8" s="187">
        <f t="shared" si="0"/>
        <v>0</v>
      </c>
      <c r="D8" s="175">
        <f t="shared" si="9"/>
        <v>0</v>
      </c>
      <c r="E8" s="122">
        <f t="shared" si="1"/>
        <v>0</v>
      </c>
      <c r="F8" s="122">
        <f t="shared" si="2"/>
        <v>0</v>
      </c>
      <c r="G8" s="123"/>
      <c r="H8" s="122">
        <f t="shared" si="3"/>
        <v>0</v>
      </c>
      <c r="I8" s="122">
        <f t="shared" si="4"/>
        <v>0</v>
      </c>
      <c r="J8" s="122">
        <f t="shared" si="5"/>
        <v>0</v>
      </c>
      <c r="K8" s="123"/>
      <c r="L8" s="122">
        <f t="shared" si="6"/>
        <v>0</v>
      </c>
      <c r="M8" s="122">
        <f t="shared" si="7"/>
        <v>0</v>
      </c>
      <c r="N8" s="122">
        <f t="shared" si="8"/>
        <v>0</v>
      </c>
      <c r="O8" s="123"/>
    </row>
    <row r="9" spans="1:44" s="107" customFormat="1" ht="15" customHeight="1">
      <c r="A9" s="59"/>
      <c r="B9" s="184"/>
      <c r="C9" s="187">
        <f t="shared" si="0"/>
        <v>0</v>
      </c>
      <c r="D9" s="175">
        <f t="shared" si="9"/>
        <v>0</v>
      </c>
      <c r="E9" s="122">
        <f t="shared" si="1"/>
        <v>0</v>
      </c>
      <c r="F9" s="122">
        <f t="shared" si="2"/>
        <v>0</v>
      </c>
      <c r="G9" s="181"/>
      <c r="H9" s="122">
        <f t="shared" si="3"/>
        <v>0</v>
      </c>
      <c r="I9" s="122">
        <f t="shared" si="4"/>
        <v>0</v>
      </c>
      <c r="J9" s="122">
        <f t="shared" si="5"/>
        <v>0</v>
      </c>
      <c r="K9" s="181"/>
      <c r="L9" s="122">
        <f t="shared" si="6"/>
        <v>0</v>
      </c>
      <c r="M9" s="122">
        <f t="shared" si="7"/>
        <v>0</v>
      </c>
      <c r="N9" s="122">
        <f t="shared" si="8"/>
        <v>0</v>
      </c>
      <c r="O9" s="181"/>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row>
    <row r="10" spans="1:44" ht="15" customHeight="1">
      <c r="A10" s="59"/>
      <c r="B10" s="184"/>
      <c r="C10" s="187">
        <f t="shared" si="0"/>
        <v>0</v>
      </c>
      <c r="D10" s="175">
        <f t="shared" si="9"/>
        <v>0</v>
      </c>
      <c r="E10" s="122">
        <f t="shared" si="1"/>
        <v>0</v>
      </c>
      <c r="F10" s="122">
        <f t="shared" si="2"/>
        <v>0</v>
      </c>
      <c r="G10" s="123"/>
      <c r="H10" s="122">
        <f t="shared" si="3"/>
        <v>0</v>
      </c>
      <c r="I10" s="122">
        <f t="shared" si="4"/>
        <v>0</v>
      </c>
      <c r="J10" s="122">
        <f t="shared" si="5"/>
        <v>0</v>
      </c>
      <c r="K10" s="123"/>
      <c r="L10" s="122">
        <f t="shared" si="6"/>
        <v>0</v>
      </c>
      <c r="M10" s="122">
        <f t="shared" si="7"/>
        <v>0</v>
      </c>
      <c r="N10" s="122">
        <f t="shared" si="8"/>
        <v>0</v>
      </c>
      <c r="O10" s="123"/>
    </row>
    <row r="11" spans="1:44" ht="15" customHeight="1">
      <c r="A11" s="59"/>
      <c r="B11" s="96"/>
      <c r="C11" s="187">
        <f t="shared" si="0"/>
        <v>0</v>
      </c>
      <c r="D11" s="175">
        <f t="shared" si="9"/>
        <v>0</v>
      </c>
      <c r="E11" s="122">
        <f t="shared" si="1"/>
        <v>0</v>
      </c>
      <c r="F11" s="122">
        <f t="shared" si="2"/>
        <v>0</v>
      </c>
      <c r="G11" s="123"/>
      <c r="H11" s="122">
        <f t="shared" si="3"/>
        <v>0</v>
      </c>
      <c r="I11" s="122">
        <f t="shared" si="4"/>
        <v>0</v>
      </c>
      <c r="J11" s="122">
        <f t="shared" si="5"/>
        <v>0</v>
      </c>
      <c r="K11" s="123"/>
      <c r="L11" s="122">
        <f t="shared" si="6"/>
        <v>0</v>
      </c>
      <c r="M11" s="122">
        <f t="shared" si="7"/>
        <v>0</v>
      </c>
      <c r="N11" s="122">
        <f t="shared" si="8"/>
        <v>0</v>
      </c>
      <c r="O11" s="123"/>
    </row>
    <row r="12" spans="1:44" ht="15" customHeight="1">
      <c r="A12" s="59"/>
      <c r="B12" s="96"/>
      <c r="C12" s="187">
        <f t="shared" si="0"/>
        <v>0</v>
      </c>
      <c r="D12" s="175">
        <f t="shared" si="9"/>
        <v>0</v>
      </c>
      <c r="E12" s="122">
        <f t="shared" si="1"/>
        <v>0</v>
      </c>
      <c r="F12" s="122">
        <f t="shared" si="2"/>
        <v>0</v>
      </c>
      <c r="G12" s="123"/>
      <c r="H12" s="122">
        <f t="shared" si="3"/>
        <v>0</v>
      </c>
      <c r="I12" s="122">
        <f t="shared" si="4"/>
        <v>0</v>
      </c>
      <c r="J12" s="122">
        <f t="shared" si="5"/>
        <v>0</v>
      </c>
      <c r="K12" s="123"/>
      <c r="L12" s="122">
        <f t="shared" si="6"/>
        <v>0</v>
      </c>
      <c r="M12" s="122">
        <f t="shared" si="7"/>
        <v>0</v>
      </c>
      <c r="N12" s="122">
        <f t="shared" si="8"/>
        <v>0</v>
      </c>
      <c r="O12" s="123"/>
    </row>
    <row r="13" spans="1:44" ht="15" customHeight="1">
      <c r="A13" s="59"/>
      <c r="B13" s="96"/>
      <c r="C13" s="187">
        <f t="shared" si="0"/>
        <v>0</v>
      </c>
      <c r="D13" s="175">
        <f t="shared" si="9"/>
        <v>0</v>
      </c>
      <c r="E13" s="122">
        <f t="shared" si="1"/>
        <v>0</v>
      </c>
      <c r="F13" s="122">
        <f t="shared" si="2"/>
        <v>0</v>
      </c>
      <c r="G13" s="123"/>
      <c r="H13" s="122">
        <f t="shared" si="3"/>
        <v>0</v>
      </c>
      <c r="I13" s="122">
        <f t="shared" si="4"/>
        <v>0</v>
      </c>
      <c r="J13" s="122">
        <f t="shared" si="5"/>
        <v>0</v>
      </c>
      <c r="K13" s="123"/>
      <c r="L13" s="122">
        <f t="shared" si="6"/>
        <v>0</v>
      </c>
      <c r="M13" s="122">
        <f t="shared" si="7"/>
        <v>0</v>
      </c>
      <c r="N13" s="122">
        <f t="shared" si="8"/>
        <v>0</v>
      </c>
      <c r="O13" s="123"/>
    </row>
    <row r="14" spans="1:44" ht="15" customHeight="1">
      <c r="A14" s="59"/>
      <c r="B14" s="96"/>
      <c r="C14" s="187">
        <f t="shared" si="0"/>
        <v>0</v>
      </c>
      <c r="D14" s="175">
        <f t="shared" si="9"/>
        <v>0</v>
      </c>
      <c r="E14" s="122">
        <f t="shared" si="1"/>
        <v>0</v>
      </c>
      <c r="F14" s="122">
        <f t="shared" si="2"/>
        <v>0</v>
      </c>
      <c r="G14" s="123"/>
      <c r="H14" s="122">
        <f t="shared" si="3"/>
        <v>0</v>
      </c>
      <c r="I14" s="122">
        <f t="shared" si="4"/>
        <v>0</v>
      </c>
      <c r="J14" s="122">
        <f t="shared" si="5"/>
        <v>0</v>
      </c>
      <c r="K14" s="123"/>
      <c r="L14" s="122">
        <f t="shared" si="6"/>
        <v>0</v>
      </c>
      <c r="M14" s="122">
        <f t="shared" si="7"/>
        <v>0</v>
      </c>
      <c r="N14" s="122">
        <f t="shared" si="8"/>
        <v>0</v>
      </c>
      <c r="O14" s="123"/>
      <c r="AH14" s="107"/>
      <c r="AI14" s="107"/>
      <c r="AJ14" s="107"/>
      <c r="AK14" s="107"/>
      <c r="AL14" s="107"/>
      <c r="AM14" s="107"/>
      <c r="AN14" s="107"/>
      <c r="AO14" s="107"/>
      <c r="AP14" s="107"/>
      <c r="AQ14" s="107"/>
      <c r="AR14" s="107"/>
    </row>
    <row r="15" spans="1:44" ht="15" customHeight="1">
      <c r="A15" s="59"/>
      <c r="B15" s="96"/>
      <c r="C15" s="187">
        <f t="shared" si="0"/>
        <v>0</v>
      </c>
      <c r="D15" s="175">
        <f t="shared" si="9"/>
        <v>0</v>
      </c>
      <c r="E15" s="122">
        <f t="shared" si="1"/>
        <v>0</v>
      </c>
      <c r="F15" s="122">
        <f t="shared" si="2"/>
        <v>0</v>
      </c>
      <c r="G15" s="181"/>
      <c r="H15" s="122">
        <f t="shared" si="3"/>
        <v>0</v>
      </c>
      <c r="I15" s="122">
        <f t="shared" si="4"/>
        <v>0</v>
      </c>
      <c r="J15" s="122">
        <f t="shared" si="5"/>
        <v>0</v>
      </c>
      <c r="K15" s="181"/>
      <c r="L15" s="122">
        <f t="shared" si="6"/>
        <v>0</v>
      </c>
      <c r="M15" s="122">
        <f t="shared" si="7"/>
        <v>0</v>
      </c>
      <c r="N15" s="122">
        <f t="shared" si="8"/>
        <v>0</v>
      </c>
      <c r="O15" s="181"/>
    </row>
    <row r="16" spans="1:44" ht="15" customHeight="1">
      <c r="A16" s="59"/>
      <c r="B16" s="96"/>
      <c r="C16" s="187">
        <f t="shared" si="0"/>
        <v>0</v>
      </c>
      <c r="D16" s="175">
        <f t="shared" si="9"/>
        <v>0</v>
      </c>
      <c r="E16" s="122">
        <f t="shared" si="1"/>
        <v>0</v>
      </c>
      <c r="F16" s="122">
        <f t="shared" si="2"/>
        <v>0</v>
      </c>
      <c r="G16" s="181"/>
      <c r="H16" s="122">
        <f t="shared" si="3"/>
        <v>0</v>
      </c>
      <c r="I16" s="122">
        <f t="shared" si="4"/>
        <v>0</v>
      </c>
      <c r="J16" s="122">
        <f t="shared" si="5"/>
        <v>0</v>
      </c>
      <c r="K16" s="181"/>
      <c r="L16" s="122">
        <f t="shared" si="6"/>
        <v>0</v>
      </c>
      <c r="M16" s="122">
        <f t="shared" si="7"/>
        <v>0</v>
      </c>
      <c r="N16" s="122">
        <f t="shared" si="8"/>
        <v>0</v>
      </c>
      <c r="O16" s="181"/>
    </row>
    <row r="17" spans="1:44" ht="15" customHeight="1">
      <c r="A17" s="92"/>
      <c r="B17" s="96"/>
      <c r="C17" s="187">
        <f t="shared" si="0"/>
        <v>0</v>
      </c>
      <c r="D17" s="175">
        <f t="shared" si="9"/>
        <v>0</v>
      </c>
      <c r="E17" s="122">
        <f t="shared" si="1"/>
        <v>0</v>
      </c>
      <c r="F17" s="122">
        <f t="shared" si="2"/>
        <v>0</v>
      </c>
      <c r="G17" s="123"/>
      <c r="H17" s="122">
        <f t="shared" si="3"/>
        <v>0</v>
      </c>
      <c r="I17" s="122">
        <f t="shared" si="4"/>
        <v>0</v>
      </c>
      <c r="J17" s="122">
        <f t="shared" si="5"/>
        <v>0</v>
      </c>
      <c r="K17" s="123"/>
      <c r="L17" s="122">
        <f t="shared" si="6"/>
        <v>0</v>
      </c>
      <c r="M17" s="122">
        <f t="shared" si="7"/>
        <v>0</v>
      </c>
      <c r="N17" s="122">
        <f t="shared" si="8"/>
        <v>0</v>
      </c>
      <c r="O17" s="123"/>
    </row>
    <row r="18" spans="1:44" ht="15" customHeight="1">
      <c r="A18" s="52"/>
      <c r="B18" s="96"/>
      <c r="C18" s="187">
        <f t="shared" si="0"/>
        <v>0</v>
      </c>
      <c r="D18" s="175">
        <f t="shared" si="9"/>
        <v>0</v>
      </c>
      <c r="E18" s="122">
        <f t="shared" si="1"/>
        <v>0</v>
      </c>
      <c r="F18" s="122">
        <f t="shared" si="2"/>
        <v>0</v>
      </c>
      <c r="G18" s="123"/>
      <c r="H18" s="122">
        <f t="shared" si="3"/>
        <v>0</v>
      </c>
      <c r="I18" s="122">
        <f t="shared" si="4"/>
        <v>0</v>
      </c>
      <c r="J18" s="122">
        <f t="shared" si="5"/>
        <v>0</v>
      </c>
      <c r="K18" s="123"/>
      <c r="L18" s="122">
        <f t="shared" si="6"/>
        <v>0</v>
      </c>
      <c r="M18" s="122">
        <f t="shared" si="7"/>
        <v>0</v>
      </c>
      <c r="N18" s="122">
        <f t="shared" si="8"/>
        <v>0</v>
      </c>
      <c r="O18" s="123"/>
    </row>
    <row r="19" spans="1:44" ht="15" customHeight="1">
      <c r="A19" s="52"/>
      <c r="B19" s="96"/>
      <c r="C19" s="187">
        <f t="shared" si="0"/>
        <v>0</v>
      </c>
      <c r="D19" s="175">
        <f t="shared" si="9"/>
        <v>0</v>
      </c>
      <c r="E19" s="122">
        <f t="shared" si="1"/>
        <v>0</v>
      </c>
      <c r="F19" s="122">
        <f t="shared" si="2"/>
        <v>0</v>
      </c>
      <c r="G19" s="123"/>
      <c r="H19" s="122">
        <f t="shared" si="3"/>
        <v>0</v>
      </c>
      <c r="I19" s="122">
        <f t="shared" si="4"/>
        <v>0</v>
      </c>
      <c r="J19" s="122">
        <f t="shared" si="5"/>
        <v>0</v>
      </c>
      <c r="K19" s="123"/>
      <c r="L19" s="122">
        <f t="shared" si="6"/>
        <v>0</v>
      </c>
      <c r="M19" s="122">
        <f t="shared" si="7"/>
        <v>0</v>
      </c>
      <c r="N19" s="122">
        <f t="shared" si="8"/>
        <v>0</v>
      </c>
      <c r="O19" s="123"/>
    </row>
    <row r="20" spans="1:44" s="107" customFormat="1" ht="15" customHeight="1">
      <c r="A20" s="52"/>
      <c r="B20" s="96"/>
      <c r="C20" s="187">
        <f t="shared" si="0"/>
        <v>0</v>
      </c>
      <c r="D20" s="175">
        <f t="shared" si="9"/>
        <v>0</v>
      </c>
      <c r="E20" s="122">
        <f t="shared" si="1"/>
        <v>0</v>
      </c>
      <c r="F20" s="122">
        <f t="shared" si="2"/>
        <v>0</v>
      </c>
      <c r="G20" s="123"/>
      <c r="H20" s="122">
        <f t="shared" si="3"/>
        <v>0</v>
      </c>
      <c r="I20" s="122">
        <f t="shared" si="4"/>
        <v>0</v>
      </c>
      <c r="J20" s="122">
        <f t="shared" si="5"/>
        <v>0</v>
      </c>
      <c r="K20" s="123"/>
      <c r="L20" s="122">
        <f t="shared" si="6"/>
        <v>0</v>
      </c>
      <c r="M20" s="122">
        <f t="shared" si="7"/>
        <v>0</v>
      </c>
      <c r="N20" s="122">
        <f t="shared" si="8"/>
        <v>0</v>
      </c>
      <c r="O20" s="123"/>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row>
    <row r="21" spans="1:44" ht="15" customHeight="1">
      <c r="A21" s="52"/>
      <c r="B21" s="96"/>
      <c r="C21" s="187">
        <f t="shared" si="0"/>
        <v>0</v>
      </c>
      <c r="D21" s="175">
        <f t="shared" si="9"/>
        <v>0</v>
      </c>
      <c r="E21" s="122">
        <f t="shared" si="1"/>
        <v>0</v>
      </c>
      <c r="F21" s="122">
        <f t="shared" si="2"/>
        <v>0</v>
      </c>
      <c r="G21" s="123"/>
      <c r="H21" s="122">
        <f t="shared" si="3"/>
        <v>0</v>
      </c>
      <c r="I21" s="122">
        <f t="shared" si="4"/>
        <v>0</v>
      </c>
      <c r="J21" s="122">
        <f t="shared" si="5"/>
        <v>0</v>
      </c>
      <c r="K21" s="123"/>
      <c r="L21" s="122">
        <f t="shared" si="6"/>
        <v>0</v>
      </c>
      <c r="M21" s="122">
        <f t="shared" si="7"/>
        <v>0</v>
      </c>
      <c r="N21" s="122">
        <f t="shared" si="8"/>
        <v>0</v>
      </c>
      <c r="O21" s="123"/>
    </row>
    <row r="22" spans="1:44" ht="15" customHeight="1">
      <c r="A22" s="52"/>
      <c r="B22" s="96"/>
      <c r="C22" s="187">
        <f t="shared" si="0"/>
        <v>0</v>
      </c>
      <c r="D22" s="175">
        <f t="shared" si="9"/>
        <v>0</v>
      </c>
      <c r="E22" s="122">
        <f t="shared" si="1"/>
        <v>0</v>
      </c>
      <c r="F22" s="122">
        <f t="shared" si="2"/>
        <v>0</v>
      </c>
      <c r="G22" s="181"/>
      <c r="H22" s="122">
        <f t="shared" si="3"/>
        <v>0</v>
      </c>
      <c r="I22" s="122">
        <f t="shared" si="4"/>
        <v>0</v>
      </c>
      <c r="J22" s="122">
        <f t="shared" si="5"/>
        <v>0</v>
      </c>
      <c r="K22" s="181"/>
      <c r="L22" s="122">
        <f t="shared" si="6"/>
        <v>0</v>
      </c>
      <c r="M22" s="122">
        <f t="shared" si="7"/>
        <v>0</v>
      </c>
      <c r="N22" s="122">
        <f t="shared" si="8"/>
        <v>0</v>
      </c>
      <c r="O22" s="181"/>
    </row>
    <row r="23" spans="1:44" ht="15" customHeight="1">
      <c r="A23" s="52"/>
      <c r="B23" s="96"/>
      <c r="C23" s="187">
        <f t="shared" si="0"/>
        <v>0</v>
      </c>
      <c r="D23" s="175">
        <f t="shared" si="9"/>
        <v>0</v>
      </c>
      <c r="E23" s="122">
        <f t="shared" si="1"/>
        <v>0</v>
      </c>
      <c r="F23" s="122">
        <f t="shared" si="2"/>
        <v>0</v>
      </c>
      <c r="G23" s="123"/>
      <c r="H23" s="122">
        <f t="shared" si="3"/>
        <v>0</v>
      </c>
      <c r="I23" s="122">
        <f t="shared" si="4"/>
        <v>0</v>
      </c>
      <c r="J23" s="122">
        <f t="shared" si="5"/>
        <v>0</v>
      </c>
      <c r="K23" s="123"/>
      <c r="L23" s="122">
        <f t="shared" si="6"/>
        <v>0</v>
      </c>
      <c r="M23" s="122">
        <f t="shared" si="7"/>
        <v>0</v>
      </c>
      <c r="N23" s="122">
        <f t="shared" si="8"/>
        <v>0</v>
      </c>
      <c r="O23" s="123"/>
    </row>
    <row r="24" spans="1:44" ht="15" customHeight="1">
      <c r="A24" s="52"/>
      <c r="B24" s="96"/>
      <c r="C24" s="187">
        <f t="shared" si="0"/>
        <v>0</v>
      </c>
      <c r="D24" s="175">
        <f t="shared" si="9"/>
        <v>0</v>
      </c>
      <c r="E24" s="122">
        <f t="shared" si="1"/>
        <v>0</v>
      </c>
      <c r="F24" s="122">
        <f t="shared" si="2"/>
        <v>0</v>
      </c>
      <c r="G24" s="181"/>
      <c r="H24" s="122">
        <f t="shared" si="3"/>
        <v>0</v>
      </c>
      <c r="I24" s="122">
        <f t="shared" si="4"/>
        <v>0</v>
      </c>
      <c r="J24" s="122">
        <f t="shared" si="5"/>
        <v>0</v>
      </c>
      <c r="K24" s="181"/>
      <c r="L24" s="122">
        <f t="shared" si="6"/>
        <v>0</v>
      </c>
      <c r="M24" s="122">
        <f t="shared" si="7"/>
        <v>0</v>
      </c>
      <c r="N24" s="122">
        <f t="shared" si="8"/>
        <v>0</v>
      </c>
      <c r="O24" s="181"/>
    </row>
    <row r="25" spans="1:44" ht="15" customHeight="1">
      <c r="A25" s="94"/>
      <c r="B25" s="96"/>
      <c r="C25" s="187">
        <f t="shared" si="0"/>
        <v>0</v>
      </c>
      <c r="D25" s="175">
        <f t="shared" si="9"/>
        <v>0</v>
      </c>
      <c r="E25" s="122">
        <f t="shared" si="1"/>
        <v>0</v>
      </c>
      <c r="F25" s="122">
        <f t="shared" si="2"/>
        <v>0</v>
      </c>
      <c r="G25" s="123"/>
      <c r="H25" s="122">
        <f t="shared" si="3"/>
        <v>0</v>
      </c>
      <c r="I25" s="122">
        <f t="shared" si="4"/>
        <v>0</v>
      </c>
      <c r="J25" s="122">
        <f t="shared" si="5"/>
        <v>0</v>
      </c>
      <c r="K25" s="123"/>
      <c r="L25" s="122">
        <f t="shared" si="6"/>
        <v>0</v>
      </c>
      <c r="M25" s="122">
        <f t="shared" si="7"/>
        <v>0</v>
      </c>
      <c r="N25" s="122">
        <f t="shared" si="8"/>
        <v>0</v>
      </c>
      <c r="O25" s="123"/>
      <c r="AH25" s="107"/>
      <c r="AI25" s="107"/>
      <c r="AJ25" s="107"/>
      <c r="AK25" s="107"/>
      <c r="AL25" s="107"/>
      <c r="AM25" s="107"/>
      <c r="AN25" s="107"/>
      <c r="AO25" s="107"/>
      <c r="AP25" s="107"/>
      <c r="AQ25" s="107"/>
      <c r="AR25" s="107"/>
    </row>
    <row r="26" spans="1:44" ht="15" customHeight="1">
      <c r="A26" s="59"/>
      <c r="B26" s="96"/>
      <c r="C26" s="187">
        <f t="shared" si="0"/>
        <v>0</v>
      </c>
      <c r="D26" s="175">
        <f t="shared" si="9"/>
        <v>0</v>
      </c>
      <c r="E26" s="122">
        <f t="shared" si="1"/>
        <v>0</v>
      </c>
      <c r="F26" s="122">
        <f t="shared" si="2"/>
        <v>0</v>
      </c>
      <c r="G26" s="123"/>
      <c r="H26" s="122">
        <f t="shared" si="3"/>
        <v>0</v>
      </c>
      <c r="I26" s="122">
        <f t="shared" si="4"/>
        <v>0</v>
      </c>
      <c r="J26" s="122">
        <f t="shared" si="5"/>
        <v>0</v>
      </c>
      <c r="K26" s="123"/>
      <c r="L26" s="122">
        <f t="shared" si="6"/>
        <v>0</v>
      </c>
      <c r="M26" s="122">
        <f t="shared" si="7"/>
        <v>0</v>
      </c>
      <c r="N26" s="122">
        <f t="shared" si="8"/>
        <v>0</v>
      </c>
      <c r="O26" s="123"/>
    </row>
    <row r="27" spans="1:44" ht="15" customHeight="1">
      <c r="A27" s="59"/>
      <c r="B27" s="96"/>
      <c r="C27" s="187">
        <f t="shared" si="0"/>
        <v>0</v>
      </c>
      <c r="D27" s="175">
        <f t="shared" si="9"/>
        <v>0</v>
      </c>
      <c r="E27" s="122">
        <f t="shared" si="1"/>
        <v>0</v>
      </c>
      <c r="F27" s="122">
        <f t="shared" si="2"/>
        <v>0</v>
      </c>
      <c r="G27" s="181"/>
      <c r="H27" s="122">
        <f t="shared" si="3"/>
        <v>0</v>
      </c>
      <c r="I27" s="122">
        <f t="shared" si="4"/>
        <v>0</v>
      </c>
      <c r="J27" s="122">
        <f t="shared" si="5"/>
        <v>0</v>
      </c>
      <c r="K27" s="181"/>
      <c r="L27" s="122">
        <f t="shared" si="6"/>
        <v>0</v>
      </c>
      <c r="M27" s="122">
        <f t="shared" si="7"/>
        <v>0</v>
      </c>
      <c r="N27" s="122">
        <f t="shared" si="8"/>
        <v>0</v>
      </c>
      <c r="O27" s="181"/>
    </row>
    <row r="28" spans="1:44" ht="15" customHeight="1">
      <c r="A28" s="52"/>
      <c r="B28" s="96"/>
      <c r="C28" s="187">
        <f t="shared" si="0"/>
        <v>0</v>
      </c>
      <c r="D28" s="175">
        <f t="shared" si="9"/>
        <v>0</v>
      </c>
      <c r="E28" s="122">
        <f t="shared" si="1"/>
        <v>0</v>
      </c>
      <c r="F28" s="122">
        <f t="shared" si="2"/>
        <v>0</v>
      </c>
      <c r="G28" s="181"/>
      <c r="H28" s="122">
        <f t="shared" si="3"/>
        <v>0</v>
      </c>
      <c r="I28" s="122">
        <f t="shared" si="4"/>
        <v>0</v>
      </c>
      <c r="J28" s="122">
        <f t="shared" si="5"/>
        <v>0</v>
      </c>
      <c r="K28" s="181"/>
      <c r="L28" s="122">
        <f t="shared" si="6"/>
        <v>0</v>
      </c>
      <c r="M28" s="122">
        <f t="shared" si="7"/>
        <v>0</v>
      </c>
      <c r="N28" s="122">
        <f t="shared" si="8"/>
        <v>0</v>
      </c>
      <c r="O28" s="181"/>
    </row>
    <row r="29" spans="1:44" ht="15" customHeight="1">
      <c r="A29" s="52"/>
      <c r="B29" s="96"/>
      <c r="C29" s="187">
        <f t="shared" si="0"/>
        <v>0</v>
      </c>
      <c r="D29" s="175">
        <f t="shared" si="9"/>
        <v>0</v>
      </c>
      <c r="E29" s="122">
        <f t="shared" si="1"/>
        <v>0</v>
      </c>
      <c r="F29" s="122">
        <f t="shared" si="2"/>
        <v>0</v>
      </c>
      <c r="G29" s="123"/>
      <c r="H29" s="122">
        <f t="shared" si="3"/>
        <v>0</v>
      </c>
      <c r="I29" s="122">
        <f t="shared" si="4"/>
        <v>0</v>
      </c>
      <c r="J29" s="122">
        <f t="shared" si="5"/>
        <v>0</v>
      </c>
      <c r="K29" s="123"/>
      <c r="L29" s="122">
        <f t="shared" si="6"/>
        <v>0</v>
      </c>
      <c r="M29" s="122">
        <f t="shared" si="7"/>
        <v>0</v>
      </c>
      <c r="N29" s="122">
        <f t="shared" si="8"/>
        <v>0</v>
      </c>
      <c r="O29" s="123"/>
    </row>
    <row r="30" spans="1:44" ht="15" customHeight="1">
      <c r="A30" s="59"/>
      <c r="B30" s="96"/>
      <c r="C30" s="187">
        <f t="shared" si="0"/>
        <v>0</v>
      </c>
      <c r="D30" s="175">
        <f t="shared" si="9"/>
        <v>0</v>
      </c>
      <c r="E30" s="122">
        <f t="shared" si="1"/>
        <v>0</v>
      </c>
      <c r="F30" s="122">
        <f t="shared" si="2"/>
        <v>0</v>
      </c>
      <c r="G30" s="181"/>
      <c r="H30" s="122">
        <f t="shared" si="3"/>
        <v>0</v>
      </c>
      <c r="I30" s="122">
        <f t="shared" si="4"/>
        <v>0</v>
      </c>
      <c r="J30" s="122">
        <f t="shared" si="5"/>
        <v>0</v>
      </c>
      <c r="K30" s="181"/>
      <c r="L30" s="122">
        <f t="shared" si="6"/>
        <v>0</v>
      </c>
      <c r="M30" s="122">
        <f t="shared" si="7"/>
        <v>0</v>
      </c>
      <c r="N30" s="122">
        <f t="shared" si="8"/>
        <v>0</v>
      </c>
      <c r="O30" s="181"/>
    </row>
    <row r="31" spans="1:44" ht="15" hidden="1" customHeight="1">
      <c r="A31" s="59"/>
      <c r="B31" s="96"/>
      <c r="C31" s="187">
        <f t="shared" si="0"/>
        <v>0</v>
      </c>
      <c r="D31" s="175">
        <f t="shared" si="9"/>
        <v>0</v>
      </c>
      <c r="E31" s="122">
        <f t="shared" si="1"/>
        <v>0</v>
      </c>
      <c r="F31" s="122">
        <f t="shared" si="2"/>
        <v>0</v>
      </c>
      <c r="G31" s="181"/>
      <c r="H31" s="122">
        <f t="shared" si="3"/>
        <v>0</v>
      </c>
      <c r="I31" s="122">
        <f t="shared" si="4"/>
        <v>0</v>
      </c>
      <c r="J31" s="122">
        <f t="shared" si="5"/>
        <v>0</v>
      </c>
      <c r="K31" s="181"/>
      <c r="L31" s="122">
        <f t="shared" si="6"/>
        <v>0</v>
      </c>
      <c r="M31" s="122">
        <f t="shared" si="7"/>
        <v>0</v>
      </c>
      <c r="N31" s="122">
        <f t="shared" si="8"/>
        <v>0</v>
      </c>
      <c r="O31" s="181"/>
    </row>
    <row r="32" spans="1:44" ht="15" hidden="1" customHeight="1">
      <c r="A32" s="59"/>
      <c r="B32" s="96"/>
      <c r="C32" s="187">
        <f t="shared" si="0"/>
        <v>0</v>
      </c>
      <c r="D32" s="175">
        <f t="shared" si="9"/>
        <v>0</v>
      </c>
      <c r="E32" s="122">
        <f t="shared" si="1"/>
        <v>0</v>
      </c>
      <c r="F32" s="122">
        <f t="shared" si="2"/>
        <v>0</v>
      </c>
      <c r="G32" s="123"/>
      <c r="H32" s="122">
        <f t="shared" si="3"/>
        <v>0</v>
      </c>
      <c r="I32" s="122">
        <f t="shared" si="4"/>
        <v>0</v>
      </c>
      <c r="J32" s="122">
        <f t="shared" si="5"/>
        <v>0</v>
      </c>
      <c r="K32" s="123"/>
      <c r="L32" s="122">
        <f t="shared" si="6"/>
        <v>0</v>
      </c>
      <c r="M32" s="122">
        <f t="shared" si="7"/>
        <v>0</v>
      </c>
      <c r="N32" s="122">
        <f t="shared" si="8"/>
        <v>0</v>
      </c>
      <c r="O32" s="123"/>
    </row>
    <row r="33" spans="1:44" ht="15" hidden="1" customHeight="1">
      <c r="A33" s="59"/>
      <c r="B33" s="96"/>
      <c r="C33" s="187">
        <f t="shared" si="0"/>
        <v>0</v>
      </c>
      <c r="D33" s="175">
        <f t="shared" si="9"/>
        <v>0</v>
      </c>
      <c r="E33" s="122">
        <f t="shared" si="1"/>
        <v>0</v>
      </c>
      <c r="F33" s="122">
        <f t="shared" si="2"/>
        <v>0</v>
      </c>
      <c r="G33" s="123"/>
      <c r="H33" s="122">
        <f t="shared" si="3"/>
        <v>0</v>
      </c>
      <c r="I33" s="122">
        <f t="shared" si="4"/>
        <v>0</v>
      </c>
      <c r="J33" s="122">
        <f t="shared" si="5"/>
        <v>0</v>
      </c>
      <c r="K33" s="123"/>
      <c r="L33" s="122">
        <f t="shared" si="6"/>
        <v>0</v>
      </c>
      <c r="M33" s="122">
        <f t="shared" si="7"/>
        <v>0</v>
      </c>
      <c r="N33" s="122">
        <f t="shared" si="8"/>
        <v>0</v>
      </c>
      <c r="O33" s="123"/>
    </row>
    <row r="34" spans="1:44" ht="15" hidden="1" customHeight="1">
      <c r="A34" s="59"/>
      <c r="B34" s="96"/>
      <c r="C34" s="187">
        <f t="shared" si="0"/>
        <v>0</v>
      </c>
      <c r="D34" s="175">
        <f t="shared" si="9"/>
        <v>0</v>
      </c>
      <c r="E34" s="122">
        <f t="shared" si="1"/>
        <v>0</v>
      </c>
      <c r="F34" s="122">
        <f t="shared" si="2"/>
        <v>0</v>
      </c>
      <c r="G34" s="123"/>
      <c r="H34" s="122">
        <f t="shared" si="3"/>
        <v>0</v>
      </c>
      <c r="I34" s="122">
        <f t="shared" si="4"/>
        <v>0</v>
      </c>
      <c r="J34" s="122">
        <f t="shared" si="5"/>
        <v>0</v>
      </c>
      <c r="K34" s="123"/>
      <c r="L34" s="122">
        <f t="shared" si="6"/>
        <v>0</v>
      </c>
      <c r="M34" s="122">
        <f t="shared" si="7"/>
        <v>0</v>
      </c>
      <c r="N34" s="122">
        <f t="shared" si="8"/>
        <v>0</v>
      </c>
      <c r="O34" s="123"/>
    </row>
    <row r="35" spans="1:44" s="107" customFormat="1" ht="15" hidden="1" customHeight="1">
      <c r="A35" s="59"/>
      <c r="B35" s="96"/>
      <c r="C35" s="187">
        <f t="shared" si="0"/>
        <v>0</v>
      </c>
      <c r="D35" s="175">
        <f t="shared" si="9"/>
        <v>0</v>
      </c>
      <c r="E35" s="122">
        <f t="shared" si="1"/>
        <v>0</v>
      </c>
      <c r="F35" s="122">
        <f t="shared" si="2"/>
        <v>0</v>
      </c>
      <c r="G35" s="123"/>
      <c r="H35" s="122">
        <f t="shared" si="3"/>
        <v>0</v>
      </c>
      <c r="I35" s="122">
        <f t="shared" si="4"/>
        <v>0</v>
      </c>
      <c r="J35" s="122">
        <f t="shared" si="5"/>
        <v>0</v>
      </c>
      <c r="K35" s="123"/>
      <c r="L35" s="122">
        <f t="shared" si="6"/>
        <v>0</v>
      </c>
      <c r="M35" s="122">
        <f t="shared" si="7"/>
        <v>0</v>
      </c>
      <c r="N35" s="122">
        <f t="shared" si="8"/>
        <v>0</v>
      </c>
      <c r="O35" s="123"/>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row>
    <row r="36" spans="1:44" ht="15" hidden="1" customHeight="1">
      <c r="A36" s="59"/>
      <c r="B36" s="96"/>
      <c r="C36" s="187">
        <f t="shared" si="0"/>
        <v>0</v>
      </c>
      <c r="D36" s="175">
        <f t="shared" si="9"/>
        <v>0</v>
      </c>
      <c r="E36" s="122">
        <f t="shared" si="1"/>
        <v>0</v>
      </c>
      <c r="F36" s="122">
        <f t="shared" si="2"/>
        <v>0</v>
      </c>
      <c r="G36" s="181"/>
      <c r="H36" s="122">
        <f t="shared" si="3"/>
        <v>0</v>
      </c>
      <c r="I36" s="122">
        <f t="shared" si="4"/>
        <v>0</v>
      </c>
      <c r="J36" s="122">
        <f t="shared" si="5"/>
        <v>0</v>
      </c>
      <c r="K36" s="181"/>
      <c r="L36" s="122">
        <f t="shared" si="6"/>
        <v>0</v>
      </c>
      <c r="M36" s="122">
        <f t="shared" si="7"/>
        <v>0</v>
      </c>
      <c r="N36" s="122">
        <f t="shared" si="8"/>
        <v>0</v>
      </c>
      <c r="O36" s="181"/>
    </row>
    <row r="37" spans="1:44" ht="15" hidden="1" customHeight="1">
      <c r="A37" s="59"/>
      <c r="B37" s="96"/>
      <c r="C37" s="187">
        <f t="shared" si="0"/>
        <v>0</v>
      </c>
      <c r="D37" s="175">
        <f t="shared" si="9"/>
        <v>0</v>
      </c>
      <c r="E37" s="122">
        <f t="shared" si="1"/>
        <v>0</v>
      </c>
      <c r="F37" s="122">
        <f t="shared" si="2"/>
        <v>0</v>
      </c>
      <c r="G37" s="123"/>
      <c r="H37" s="122">
        <f t="shared" si="3"/>
        <v>0</v>
      </c>
      <c r="I37" s="122">
        <f t="shared" si="4"/>
        <v>0</v>
      </c>
      <c r="J37" s="122">
        <f t="shared" si="5"/>
        <v>0</v>
      </c>
      <c r="K37" s="123"/>
      <c r="L37" s="122">
        <f t="shared" si="6"/>
        <v>0</v>
      </c>
      <c r="M37" s="122">
        <f t="shared" si="7"/>
        <v>0</v>
      </c>
      <c r="N37" s="122">
        <f t="shared" si="8"/>
        <v>0</v>
      </c>
      <c r="O37" s="123"/>
    </row>
    <row r="38" spans="1:44" ht="15" hidden="1" customHeight="1">
      <c r="A38" s="59"/>
      <c r="B38" s="96"/>
      <c r="C38" s="187">
        <f t="shared" ref="C38:C69" si="10">SUM(E38:O38)</f>
        <v>0</v>
      </c>
      <c r="D38" s="175">
        <f t="shared" si="9"/>
        <v>0</v>
      </c>
      <c r="E38" s="122">
        <f t="shared" ref="E38:E69" si="11">IFERROR(VLOOKUP(B38,$B$93:$C$134,2,FALSE),0)</f>
        <v>0</v>
      </c>
      <c r="F38" s="122">
        <f t="shared" ref="F38:F69" si="12">IFERROR(VLOOKUP(B38,$F$93:$G$134,2,FALSE),0)</f>
        <v>0</v>
      </c>
      <c r="G38" s="181"/>
      <c r="H38" s="122">
        <f t="shared" ref="H38:H69" si="13">IFERROR(VLOOKUP(B38,$J$93:$K$134,2,FALSE),0)</f>
        <v>0</v>
      </c>
      <c r="I38" s="122">
        <f t="shared" ref="I38:I69" si="14">IFERROR(VLOOKUP(B38,$N$93:$O$134,2,FALSE),0)</f>
        <v>0</v>
      </c>
      <c r="J38" s="122">
        <f t="shared" ref="J38:J69" si="15">IFERROR(VLOOKUP(B38,$R$93:$S$134,2,FALSE),0)</f>
        <v>0</v>
      </c>
      <c r="K38" s="181"/>
      <c r="L38" s="122">
        <f t="shared" ref="L38:L69" si="16">IFERROR(VLOOKUP(B38,$V$93:$W$134,2,FALSE),0)</f>
        <v>0</v>
      </c>
      <c r="M38" s="122">
        <f t="shared" ref="M38:M69" si="17">IFERROR(VLOOKUP(B38,$Z$93:$AA$134,2,FALSE),0)</f>
        <v>0</v>
      </c>
      <c r="N38" s="122">
        <f t="shared" ref="N38:N69" si="18">IFERROR(VLOOKUP(B38,$AD$93:$AE$134,2,FALSE),0)</f>
        <v>0</v>
      </c>
      <c r="O38" s="181"/>
    </row>
    <row r="39" spans="1:44" ht="15" hidden="1" customHeight="1">
      <c r="A39" s="59"/>
      <c r="B39" s="96"/>
      <c r="C39" s="187">
        <f t="shared" si="10"/>
        <v>0</v>
      </c>
      <c r="D39" s="175">
        <f t="shared" si="9"/>
        <v>0</v>
      </c>
      <c r="E39" s="122">
        <f t="shared" si="11"/>
        <v>0</v>
      </c>
      <c r="F39" s="122">
        <f t="shared" si="12"/>
        <v>0</v>
      </c>
      <c r="G39" s="123"/>
      <c r="H39" s="122">
        <f t="shared" si="13"/>
        <v>0</v>
      </c>
      <c r="I39" s="122">
        <f t="shared" si="14"/>
        <v>0</v>
      </c>
      <c r="J39" s="122">
        <f t="shared" si="15"/>
        <v>0</v>
      </c>
      <c r="K39" s="123"/>
      <c r="L39" s="122">
        <f t="shared" si="16"/>
        <v>0</v>
      </c>
      <c r="M39" s="122">
        <f t="shared" si="17"/>
        <v>0</v>
      </c>
      <c r="N39" s="122">
        <f t="shared" si="18"/>
        <v>0</v>
      </c>
      <c r="O39" s="123"/>
    </row>
    <row r="40" spans="1:44" ht="15" hidden="1" customHeight="1">
      <c r="A40" s="59"/>
      <c r="B40" s="96"/>
      <c r="C40" s="187">
        <f t="shared" si="10"/>
        <v>0</v>
      </c>
      <c r="D40" s="175">
        <f t="shared" si="9"/>
        <v>0</v>
      </c>
      <c r="E40" s="122">
        <f t="shared" si="11"/>
        <v>0</v>
      </c>
      <c r="F40" s="122">
        <f t="shared" si="12"/>
        <v>0</v>
      </c>
      <c r="G40" s="181"/>
      <c r="H40" s="122">
        <f t="shared" si="13"/>
        <v>0</v>
      </c>
      <c r="I40" s="122">
        <f t="shared" si="14"/>
        <v>0</v>
      </c>
      <c r="J40" s="122">
        <f t="shared" si="15"/>
        <v>0</v>
      </c>
      <c r="K40" s="181"/>
      <c r="L40" s="122">
        <f t="shared" si="16"/>
        <v>0</v>
      </c>
      <c r="M40" s="122">
        <f t="shared" si="17"/>
        <v>0</v>
      </c>
      <c r="N40" s="122">
        <f t="shared" si="18"/>
        <v>0</v>
      </c>
      <c r="O40" s="181"/>
    </row>
    <row r="41" spans="1:44" ht="15" hidden="1" customHeight="1">
      <c r="A41" s="59"/>
      <c r="B41" s="96"/>
      <c r="C41" s="187">
        <f t="shared" si="10"/>
        <v>0</v>
      </c>
      <c r="D41" s="175">
        <f t="shared" si="9"/>
        <v>0</v>
      </c>
      <c r="E41" s="122">
        <f t="shared" si="11"/>
        <v>0</v>
      </c>
      <c r="F41" s="122">
        <f t="shared" si="12"/>
        <v>0</v>
      </c>
      <c r="G41" s="181"/>
      <c r="H41" s="122">
        <f t="shared" si="13"/>
        <v>0</v>
      </c>
      <c r="I41" s="122">
        <f t="shared" si="14"/>
        <v>0</v>
      </c>
      <c r="J41" s="122">
        <f t="shared" si="15"/>
        <v>0</v>
      </c>
      <c r="K41" s="181"/>
      <c r="L41" s="122">
        <f t="shared" si="16"/>
        <v>0</v>
      </c>
      <c r="M41" s="122">
        <f t="shared" si="17"/>
        <v>0</v>
      </c>
      <c r="N41" s="122">
        <f t="shared" si="18"/>
        <v>0</v>
      </c>
      <c r="O41" s="181"/>
    </row>
    <row r="42" spans="1:44" ht="15" hidden="1" customHeight="1">
      <c r="A42" s="59"/>
      <c r="B42" s="96"/>
      <c r="C42" s="187">
        <f t="shared" si="10"/>
        <v>0</v>
      </c>
      <c r="D42" s="175">
        <f t="shared" si="9"/>
        <v>0</v>
      </c>
      <c r="E42" s="122">
        <f t="shared" si="11"/>
        <v>0</v>
      </c>
      <c r="F42" s="122">
        <f t="shared" si="12"/>
        <v>0</v>
      </c>
      <c r="G42" s="181"/>
      <c r="H42" s="122">
        <f t="shared" si="13"/>
        <v>0</v>
      </c>
      <c r="I42" s="122">
        <f t="shared" si="14"/>
        <v>0</v>
      </c>
      <c r="J42" s="122">
        <f t="shared" si="15"/>
        <v>0</v>
      </c>
      <c r="K42" s="181"/>
      <c r="L42" s="122">
        <f t="shared" si="16"/>
        <v>0</v>
      </c>
      <c r="M42" s="122">
        <f t="shared" si="17"/>
        <v>0</v>
      </c>
      <c r="N42" s="122">
        <f t="shared" si="18"/>
        <v>0</v>
      </c>
      <c r="O42" s="181"/>
    </row>
    <row r="43" spans="1:44" ht="15" hidden="1" customHeight="1">
      <c r="A43" s="59"/>
      <c r="B43" s="96"/>
      <c r="C43" s="187">
        <f t="shared" si="10"/>
        <v>0</v>
      </c>
      <c r="D43" s="175">
        <f t="shared" si="9"/>
        <v>0</v>
      </c>
      <c r="E43" s="122">
        <f t="shared" si="11"/>
        <v>0</v>
      </c>
      <c r="F43" s="122">
        <f t="shared" si="12"/>
        <v>0</v>
      </c>
      <c r="G43" s="181"/>
      <c r="H43" s="122">
        <f t="shared" si="13"/>
        <v>0</v>
      </c>
      <c r="I43" s="122">
        <f t="shared" si="14"/>
        <v>0</v>
      </c>
      <c r="J43" s="122">
        <f t="shared" si="15"/>
        <v>0</v>
      </c>
      <c r="K43" s="181"/>
      <c r="L43" s="122">
        <f t="shared" si="16"/>
        <v>0</v>
      </c>
      <c r="M43" s="122">
        <f t="shared" si="17"/>
        <v>0</v>
      </c>
      <c r="N43" s="122">
        <f t="shared" si="18"/>
        <v>0</v>
      </c>
      <c r="O43" s="181"/>
    </row>
    <row r="44" spans="1:44" ht="15" hidden="1" customHeight="1">
      <c r="A44" s="59"/>
      <c r="B44" s="96"/>
      <c r="C44" s="187">
        <f t="shared" si="10"/>
        <v>0</v>
      </c>
      <c r="D44" s="175">
        <f t="shared" si="9"/>
        <v>0</v>
      </c>
      <c r="E44" s="122">
        <f t="shared" si="11"/>
        <v>0</v>
      </c>
      <c r="F44" s="122">
        <f t="shared" si="12"/>
        <v>0</v>
      </c>
      <c r="G44" s="181"/>
      <c r="H44" s="122">
        <f t="shared" si="13"/>
        <v>0</v>
      </c>
      <c r="I44" s="122">
        <f t="shared" si="14"/>
        <v>0</v>
      </c>
      <c r="J44" s="122">
        <f t="shared" si="15"/>
        <v>0</v>
      </c>
      <c r="K44" s="181"/>
      <c r="L44" s="122">
        <f t="shared" si="16"/>
        <v>0</v>
      </c>
      <c r="M44" s="122">
        <f t="shared" si="17"/>
        <v>0</v>
      </c>
      <c r="N44" s="122">
        <f t="shared" si="18"/>
        <v>0</v>
      </c>
      <c r="O44" s="181"/>
    </row>
    <row r="45" spans="1:44" ht="15" hidden="1" customHeight="1">
      <c r="A45" s="59"/>
      <c r="B45" s="96"/>
      <c r="C45" s="187">
        <f t="shared" si="10"/>
        <v>0</v>
      </c>
      <c r="D45" s="175">
        <f t="shared" si="9"/>
        <v>0</v>
      </c>
      <c r="E45" s="122">
        <f t="shared" si="11"/>
        <v>0</v>
      </c>
      <c r="F45" s="122">
        <f t="shared" si="12"/>
        <v>0</v>
      </c>
      <c r="G45" s="123"/>
      <c r="H45" s="122">
        <f t="shared" si="13"/>
        <v>0</v>
      </c>
      <c r="I45" s="122">
        <f t="shared" si="14"/>
        <v>0</v>
      </c>
      <c r="J45" s="122">
        <f t="shared" si="15"/>
        <v>0</v>
      </c>
      <c r="K45" s="123"/>
      <c r="L45" s="122">
        <f t="shared" si="16"/>
        <v>0</v>
      </c>
      <c r="M45" s="122">
        <f t="shared" si="17"/>
        <v>0</v>
      </c>
      <c r="N45" s="122">
        <f t="shared" si="18"/>
        <v>0</v>
      </c>
      <c r="O45" s="123"/>
    </row>
    <row r="46" spans="1:44" ht="15" hidden="1" customHeight="1">
      <c r="A46" s="59"/>
      <c r="B46" s="96"/>
      <c r="C46" s="187">
        <f t="shared" si="10"/>
        <v>0</v>
      </c>
      <c r="D46" s="175">
        <f t="shared" si="9"/>
        <v>0</v>
      </c>
      <c r="E46" s="122">
        <f t="shared" si="11"/>
        <v>0</v>
      </c>
      <c r="F46" s="122">
        <f t="shared" si="12"/>
        <v>0</v>
      </c>
      <c r="G46" s="123"/>
      <c r="H46" s="122">
        <f t="shared" si="13"/>
        <v>0</v>
      </c>
      <c r="I46" s="122">
        <f t="shared" si="14"/>
        <v>0</v>
      </c>
      <c r="J46" s="122">
        <f t="shared" si="15"/>
        <v>0</v>
      </c>
      <c r="K46" s="123"/>
      <c r="L46" s="122">
        <f t="shared" si="16"/>
        <v>0</v>
      </c>
      <c r="M46" s="122">
        <f t="shared" si="17"/>
        <v>0</v>
      </c>
      <c r="N46" s="122">
        <f t="shared" si="18"/>
        <v>0</v>
      </c>
      <c r="O46" s="123"/>
    </row>
    <row r="47" spans="1:44" ht="15" hidden="1" customHeight="1">
      <c r="A47" s="59"/>
      <c r="B47" s="96"/>
      <c r="C47" s="187">
        <f t="shared" si="10"/>
        <v>0</v>
      </c>
      <c r="D47" s="175">
        <f t="shared" si="9"/>
        <v>0</v>
      </c>
      <c r="E47" s="122">
        <f t="shared" si="11"/>
        <v>0</v>
      </c>
      <c r="F47" s="122">
        <f t="shared" si="12"/>
        <v>0</v>
      </c>
      <c r="G47" s="123"/>
      <c r="H47" s="122">
        <f t="shared" si="13"/>
        <v>0</v>
      </c>
      <c r="I47" s="122">
        <f t="shared" si="14"/>
        <v>0</v>
      </c>
      <c r="J47" s="122">
        <f t="shared" si="15"/>
        <v>0</v>
      </c>
      <c r="K47" s="123"/>
      <c r="L47" s="122">
        <f t="shared" si="16"/>
        <v>0</v>
      </c>
      <c r="M47" s="122">
        <f t="shared" si="17"/>
        <v>0</v>
      </c>
      <c r="N47" s="122">
        <f t="shared" si="18"/>
        <v>0</v>
      </c>
      <c r="O47" s="123"/>
    </row>
    <row r="48" spans="1:44" ht="15" hidden="1" customHeight="1">
      <c r="A48" s="59"/>
      <c r="B48" s="96"/>
      <c r="C48" s="187">
        <f t="shared" si="10"/>
        <v>0</v>
      </c>
      <c r="D48" s="175">
        <f t="shared" si="9"/>
        <v>0</v>
      </c>
      <c r="E48" s="122">
        <f t="shared" si="11"/>
        <v>0</v>
      </c>
      <c r="F48" s="122">
        <f t="shared" si="12"/>
        <v>0</v>
      </c>
      <c r="G48" s="181"/>
      <c r="H48" s="122">
        <f t="shared" si="13"/>
        <v>0</v>
      </c>
      <c r="I48" s="122">
        <f t="shared" si="14"/>
        <v>0</v>
      </c>
      <c r="J48" s="122">
        <f t="shared" si="15"/>
        <v>0</v>
      </c>
      <c r="K48" s="181"/>
      <c r="L48" s="122">
        <f t="shared" si="16"/>
        <v>0</v>
      </c>
      <c r="M48" s="122">
        <f t="shared" si="17"/>
        <v>0</v>
      </c>
      <c r="N48" s="122">
        <f t="shared" si="18"/>
        <v>0</v>
      </c>
      <c r="O48" s="181"/>
    </row>
    <row r="49" spans="1:15" ht="15" hidden="1" customHeight="1">
      <c r="A49" s="59"/>
      <c r="B49" s="96"/>
      <c r="C49" s="187">
        <f t="shared" si="10"/>
        <v>0</v>
      </c>
      <c r="D49" s="175">
        <f t="shared" si="9"/>
        <v>0</v>
      </c>
      <c r="E49" s="122">
        <f t="shared" si="11"/>
        <v>0</v>
      </c>
      <c r="F49" s="122">
        <f t="shared" si="12"/>
        <v>0</v>
      </c>
      <c r="G49" s="181"/>
      <c r="H49" s="122">
        <f t="shared" si="13"/>
        <v>0</v>
      </c>
      <c r="I49" s="122">
        <f t="shared" si="14"/>
        <v>0</v>
      </c>
      <c r="J49" s="122">
        <f t="shared" si="15"/>
        <v>0</v>
      </c>
      <c r="K49" s="181"/>
      <c r="L49" s="122">
        <f t="shared" si="16"/>
        <v>0</v>
      </c>
      <c r="M49" s="122">
        <f t="shared" si="17"/>
        <v>0</v>
      </c>
      <c r="N49" s="122">
        <f t="shared" si="18"/>
        <v>0</v>
      </c>
      <c r="O49" s="181"/>
    </row>
    <row r="50" spans="1:15" ht="15" hidden="1" customHeight="1">
      <c r="A50" s="59"/>
      <c r="B50" s="96"/>
      <c r="C50" s="187">
        <f t="shared" si="10"/>
        <v>0</v>
      </c>
      <c r="D50" s="175">
        <f t="shared" si="9"/>
        <v>0</v>
      </c>
      <c r="E50" s="122">
        <f t="shared" si="11"/>
        <v>0</v>
      </c>
      <c r="F50" s="122">
        <f t="shared" si="12"/>
        <v>0</v>
      </c>
      <c r="G50" s="181"/>
      <c r="H50" s="122">
        <f t="shared" si="13"/>
        <v>0</v>
      </c>
      <c r="I50" s="122">
        <f t="shared" si="14"/>
        <v>0</v>
      </c>
      <c r="J50" s="122">
        <f t="shared" si="15"/>
        <v>0</v>
      </c>
      <c r="K50" s="181"/>
      <c r="L50" s="122">
        <f t="shared" si="16"/>
        <v>0</v>
      </c>
      <c r="M50" s="122">
        <f t="shared" si="17"/>
        <v>0</v>
      </c>
      <c r="N50" s="122">
        <f t="shared" si="18"/>
        <v>0</v>
      </c>
      <c r="O50" s="181"/>
    </row>
    <row r="51" spans="1:15" ht="15" hidden="1" customHeight="1">
      <c r="A51" s="59"/>
      <c r="B51" s="96"/>
      <c r="C51" s="187">
        <f t="shared" si="10"/>
        <v>0</v>
      </c>
      <c r="D51" s="175">
        <f t="shared" si="9"/>
        <v>0</v>
      </c>
      <c r="E51" s="122">
        <f t="shared" si="11"/>
        <v>0</v>
      </c>
      <c r="F51" s="122">
        <f t="shared" si="12"/>
        <v>0</v>
      </c>
      <c r="G51" s="123"/>
      <c r="H51" s="122">
        <f t="shared" si="13"/>
        <v>0</v>
      </c>
      <c r="I51" s="122">
        <f t="shared" si="14"/>
        <v>0</v>
      </c>
      <c r="J51" s="122">
        <f t="shared" si="15"/>
        <v>0</v>
      </c>
      <c r="K51" s="123"/>
      <c r="L51" s="122">
        <f t="shared" si="16"/>
        <v>0</v>
      </c>
      <c r="M51" s="122">
        <f t="shared" si="17"/>
        <v>0</v>
      </c>
      <c r="N51" s="122">
        <f t="shared" si="18"/>
        <v>0</v>
      </c>
      <c r="O51" s="123"/>
    </row>
    <row r="52" spans="1:15" ht="15" hidden="1" customHeight="1">
      <c r="A52" s="59"/>
      <c r="B52" s="96"/>
      <c r="C52" s="187">
        <f t="shared" si="10"/>
        <v>0</v>
      </c>
      <c r="D52" s="175">
        <f t="shared" si="9"/>
        <v>0</v>
      </c>
      <c r="E52" s="122">
        <f t="shared" si="11"/>
        <v>0</v>
      </c>
      <c r="F52" s="122">
        <f t="shared" si="12"/>
        <v>0</v>
      </c>
      <c r="G52" s="181"/>
      <c r="H52" s="122">
        <f t="shared" si="13"/>
        <v>0</v>
      </c>
      <c r="I52" s="122">
        <f t="shared" si="14"/>
        <v>0</v>
      </c>
      <c r="J52" s="122">
        <f t="shared" si="15"/>
        <v>0</v>
      </c>
      <c r="K52" s="181"/>
      <c r="L52" s="122">
        <f t="shared" si="16"/>
        <v>0</v>
      </c>
      <c r="M52" s="122">
        <f t="shared" si="17"/>
        <v>0</v>
      </c>
      <c r="N52" s="122">
        <f t="shared" si="18"/>
        <v>0</v>
      </c>
      <c r="O52" s="181"/>
    </row>
    <row r="53" spans="1:15" ht="15" hidden="1" customHeight="1">
      <c r="A53" s="59"/>
      <c r="B53" s="96"/>
      <c r="C53" s="187">
        <f t="shared" si="10"/>
        <v>0</v>
      </c>
      <c r="D53" s="175">
        <f t="shared" si="9"/>
        <v>0</v>
      </c>
      <c r="E53" s="122">
        <f t="shared" si="11"/>
        <v>0</v>
      </c>
      <c r="F53" s="122">
        <f t="shared" si="12"/>
        <v>0</v>
      </c>
      <c r="G53" s="123"/>
      <c r="H53" s="122">
        <f t="shared" si="13"/>
        <v>0</v>
      </c>
      <c r="I53" s="122">
        <f t="shared" si="14"/>
        <v>0</v>
      </c>
      <c r="J53" s="122">
        <f t="shared" si="15"/>
        <v>0</v>
      </c>
      <c r="K53" s="123"/>
      <c r="L53" s="122">
        <f t="shared" si="16"/>
        <v>0</v>
      </c>
      <c r="M53" s="122">
        <f t="shared" si="17"/>
        <v>0</v>
      </c>
      <c r="N53" s="122">
        <f t="shared" si="18"/>
        <v>0</v>
      </c>
      <c r="O53" s="123"/>
    </row>
    <row r="54" spans="1:15" ht="15" hidden="1" customHeight="1">
      <c r="A54" s="59"/>
      <c r="B54" s="96"/>
      <c r="C54" s="187">
        <f t="shared" si="10"/>
        <v>0</v>
      </c>
      <c r="D54" s="175">
        <f t="shared" si="9"/>
        <v>0</v>
      </c>
      <c r="E54" s="122">
        <f t="shared" si="11"/>
        <v>0</v>
      </c>
      <c r="F54" s="122">
        <f t="shared" si="12"/>
        <v>0</v>
      </c>
      <c r="G54" s="181"/>
      <c r="H54" s="122">
        <f t="shared" si="13"/>
        <v>0</v>
      </c>
      <c r="I54" s="122">
        <f t="shared" si="14"/>
        <v>0</v>
      </c>
      <c r="J54" s="122">
        <f t="shared" si="15"/>
        <v>0</v>
      </c>
      <c r="K54" s="181"/>
      <c r="L54" s="122">
        <f t="shared" si="16"/>
        <v>0</v>
      </c>
      <c r="M54" s="122">
        <f t="shared" si="17"/>
        <v>0</v>
      </c>
      <c r="N54" s="122">
        <f t="shared" si="18"/>
        <v>0</v>
      </c>
      <c r="O54" s="181"/>
    </row>
    <row r="55" spans="1:15" ht="15" hidden="1" customHeight="1">
      <c r="A55" s="59"/>
      <c r="B55" s="96"/>
      <c r="C55" s="187">
        <f t="shared" si="10"/>
        <v>0</v>
      </c>
      <c r="D55" s="175">
        <f t="shared" si="9"/>
        <v>0</v>
      </c>
      <c r="E55" s="122">
        <f t="shared" si="11"/>
        <v>0</v>
      </c>
      <c r="F55" s="122">
        <f t="shared" si="12"/>
        <v>0</v>
      </c>
      <c r="G55" s="181"/>
      <c r="H55" s="122">
        <f t="shared" si="13"/>
        <v>0</v>
      </c>
      <c r="I55" s="122">
        <f t="shared" si="14"/>
        <v>0</v>
      </c>
      <c r="J55" s="122">
        <f t="shared" si="15"/>
        <v>0</v>
      </c>
      <c r="K55" s="181"/>
      <c r="L55" s="122">
        <f t="shared" si="16"/>
        <v>0</v>
      </c>
      <c r="M55" s="122">
        <f t="shared" si="17"/>
        <v>0</v>
      </c>
      <c r="N55" s="122">
        <f t="shared" si="18"/>
        <v>0</v>
      </c>
      <c r="O55" s="181"/>
    </row>
    <row r="56" spans="1:15" ht="15" hidden="1" customHeight="1">
      <c r="A56" s="59"/>
      <c r="B56" s="96"/>
      <c r="C56" s="187">
        <f t="shared" si="10"/>
        <v>0</v>
      </c>
      <c r="D56" s="175">
        <f t="shared" si="9"/>
        <v>0</v>
      </c>
      <c r="E56" s="122">
        <f t="shared" si="11"/>
        <v>0</v>
      </c>
      <c r="F56" s="122">
        <f t="shared" si="12"/>
        <v>0</v>
      </c>
      <c r="G56" s="181"/>
      <c r="H56" s="122">
        <f t="shared" si="13"/>
        <v>0</v>
      </c>
      <c r="I56" s="122">
        <f t="shared" si="14"/>
        <v>0</v>
      </c>
      <c r="J56" s="122">
        <f t="shared" si="15"/>
        <v>0</v>
      </c>
      <c r="K56" s="181"/>
      <c r="L56" s="122">
        <f t="shared" si="16"/>
        <v>0</v>
      </c>
      <c r="M56" s="122">
        <f t="shared" si="17"/>
        <v>0</v>
      </c>
      <c r="N56" s="122">
        <f t="shared" si="18"/>
        <v>0</v>
      </c>
      <c r="O56" s="181"/>
    </row>
    <row r="57" spans="1:15" ht="15" hidden="1" customHeight="1">
      <c r="A57" s="59"/>
      <c r="B57" s="96"/>
      <c r="C57" s="187">
        <f t="shared" si="10"/>
        <v>0</v>
      </c>
      <c r="D57" s="175">
        <f t="shared" si="9"/>
        <v>0</v>
      </c>
      <c r="E57" s="122">
        <f t="shared" si="11"/>
        <v>0</v>
      </c>
      <c r="F57" s="122">
        <f t="shared" si="12"/>
        <v>0</v>
      </c>
      <c r="G57" s="181"/>
      <c r="H57" s="122">
        <f t="shared" si="13"/>
        <v>0</v>
      </c>
      <c r="I57" s="122">
        <f t="shared" si="14"/>
        <v>0</v>
      </c>
      <c r="J57" s="122">
        <f t="shared" si="15"/>
        <v>0</v>
      </c>
      <c r="K57" s="181"/>
      <c r="L57" s="122">
        <f t="shared" si="16"/>
        <v>0</v>
      </c>
      <c r="M57" s="122">
        <f t="shared" si="17"/>
        <v>0</v>
      </c>
      <c r="N57" s="122">
        <f t="shared" si="18"/>
        <v>0</v>
      </c>
      <c r="O57" s="181"/>
    </row>
    <row r="58" spans="1:15" ht="15" hidden="1" customHeight="1">
      <c r="A58" s="59"/>
      <c r="B58" s="96"/>
      <c r="C58" s="187">
        <f t="shared" si="10"/>
        <v>0</v>
      </c>
      <c r="D58" s="175">
        <f t="shared" si="9"/>
        <v>0</v>
      </c>
      <c r="E58" s="122">
        <f t="shared" si="11"/>
        <v>0</v>
      </c>
      <c r="F58" s="122">
        <f t="shared" si="12"/>
        <v>0</v>
      </c>
      <c r="G58" s="123"/>
      <c r="H58" s="122">
        <f t="shared" si="13"/>
        <v>0</v>
      </c>
      <c r="I58" s="122">
        <f t="shared" si="14"/>
        <v>0</v>
      </c>
      <c r="J58" s="122">
        <f t="shared" si="15"/>
        <v>0</v>
      </c>
      <c r="K58" s="123"/>
      <c r="L58" s="122">
        <f t="shared" si="16"/>
        <v>0</v>
      </c>
      <c r="M58" s="122">
        <f t="shared" si="17"/>
        <v>0</v>
      </c>
      <c r="N58" s="122">
        <f t="shared" si="18"/>
        <v>0</v>
      </c>
      <c r="O58" s="123"/>
    </row>
    <row r="59" spans="1:15" ht="15" hidden="1" customHeight="1">
      <c r="A59" s="59"/>
      <c r="B59" s="96"/>
      <c r="C59" s="187">
        <f t="shared" si="10"/>
        <v>0</v>
      </c>
      <c r="D59" s="175">
        <f t="shared" si="9"/>
        <v>0</v>
      </c>
      <c r="E59" s="122">
        <f t="shared" si="11"/>
        <v>0</v>
      </c>
      <c r="F59" s="122">
        <f t="shared" si="12"/>
        <v>0</v>
      </c>
      <c r="G59" s="181"/>
      <c r="H59" s="122">
        <f t="shared" si="13"/>
        <v>0</v>
      </c>
      <c r="I59" s="122">
        <f t="shared" si="14"/>
        <v>0</v>
      </c>
      <c r="J59" s="122">
        <f t="shared" si="15"/>
        <v>0</v>
      </c>
      <c r="K59" s="181"/>
      <c r="L59" s="122">
        <f t="shared" si="16"/>
        <v>0</v>
      </c>
      <c r="M59" s="122">
        <f t="shared" si="17"/>
        <v>0</v>
      </c>
      <c r="N59" s="122">
        <f t="shared" si="18"/>
        <v>0</v>
      </c>
      <c r="O59" s="181"/>
    </row>
    <row r="60" spans="1:15" ht="15" hidden="1" customHeight="1">
      <c r="A60" s="59"/>
      <c r="B60" s="96"/>
      <c r="C60" s="187">
        <f t="shared" si="10"/>
        <v>0</v>
      </c>
      <c r="D60" s="175">
        <f t="shared" si="9"/>
        <v>0</v>
      </c>
      <c r="E60" s="122">
        <f t="shared" si="11"/>
        <v>0</v>
      </c>
      <c r="F60" s="122">
        <f t="shared" si="12"/>
        <v>0</v>
      </c>
      <c r="G60" s="181"/>
      <c r="H60" s="122">
        <f t="shared" si="13"/>
        <v>0</v>
      </c>
      <c r="I60" s="122">
        <f t="shared" si="14"/>
        <v>0</v>
      </c>
      <c r="J60" s="122">
        <f t="shared" si="15"/>
        <v>0</v>
      </c>
      <c r="K60" s="181"/>
      <c r="L60" s="122">
        <f t="shared" si="16"/>
        <v>0</v>
      </c>
      <c r="M60" s="122">
        <f t="shared" si="17"/>
        <v>0</v>
      </c>
      <c r="N60" s="122">
        <f t="shared" si="18"/>
        <v>0</v>
      </c>
      <c r="O60" s="181"/>
    </row>
    <row r="61" spans="1:15" ht="15" hidden="1" customHeight="1">
      <c r="A61" s="59"/>
      <c r="B61" s="96"/>
      <c r="C61" s="187">
        <f t="shared" si="10"/>
        <v>0</v>
      </c>
      <c r="D61" s="175">
        <f t="shared" si="9"/>
        <v>0</v>
      </c>
      <c r="E61" s="122">
        <f t="shared" si="11"/>
        <v>0</v>
      </c>
      <c r="F61" s="122">
        <f t="shared" si="12"/>
        <v>0</v>
      </c>
      <c r="G61" s="181"/>
      <c r="H61" s="122">
        <f t="shared" si="13"/>
        <v>0</v>
      </c>
      <c r="I61" s="122">
        <f t="shared" si="14"/>
        <v>0</v>
      </c>
      <c r="J61" s="122">
        <f t="shared" si="15"/>
        <v>0</v>
      </c>
      <c r="K61" s="181"/>
      <c r="L61" s="122">
        <f t="shared" si="16"/>
        <v>0</v>
      </c>
      <c r="M61" s="122">
        <f t="shared" si="17"/>
        <v>0</v>
      </c>
      <c r="N61" s="122">
        <f t="shared" si="18"/>
        <v>0</v>
      </c>
      <c r="O61" s="181"/>
    </row>
    <row r="62" spans="1:15" ht="15" hidden="1" customHeight="1">
      <c r="A62" s="59"/>
      <c r="B62" s="96"/>
      <c r="C62" s="187">
        <f t="shared" si="10"/>
        <v>0</v>
      </c>
      <c r="D62" s="175">
        <f t="shared" si="9"/>
        <v>0</v>
      </c>
      <c r="E62" s="122">
        <f t="shared" si="11"/>
        <v>0</v>
      </c>
      <c r="F62" s="122">
        <f t="shared" si="12"/>
        <v>0</v>
      </c>
      <c r="G62" s="123"/>
      <c r="H62" s="122">
        <f t="shared" si="13"/>
        <v>0</v>
      </c>
      <c r="I62" s="122">
        <f t="shared" si="14"/>
        <v>0</v>
      </c>
      <c r="J62" s="122">
        <f t="shared" si="15"/>
        <v>0</v>
      </c>
      <c r="K62" s="123"/>
      <c r="L62" s="122">
        <f t="shared" si="16"/>
        <v>0</v>
      </c>
      <c r="M62" s="122">
        <f t="shared" si="17"/>
        <v>0</v>
      </c>
      <c r="N62" s="122">
        <f t="shared" si="18"/>
        <v>0</v>
      </c>
      <c r="O62" s="123"/>
    </row>
    <row r="63" spans="1:15" ht="15" hidden="1" customHeight="1">
      <c r="A63" s="59"/>
      <c r="B63" s="96"/>
      <c r="C63" s="187">
        <f t="shared" si="10"/>
        <v>0</v>
      </c>
      <c r="D63" s="175">
        <f t="shared" si="9"/>
        <v>0</v>
      </c>
      <c r="E63" s="122">
        <f t="shared" si="11"/>
        <v>0</v>
      </c>
      <c r="F63" s="122">
        <f t="shared" si="12"/>
        <v>0</v>
      </c>
      <c r="G63" s="181"/>
      <c r="H63" s="122">
        <f t="shared" si="13"/>
        <v>0</v>
      </c>
      <c r="I63" s="122">
        <f t="shared" si="14"/>
        <v>0</v>
      </c>
      <c r="J63" s="122">
        <f t="shared" si="15"/>
        <v>0</v>
      </c>
      <c r="K63" s="181"/>
      <c r="L63" s="122">
        <f t="shared" si="16"/>
        <v>0</v>
      </c>
      <c r="M63" s="122">
        <f t="shared" si="17"/>
        <v>0</v>
      </c>
      <c r="N63" s="122">
        <f t="shared" si="18"/>
        <v>0</v>
      </c>
      <c r="O63" s="181"/>
    </row>
    <row r="64" spans="1:15" ht="15" hidden="1" customHeight="1">
      <c r="A64" s="59"/>
      <c r="B64" s="96"/>
      <c r="C64" s="187">
        <f t="shared" si="10"/>
        <v>0</v>
      </c>
      <c r="D64" s="175">
        <f t="shared" si="9"/>
        <v>0</v>
      </c>
      <c r="E64" s="122">
        <f t="shared" si="11"/>
        <v>0</v>
      </c>
      <c r="F64" s="122">
        <f t="shared" si="12"/>
        <v>0</v>
      </c>
      <c r="G64" s="123"/>
      <c r="H64" s="122">
        <f t="shared" si="13"/>
        <v>0</v>
      </c>
      <c r="I64" s="122">
        <f t="shared" si="14"/>
        <v>0</v>
      </c>
      <c r="J64" s="122">
        <f t="shared" si="15"/>
        <v>0</v>
      </c>
      <c r="K64" s="123"/>
      <c r="L64" s="122">
        <f t="shared" si="16"/>
        <v>0</v>
      </c>
      <c r="M64" s="122">
        <f t="shared" si="17"/>
        <v>0</v>
      </c>
      <c r="N64" s="122">
        <f t="shared" si="18"/>
        <v>0</v>
      </c>
      <c r="O64" s="123"/>
    </row>
    <row r="65" spans="1:15" hidden="1">
      <c r="A65" s="59"/>
      <c r="B65" s="96"/>
      <c r="C65" s="187">
        <f t="shared" si="10"/>
        <v>0</v>
      </c>
      <c r="D65" s="175">
        <f t="shared" si="9"/>
        <v>0</v>
      </c>
      <c r="E65" s="122">
        <f t="shared" si="11"/>
        <v>0</v>
      </c>
      <c r="F65" s="122">
        <f t="shared" si="12"/>
        <v>0</v>
      </c>
      <c r="G65" s="181"/>
      <c r="H65" s="122">
        <f t="shared" si="13"/>
        <v>0</v>
      </c>
      <c r="I65" s="122">
        <f t="shared" si="14"/>
        <v>0</v>
      </c>
      <c r="J65" s="122">
        <f t="shared" si="15"/>
        <v>0</v>
      </c>
      <c r="K65" s="181"/>
      <c r="L65" s="122">
        <f t="shared" si="16"/>
        <v>0</v>
      </c>
      <c r="M65" s="122">
        <f t="shared" si="17"/>
        <v>0</v>
      </c>
      <c r="N65" s="122">
        <f t="shared" si="18"/>
        <v>0</v>
      </c>
      <c r="O65" s="181"/>
    </row>
    <row r="66" spans="1:15" hidden="1">
      <c r="A66" s="59"/>
      <c r="B66" s="96"/>
      <c r="C66" s="187">
        <f t="shared" si="10"/>
        <v>0</v>
      </c>
      <c r="D66" s="175">
        <f t="shared" si="9"/>
        <v>0</v>
      </c>
      <c r="E66" s="122">
        <f t="shared" si="11"/>
        <v>0</v>
      </c>
      <c r="F66" s="122">
        <f t="shared" si="12"/>
        <v>0</v>
      </c>
      <c r="G66" s="181"/>
      <c r="H66" s="122">
        <f t="shared" si="13"/>
        <v>0</v>
      </c>
      <c r="I66" s="122">
        <f t="shared" si="14"/>
        <v>0</v>
      </c>
      <c r="J66" s="122">
        <f t="shared" si="15"/>
        <v>0</v>
      </c>
      <c r="K66" s="181"/>
      <c r="L66" s="122">
        <f t="shared" si="16"/>
        <v>0</v>
      </c>
      <c r="M66" s="122">
        <f t="shared" si="17"/>
        <v>0</v>
      </c>
      <c r="N66" s="122">
        <f t="shared" si="18"/>
        <v>0</v>
      </c>
      <c r="O66" s="181"/>
    </row>
    <row r="67" spans="1:15" hidden="1">
      <c r="A67" s="59"/>
      <c r="B67" s="96"/>
      <c r="C67" s="187">
        <f t="shared" si="10"/>
        <v>0</v>
      </c>
      <c r="D67" s="175">
        <f t="shared" si="9"/>
        <v>0</v>
      </c>
      <c r="E67" s="122">
        <f t="shared" si="11"/>
        <v>0</v>
      </c>
      <c r="F67" s="122">
        <f t="shared" si="12"/>
        <v>0</v>
      </c>
      <c r="G67" s="181"/>
      <c r="H67" s="122">
        <f t="shared" si="13"/>
        <v>0</v>
      </c>
      <c r="I67" s="122">
        <f t="shared" si="14"/>
        <v>0</v>
      </c>
      <c r="J67" s="122">
        <f t="shared" si="15"/>
        <v>0</v>
      </c>
      <c r="K67" s="181"/>
      <c r="L67" s="122">
        <f t="shared" si="16"/>
        <v>0</v>
      </c>
      <c r="M67" s="122">
        <f t="shared" si="17"/>
        <v>0</v>
      </c>
      <c r="N67" s="122">
        <f t="shared" si="18"/>
        <v>0</v>
      </c>
      <c r="O67" s="181"/>
    </row>
    <row r="68" spans="1:15" hidden="1">
      <c r="A68" s="59"/>
      <c r="B68" s="96"/>
      <c r="C68" s="187">
        <f t="shared" si="10"/>
        <v>0</v>
      </c>
      <c r="D68" s="175">
        <f t="shared" si="9"/>
        <v>0</v>
      </c>
      <c r="E68" s="122">
        <f t="shared" si="11"/>
        <v>0</v>
      </c>
      <c r="F68" s="122">
        <f t="shared" si="12"/>
        <v>0</v>
      </c>
      <c r="G68" s="181"/>
      <c r="H68" s="122">
        <f t="shared" si="13"/>
        <v>0</v>
      </c>
      <c r="I68" s="122">
        <f t="shared" si="14"/>
        <v>0</v>
      </c>
      <c r="J68" s="122">
        <f t="shared" si="15"/>
        <v>0</v>
      </c>
      <c r="K68" s="181"/>
      <c r="L68" s="122">
        <f t="shared" si="16"/>
        <v>0</v>
      </c>
      <c r="M68" s="122">
        <f t="shared" si="17"/>
        <v>0</v>
      </c>
      <c r="N68" s="122">
        <f t="shared" si="18"/>
        <v>0</v>
      </c>
      <c r="O68" s="181"/>
    </row>
    <row r="69" spans="1:15" hidden="1">
      <c r="A69" s="59"/>
      <c r="B69" s="96"/>
      <c r="C69" s="187">
        <f t="shared" si="10"/>
        <v>0</v>
      </c>
      <c r="D69" s="175">
        <f t="shared" si="9"/>
        <v>0</v>
      </c>
      <c r="E69" s="122">
        <f t="shared" si="11"/>
        <v>0</v>
      </c>
      <c r="F69" s="122">
        <f t="shared" si="12"/>
        <v>0</v>
      </c>
      <c r="G69" s="181"/>
      <c r="H69" s="122">
        <f t="shared" si="13"/>
        <v>0</v>
      </c>
      <c r="I69" s="122">
        <f t="shared" si="14"/>
        <v>0</v>
      </c>
      <c r="J69" s="122">
        <f t="shared" si="15"/>
        <v>0</v>
      </c>
      <c r="K69" s="181"/>
      <c r="L69" s="122">
        <f t="shared" si="16"/>
        <v>0</v>
      </c>
      <c r="M69" s="122">
        <f t="shared" si="17"/>
        <v>0</v>
      </c>
      <c r="N69" s="122">
        <f t="shared" si="18"/>
        <v>0</v>
      </c>
      <c r="O69" s="181"/>
    </row>
    <row r="70" spans="1:15" hidden="1">
      <c r="A70" s="59"/>
      <c r="B70" s="96"/>
      <c r="C70" s="187">
        <f t="shared" ref="C70:C84" si="19">SUM(E70:O70)</f>
        <v>0</v>
      </c>
      <c r="D70" s="175">
        <f t="shared" si="9"/>
        <v>0</v>
      </c>
      <c r="E70" s="122">
        <f t="shared" ref="E70:E84" si="20">IFERROR(VLOOKUP(B70,$B$93:$C$134,2,FALSE),0)</f>
        <v>0</v>
      </c>
      <c r="F70" s="122">
        <f t="shared" ref="F70:F84" si="21">IFERROR(VLOOKUP(B70,$F$93:$G$134,2,FALSE),0)</f>
        <v>0</v>
      </c>
      <c r="G70" s="181"/>
      <c r="H70" s="122">
        <f t="shared" ref="H70:H84" si="22">IFERROR(VLOOKUP(B70,$J$93:$K$134,2,FALSE),0)</f>
        <v>0</v>
      </c>
      <c r="I70" s="122">
        <f t="shared" ref="I70:I84" si="23">IFERROR(VLOOKUP(B70,$N$93:$O$134,2,FALSE),0)</f>
        <v>0</v>
      </c>
      <c r="J70" s="122">
        <f t="shared" ref="J70:J84" si="24">IFERROR(VLOOKUP(B70,$R$93:$S$134,2,FALSE),0)</f>
        <v>0</v>
      </c>
      <c r="K70" s="181"/>
      <c r="L70" s="122">
        <f t="shared" ref="L70:L84" si="25">IFERROR(VLOOKUP(B70,$V$93:$W$134,2,FALSE),0)</f>
        <v>0</v>
      </c>
      <c r="M70" s="122">
        <f t="shared" ref="M70:M84" si="26">IFERROR(VLOOKUP(B70,$Z$93:$AA$134,2,FALSE),0)</f>
        <v>0</v>
      </c>
      <c r="N70" s="122">
        <f t="shared" ref="N70:N84" si="27">IFERROR(VLOOKUP(B70,$AD$93:$AE$134,2,FALSE),0)</f>
        <v>0</v>
      </c>
      <c r="O70" s="181"/>
    </row>
    <row r="71" spans="1:15" hidden="1">
      <c r="A71" s="59"/>
      <c r="B71" s="96"/>
      <c r="C71" s="187">
        <f t="shared" si="19"/>
        <v>0</v>
      </c>
      <c r="D71" s="175">
        <f t="shared" ref="D71:D84" si="28">E71+F71+G71+H71+I71+J71+K71+L71+M71+N71+O71-MIN(E71:H71)</f>
        <v>0</v>
      </c>
      <c r="E71" s="122">
        <f t="shared" si="20"/>
        <v>0</v>
      </c>
      <c r="F71" s="122">
        <f t="shared" si="21"/>
        <v>0</v>
      </c>
      <c r="G71" s="181"/>
      <c r="H71" s="122">
        <f t="shared" si="22"/>
        <v>0</v>
      </c>
      <c r="I71" s="122">
        <f t="shared" si="23"/>
        <v>0</v>
      </c>
      <c r="J71" s="122">
        <f t="shared" si="24"/>
        <v>0</v>
      </c>
      <c r="K71" s="181"/>
      <c r="L71" s="122">
        <f t="shared" si="25"/>
        <v>0</v>
      </c>
      <c r="M71" s="122">
        <f t="shared" si="26"/>
        <v>0</v>
      </c>
      <c r="N71" s="122">
        <f t="shared" si="27"/>
        <v>0</v>
      </c>
      <c r="O71" s="181"/>
    </row>
    <row r="72" spans="1:15" hidden="1">
      <c r="A72" s="59"/>
      <c r="B72" s="96"/>
      <c r="C72" s="187">
        <f t="shared" si="19"/>
        <v>0</v>
      </c>
      <c r="D72" s="175">
        <f t="shared" si="28"/>
        <v>0</v>
      </c>
      <c r="E72" s="122">
        <f t="shared" si="20"/>
        <v>0</v>
      </c>
      <c r="F72" s="122">
        <f t="shared" si="21"/>
        <v>0</v>
      </c>
      <c r="G72" s="181"/>
      <c r="H72" s="122">
        <f t="shared" si="22"/>
        <v>0</v>
      </c>
      <c r="I72" s="122">
        <f t="shared" si="23"/>
        <v>0</v>
      </c>
      <c r="J72" s="122">
        <f t="shared" si="24"/>
        <v>0</v>
      </c>
      <c r="K72" s="181"/>
      <c r="L72" s="122">
        <f t="shared" si="25"/>
        <v>0</v>
      </c>
      <c r="M72" s="122">
        <f t="shared" si="26"/>
        <v>0</v>
      </c>
      <c r="N72" s="122">
        <f t="shared" si="27"/>
        <v>0</v>
      </c>
      <c r="O72" s="181"/>
    </row>
    <row r="73" spans="1:15" hidden="1">
      <c r="A73" s="59"/>
      <c r="B73" s="96"/>
      <c r="C73" s="187">
        <f t="shared" si="19"/>
        <v>0</v>
      </c>
      <c r="D73" s="175">
        <f t="shared" si="28"/>
        <v>0</v>
      </c>
      <c r="E73" s="122">
        <f t="shared" si="20"/>
        <v>0</v>
      </c>
      <c r="F73" s="122">
        <f t="shared" si="21"/>
        <v>0</v>
      </c>
      <c r="G73" s="181"/>
      <c r="H73" s="122">
        <f t="shared" si="22"/>
        <v>0</v>
      </c>
      <c r="I73" s="122">
        <f t="shared" si="23"/>
        <v>0</v>
      </c>
      <c r="J73" s="122">
        <f t="shared" si="24"/>
        <v>0</v>
      </c>
      <c r="K73" s="181"/>
      <c r="L73" s="122">
        <f t="shared" si="25"/>
        <v>0</v>
      </c>
      <c r="M73" s="122">
        <f t="shared" si="26"/>
        <v>0</v>
      </c>
      <c r="N73" s="122">
        <f t="shared" si="27"/>
        <v>0</v>
      </c>
      <c r="O73" s="181"/>
    </row>
    <row r="74" spans="1:15" hidden="1">
      <c r="A74" s="59"/>
      <c r="B74" s="96"/>
      <c r="C74" s="187">
        <f t="shared" si="19"/>
        <v>0</v>
      </c>
      <c r="D74" s="175">
        <f t="shared" si="28"/>
        <v>0</v>
      </c>
      <c r="E74" s="122">
        <f t="shared" si="20"/>
        <v>0</v>
      </c>
      <c r="F74" s="122">
        <f t="shared" si="21"/>
        <v>0</v>
      </c>
      <c r="G74" s="181"/>
      <c r="H74" s="122">
        <f t="shared" si="22"/>
        <v>0</v>
      </c>
      <c r="I74" s="122">
        <f t="shared" si="23"/>
        <v>0</v>
      </c>
      <c r="J74" s="122">
        <f t="shared" si="24"/>
        <v>0</v>
      </c>
      <c r="K74" s="181"/>
      <c r="L74" s="122">
        <f t="shared" si="25"/>
        <v>0</v>
      </c>
      <c r="M74" s="122">
        <f t="shared" si="26"/>
        <v>0</v>
      </c>
      <c r="N74" s="122">
        <f t="shared" si="27"/>
        <v>0</v>
      </c>
      <c r="O74" s="181"/>
    </row>
    <row r="75" spans="1:15" hidden="1">
      <c r="A75" s="59"/>
      <c r="B75" s="96"/>
      <c r="C75" s="187">
        <f t="shared" si="19"/>
        <v>0</v>
      </c>
      <c r="D75" s="175">
        <f t="shared" si="28"/>
        <v>0</v>
      </c>
      <c r="E75" s="122">
        <f t="shared" si="20"/>
        <v>0</v>
      </c>
      <c r="F75" s="122">
        <f t="shared" si="21"/>
        <v>0</v>
      </c>
      <c r="G75" s="181"/>
      <c r="H75" s="122">
        <f t="shared" si="22"/>
        <v>0</v>
      </c>
      <c r="I75" s="122">
        <f t="shared" si="23"/>
        <v>0</v>
      </c>
      <c r="J75" s="122">
        <f t="shared" si="24"/>
        <v>0</v>
      </c>
      <c r="K75" s="181"/>
      <c r="L75" s="122">
        <f t="shared" si="25"/>
        <v>0</v>
      </c>
      <c r="M75" s="122">
        <f t="shared" si="26"/>
        <v>0</v>
      </c>
      <c r="N75" s="122">
        <f t="shared" si="27"/>
        <v>0</v>
      </c>
      <c r="O75" s="181"/>
    </row>
    <row r="76" spans="1:15" ht="15" hidden="1">
      <c r="A76" s="59"/>
      <c r="B76" s="97"/>
      <c r="C76" s="187">
        <f t="shared" si="19"/>
        <v>0</v>
      </c>
      <c r="D76" s="175">
        <f t="shared" si="28"/>
        <v>0</v>
      </c>
      <c r="E76" s="122">
        <f t="shared" si="20"/>
        <v>0</v>
      </c>
      <c r="F76" s="122">
        <f t="shared" si="21"/>
        <v>0</v>
      </c>
      <c r="G76" s="181"/>
      <c r="H76" s="122">
        <f t="shared" si="22"/>
        <v>0</v>
      </c>
      <c r="I76" s="122">
        <f t="shared" si="23"/>
        <v>0</v>
      </c>
      <c r="J76" s="122">
        <f t="shared" si="24"/>
        <v>0</v>
      </c>
      <c r="K76" s="181"/>
      <c r="L76" s="122">
        <f t="shared" si="25"/>
        <v>0</v>
      </c>
      <c r="M76" s="122">
        <f t="shared" si="26"/>
        <v>0</v>
      </c>
      <c r="N76" s="122">
        <f t="shared" si="27"/>
        <v>0</v>
      </c>
      <c r="O76" s="181"/>
    </row>
    <row r="77" spans="1:15" ht="15" hidden="1">
      <c r="A77" s="59"/>
      <c r="B77" s="97"/>
      <c r="C77" s="187">
        <f t="shared" si="19"/>
        <v>0</v>
      </c>
      <c r="D77" s="175">
        <f t="shared" si="28"/>
        <v>0</v>
      </c>
      <c r="E77" s="122">
        <f t="shared" si="20"/>
        <v>0</v>
      </c>
      <c r="F77" s="122">
        <f t="shared" si="21"/>
        <v>0</v>
      </c>
      <c r="G77" s="181"/>
      <c r="H77" s="122">
        <f t="shared" si="22"/>
        <v>0</v>
      </c>
      <c r="I77" s="122">
        <f t="shared" si="23"/>
        <v>0</v>
      </c>
      <c r="J77" s="122">
        <f t="shared" si="24"/>
        <v>0</v>
      </c>
      <c r="K77" s="181"/>
      <c r="L77" s="122">
        <f t="shared" si="25"/>
        <v>0</v>
      </c>
      <c r="M77" s="122">
        <f t="shared" si="26"/>
        <v>0</v>
      </c>
      <c r="N77" s="122">
        <f t="shared" si="27"/>
        <v>0</v>
      </c>
      <c r="O77" s="181"/>
    </row>
    <row r="78" spans="1:15" ht="15" hidden="1">
      <c r="A78" s="59"/>
      <c r="B78" s="97"/>
      <c r="C78" s="187">
        <f t="shared" si="19"/>
        <v>0</v>
      </c>
      <c r="D78" s="175">
        <f t="shared" si="28"/>
        <v>0</v>
      </c>
      <c r="E78" s="122">
        <f t="shared" si="20"/>
        <v>0</v>
      </c>
      <c r="F78" s="122">
        <f t="shared" si="21"/>
        <v>0</v>
      </c>
      <c r="G78" s="181"/>
      <c r="H78" s="122">
        <f t="shared" si="22"/>
        <v>0</v>
      </c>
      <c r="I78" s="122">
        <f t="shared" si="23"/>
        <v>0</v>
      </c>
      <c r="J78" s="122">
        <f t="shared" si="24"/>
        <v>0</v>
      </c>
      <c r="K78" s="181"/>
      <c r="L78" s="122">
        <f t="shared" si="25"/>
        <v>0</v>
      </c>
      <c r="M78" s="122">
        <f t="shared" si="26"/>
        <v>0</v>
      </c>
      <c r="N78" s="122">
        <f t="shared" si="27"/>
        <v>0</v>
      </c>
      <c r="O78" s="181"/>
    </row>
    <row r="79" spans="1:15" ht="15" hidden="1">
      <c r="A79" s="59"/>
      <c r="B79" s="97"/>
      <c r="C79" s="187">
        <f t="shared" si="19"/>
        <v>0</v>
      </c>
      <c r="D79" s="175">
        <f t="shared" si="28"/>
        <v>0</v>
      </c>
      <c r="E79" s="122">
        <f t="shared" si="20"/>
        <v>0</v>
      </c>
      <c r="F79" s="122">
        <f t="shared" si="21"/>
        <v>0</v>
      </c>
      <c r="G79" s="181"/>
      <c r="H79" s="122">
        <f t="shared" si="22"/>
        <v>0</v>
      </c>
      <c r="I79" s="122">
        <f t="shared" si="23"/>
        <v>0</v>
      </c>
      <c r="J79" s="122">
        <f t="shared" si="24"/>
        <v>0</v>
      </c>
      <c r="K79" s="181"/>
      <c r="L79" s="122">
        <f t="shared" si="25"/>
        <v>0</v>
      </c>
      <c r="M79" s="122">
        <f t="shared" si="26"/>
        <v>0</v>
      </c>
      <c r="N79" s="122">
        <f t="shared" si="27"/>
        <v>0</v>
      </c>
      <c r="O79" s="181"/>
    </row>
    <row r="80" spans="1:15" ht="15" hidden="1">
      <c r="A80" s="59"/>
      <c r="B80" s="97"/>
      <c r="C80" s="187">
        <f t="shared" si="19"/>
        <v>0</v>
      </c>
      <c r="D80" s="175">
        <f t="shared" si="28"/>
        <v>0</v>
      </c>
      <c r="E80" s="122">
        <f t="shared" si="20"/>
        <v>0</v>
      </c>
      <c r="F80" s="122">
        <f t="shared" si="21"/>
        <v>0</v>
      </c>
      <c r="G80" s="181"/>
      <c r="H80" s="122">
        <f t="shared" si="22"/>
        <v>0</v>
      </c>
      <c r="I80" s="122">
        <f t="shared" si="23"/>
        <v>0</v>
      </c>
      <c r="J80" s="122">
        <f t="shared" si="24"/>
        <v>0</v>
      </c>
      <c r="K80" s="181"/>
      <c r="L80" s="122">
        <f t="shared" si="25"/>
        <v>0</v>
      </c>
      <c r="M80" s="122">
        <f t="shared" si="26"/>
        <v>0</v>
      </c>
      <c r="N80" s="122">
        <f t="shared" si="27"/>
        <v>0</v>
      </c>
      <c r="O80" s="181"/>
    </row>
    <row r="81" spans="1:32" ht="15" hidden="1">
      <c r="A81" s="59"/>
      <c r="B81" s="97"/>
      <c r="C81" s="187">
        <f t="shared" si="19"/>
        <v>0</v>
      </c>
      <c r="D81" s="175">
        <f t="shared" si="28"/>
        <v>0</v>
      </c>
      <c r="E81" s="122">
        <f t="shared" si="20"/>
        <v>0</v>
      </c>
      <c r="F81" s="122">
        <f t="shared" si="21"/>
        <v>0</v>
      </c>
      <c r="G81" s="181"/>
      <c r="H81" s="122">
        <f t="shared" si="22"/>
        <v>0</v>
      </c>
      <c r="I81" s="122">
        <f t="shared" si="23"/>
        <v>0</v>
      </c>
      <c r="J81" s="122">
        <f t="shared" si="24"/>
        <v>0</v>
      </c>
      <c r="K81" s="181"/>
      <c r="L81" s="122">
        <f t="shared" si="25"/>
        <v>0</v>
      </c>
      <c r="M81" s="122">
        <f t="shared" si="26"/>
        <v>0</v>
      </c>
      <c r="N81" s="122">
        <f t="shared" si="27"/>
        <v>0</v>
      </c>
      <c r="O81" s="181"/>
    </row>
    <row r="82" spans="1:32" ht="15" hidden="1">
      <c r="A82" s="59"/>
      <c r="B82" s="97"/>
      <c r="C82" s="187">
        <f t="shared" si="19"/>
        <v>0</v>
      </c>
      <c r="D82" s="175">
        <f t="shared" si="28"/>
        <v>0</v>
      </c>
      <c r="E82" s="122">
        <f t="shared" si="20"/>
        <v>0</v>
      </c>
      <c r="F82" s="122">
        <f t="shared" si="21"/>
        <v>0</v>
      </c>
      <c r="G82" s="123"/>
      <c r="H82" s="122">
        <f t="shared" si="22"/>
        <v>0</v>
      </c>
      <c r="I82" s="122">
        <f t="shared" si="23"/>
        <v>0</v>
      </c>
      <c r="J82" s="122">
        <f t="shared" si="24"/>
        <v>0</v>
      </c>
      <c r="K82" s="123"/>
      <c r="L82" s="122">
        <f t="shared" si="25"/>
        <v>0</v>
      </c>
      <c r="M82" s="122">
        <f t="shared" si="26"/>
        <v>0</v>
      </c>
      <c r="N82" s="122">
        <f t="shared" si="27"/>
        <v>0</v>
      </c>
      <c r="O82" s="123"/>
    </row>
    <row r="83" spans="1:32" ht="15" hidden="1">
      <c r="A83" s="59"/>
      <c r="B83" s="97"/>
      <c r="C83" s="187">
        <f t="shared" si="19"/>
        <v>0</v>
      </c>
      <c r="D83" s="175">
        <f t="shared" si="28"/>
        <v>0</v>
      </c>
      <c r="E83" s="122">
        <f t="shared" si="20"/>
        <v>0</v>
      </c>
      <c r="F83" s="122">
        <f t="shared" si="21"/>
        <v>0</v>
      </c>
      <c r="G83" s="123"/>
      <c r="H83" s="122">
        <f t="shared" si="22"/>
        <v>0</v>
      </c>
      <c r="I83" s="122">
        <f t="shared" si="23"/>
        <v>0</v>
      </c>
      <c r="J83" s="122">
        <f t="shared" si="24"/>
        <v>0</v>
      </c>
      <c r="K83" s="123"/>
      <c r="L83" s="122">
        <f t="shared" si="25"/>
        <v>0</v>
      </c>
      <c r="M83" s="122">
        <f t="shared" si="26"/>
        <v>0</v>
      </c>
      <c r="N83" s="122">
        <f t="shared" si="27"/>
        <v>0</v>
      </c>
      <c r="O83" s="123"/>
    </row>
    <row r="84" spans="1:32" ht="15" hidden="1">
      <c r="A84" s="52"/>
      <c r="B84" s="97"/>
      <c r="C84" s="187">
        <f t="shared" si="19"/>
        <v>0</v>
      </c>
      <c r="D84" s="175">
        <f t="shared" si="28"/>
        <v>0</v>
      </c>
      <c r="E84" s="122">
        <f t="shared" si="20"/>
        <v>0</v>
      </c>
      <c r="F84" s="122">
        <f t="shared" si="21"/>
        <v>0</v>
      </c>
      <c r="G84" s="123"/>
      <c r="H84" s="122">
        <f t="shared" si="22"/>
        <v>0</v>
      </c>
      <c r="I84" s="122">
        <f t="shared" si="23"/>
        <v>0</v>
      </c>
      <c r="J84" s="122">
        <f t="shared" si="24"/>
        <v>0</v>
      </c>
      <c r="K84" s="123"/>
      <c r="L84" s="122">
        <f t="shared" si="25"/>
        <v>0</v>
      </c>
      <c r="M84" s="122">
        <f t="shared" si="26"/>
        <v>0</v>
      </c>
      <c r="N84" s="122">
        <f t="shared" si="27"/>
        <v>0</v>
      </c>
      <c r="O84" s="123"/>
    </row>
    <row r="88" spans="1:32" ht="13.5" thickBot="1"/>
    <row r="89" spans="1:32">
      <c r="A89" s="247" t="s">
        <v>152</v>
      </c>
      <c r="B89" s="248"/>
      <c r="C89" s="248"/>
      <c r="D89" s="249"/>
      <c r="E89" s="255" t="s">
        <v>153</v>
      </c>
      <c r="F89" s="256"/>
      <c r="G89" s="256"/>
      <c r="H89" s="257"/>
      <c r="I89" s="255" t="s">
        <v>51</v>
      </c>
      <c r="J89" s="256"/>
      <c r="K89" s="256"/>
      <c r="L89" s="257"/>
      <c r="M89" s="244" t="s">
        <v>154</v>
      </c>
      <c r="N89" s="245"/>
      <c r="O89" s="245"/>
      <c r="P89" s="246"/>
      <c r="Q89" s="244" t="s">
        <v>155</v>
      </c>
      <c r="R89" s="245"/>
      <c r="S89" s="245"/>
      <c r="T89" s="246"/>
      <c r="U89" s="244" t="s">
        <v>156</v>
      </c>
      <c r="V89" s="245"/>
      <c r="W89" s="245"/>
      <c r="X89" s="246"/>
      <c r="Y89" s="244" t="s">
        <v>157</v>
      </c>
      <c r="Z89" s="245"/>
      <c r="AA89" s="245"/>
      <c r="AB89" s="246"/>
      <c r="AC89" s="244" t="s">
        <v>158</v>
      </c>
      <c r="AD89" s="245"/>
      <c r="AE89" s="245"/>
      <c r="AF89" s="246"/>
    </row>
    <row r="90" spans="1:32">
      <c r="A90" s="156"/>
      <c r="B90" s="147"/>
      <c r="C90" s="147"/>
      <c r="E90" s="113"/>
      <c r="H90" s="112"/>
      <c r="I90" s="113"/>
      <c r="L90" s="112"/>
      <c r="M90" s="113"/>
      <c r="P90" s="157"/>
      <c r="Q90" s="105"/>
      <c r="T90" s="157"/>
      <c r="U90" s="105"/>
      <c r="X90" s="157"/>
      <c r="Y90" s="105"/>
      <c r="AB90" s="157"/>
      <c r="AC90" s="105"/>
      <c r="AF90" s="157"/>
    </row>
    <row r="91" spans="1:32">
      <c r="A91" s="105" t="s">
        <v>162</v>
      </c>
      <c r="B91" s="102" t="s">
        <v>159</v>
      </c>
      <c r="C91" s="102" t="s">
        <v>163</v>
      </c>
      <c r="D91" s="112" t="s">
        <v>174</v>
      </c>
      <c r="E91" s="113" t="s">
        <v>162</v>
      </c>
      <c r="F91" s="111" t="s">
        <v>159</v>
      </c>
      <c r="G91" s="111" t="s">
        <v>163</v>
      </c>
      <c r="H91" s="112" t="s">
        <v>174</v>
      </c>
      <c r="I91" s="113" t="s">
        <v>162</v>
      </c>
      <c r="J91" s="111" t="s">
        <v>159</v>
      </c>
      <c r="K91" s="111" t="s">
        <v>163</v>
      </c>
      <c r="L91" s="112" t="s">
        <v>174</v>
      </c>
      <c r="M91" s="113" t="s">
        <v>162</v>
      </c>
      <c r="N91" s="111" t="s">
        <v>159</v>
      </c>
      <c r="O91" s="102" t="s">
        <v>163</v>
      </c>
      <c r="P91" s="106" t="s">
        <v>174</v>
      </c>
      <c r="Q91" s="105" t="s">
        <v>162</v>
      </c>
      <c r="R91" s="102" t="s">
        <v>159</v>
      </c>
      <c r="S91" s="102" t="s">
        <v>163</v>
      </c>
      <c r="T91" s="106" t="s">
        <v>174</v>
      </c>
      <c r="U91" s="105" t="s">
        <v>162</v>
      </c>
      <c r="V91" s="102" t="s">
        <v>159</v>
      </c>
      <c r="W91" s="102" t="s">
        <v>163</v>
      </c>
      <c r="X91" s="106" t="s">
        <v>174</v>
      </c>
      <c r="Y91" s="105" t="s">
        <v>162</v>
      </c>
      <c r="Z91" s="102" t="s">
        <v>159</v>
      </c>
      <c r="AA91" s="102" t="s">
        <v>163</v>
      </c>
      <c r="AB91" s="106" t="s">
        <v>174</v>
      </c>
      <c r="AC91" s="105" t="s">
        <v>162</v>
      </c>
      <c r="AD91" s="102" t="s">
        <v>159</v>
      </c>
      <c r="AE91" s="102" t="s">
        <v>163</v>
      </c>
      <c r="AF91" s="106" t="s">
        <v>174</v>
      </c>
    </row>
    <row r="92" spans="1:32">
      <c r="A92" s="156"/>
      <c r="B92" s="107">
        <f>COUNTA(B93:B136)</f>
        <v>7</v>
      </c>
      <c r="C92" s="147"/>
      <c r="D92" s="112"/>
      <c r="E92" s="113"/>
      <c r="F92" s="114">
        <f>COUNTA(F93:F136)</f>
        <v>0</v>
      </c>
      <c r="H92" s="112"/>
      <c r="I92" s="113"/>
      <c r="J92" s="114">
        <f>COUNTA(J93:J136)</f>
        <v>0</v>
      </c>
      <c r="L92" s="112"/>
      <c r="M92" s="113"/>
      <c r="N92" s="114">
        <f>COUNTA(N93:N136)</f>
        <v>0</v>
      </c>
      <c r="O92" s="147"/>
      <c r="P92" s="157"/>
      <c r="Q92" s="156"/>
      <c r="R92" s="107">
        <f>COUNTA(R93:R136)</f>
        <v>0</v>
      </c>
      <c r="S92" s="147"/>
      <c r="T92" s="157"/>
      <c r="U92" s="156"/>
      <c r="V92" s="107">
        <f>COUNTA(V93:V136)</f>
        <v>0</v>
      </c>
      <c r="W92" s="147"/>
      <c r="X92" s="157"/>
      <c r="Y92" s="156"/>
      <c r="Z92" s="107">
        <f>COUNTA(Z93:Z136)</f>
        <v>0</v>
      </c>
      <c r="AA92" s="147"/>
      <c r="AB92" s="157"/>
      <c r="AC92" s="156"/>
      <c r="AD92" s="107">
        <f>COUNTA(AD93:AD136)</f>
        <v>0</v>
      </c>
      <c r="AE92" s="147"/>
      <c r="AF92" s="157"/>
    </row>
    <row r="93" spans="1:32">
      <c r="A93" s="105">
        <v>1</v>
      </c>
      <c r="B93" s="223" t="s">
        <v>195</v>
      </c>
      <c r="C93" s="102">
        <f>VLOOKUP(B92,'POINTS SCORE'!$B$10:$AI$39,2,FALSE)</f>
        <v>37</v>
      </c>
      <c r="D93" s="111">
        <f>VLOOKUP(B92,'POINTS SCORE'!$B$39:$AI$78,2,FALSE)</f>
        <v>40</v>
      </c>
      <c r="E93" s="113">
        <v>1</v>
      </c>
      <c r="F93" s="223"/>
      <c r="G93" s="111" t="e">
        <f>VLOOKUP(F92,'POINTS SCORE'!$B$10:$AI$39,2,FALSE)</f>
        <v>#N/A</v>
      </c>
      <c r="H93" s="111" t="e">
        <f>VLOOKUP(F92,'POINTS SCORE'!$B$39:$AI$78,2,FALSE)</f>
        <v>#N/A</v>
      </c>
      <c r="I93" s="113">
        <v>1</v>
      </c>
      <c r="J93" s="223"/>
      <c r="K93" s="111" t="e">
        <f>VLOOKUP(J92,'POINTS SCORE'!$B$10:$AI$39,2,FALSE)</f>
        <v>#N/A</v>
      </c>
      <c r="L93" s="111" t="e">
        <f>VLOOKUP(J92,'POINTS SCORE'!$B$39:$AI$78,2,FALSE)</f>
        <v>#N/A</v>
      </c>
      <c r="M93" s="113">
        <v>1</v>
      </c>
      <c r="N93" s="223"/>
      <c r="O93" s="102" t="e">
        <f>VLOOKUP(N92,'POINTS SCORE'!$B$10:$AI$39,2,FALSE)</f>
        <v>#N/A</v>
      </c>
      <c r="P93" s="102" t="e">
        <f>VLOOKUP(N92,'POINTS SCORE'!$B$39:$AI$78,2,FALSE)</f>
        <v>#N/A</v>
      </c>
      <c r="Q93" s="105">
        <v>1</v>
      </c>
      <c r="R93" s="223"/>
      <c r="S93" s="102" t="e">
        <f>VLOOKUP(R92,'POINTS SCORE'!$B$10:$AI$39,2,FALSE)</f>
        <v>#N/A</v>
      </c>
      <c r="T93" s="102" t="e">
        <f>VLOOKUP(R92,'POINTS SCORE'!$B$39:$AI$78,2,FALSE)</f>
        <v>#N/A</v>
      </c>
      <c r="U93" s="105">
        <v>1</v>
      </c>
      <c r="V93" s="223"/>
      <c r="W93" s="102" t="e">
        <f>VLOOKUP(V92,'POINTS SCORE'!$B$10:$AI$39,2,FALSE)</f>
        <v>#N/A</v>
      </c>
      <c r="X93" s="102" t="e">
        <f>VLOOKUP(V92,'POINTS SCORE'!$B$39:$AI$78,2,FALSE)</f>
        <v>#N/A</v>
      </c>
      <c r="Y93" s="105">
        <v>1</v>
      </c>
      <c r="Z93" s="223"/>
      <c r="AA93" s="102" t="e">
        <f>VLOOKUP(Z92,'POINTS SCORE'!$B$10:$AI$39,2,FALSE)</f>
        <v>#N/A</v>
      </c>
      <c r="AB93" s="102" t="e">
        <f>VLOOKUP(Z92,'POINTS SCORE'!$B$39:$AI$78,2,FALSE)</f>
        <v>#N/A</v>
      </c>
      <c r="AC93" s="105">
        <v>1</v>
      </c>
      <c r="AD93" s="223"/>
      <c r="AE93" s="102" t="e">
        <f>VLOOKUP(AD92,'POINTS SCORE'!$B$10:$AI$39,2,FALSE)</f>
        <v>#N/A</v>
      </c>
      <c r="AF93" s="106" t="e">
        <f>VLOOKUP(AD92,'POINTS SCORE'!$B$39:$AI$78,2,FALSE)</f>
        <v>#N/A</v>
      </c>
    </row>
    <row r="94" spans="1:32">
      <c r="A94" s="105">
        <v>2</v>
      </c>
      <c r="B94" s="223" t="s">
        <v>138</v>
      </c>
      <c r="C94" s="102">
        <f>VLOOKUP(B92,'POINTS SCORE'!$B$10:$AI$39,3,FALSE)</f>
        <v>30</v>
      </c>
      <c r="D94" s="111">
        <f>VLOOKUP(B92,'POINTS SCORE'!$B$39:$AI$78,3,FALSE)</f>
        <v>39</v>
      </c>
      <c r="E94" s="113">
        <v>2</v>
      </c>
      <c r="F94" s="223"/>
      <c r="G94" s="111" t="e">
        <f>VLOOKUP(F92,'POINTS SCORE'!$B$10:$AI$39,3,FALSE)</f>
        <v>#N/A</v>
      </c>
      <c r="H94" s="111" t="e">
        <f>VLOOKUP(F92,'POINTS SCORE'!$B$39:$AI$78,3,FALSE)</f>
        <v>#N/A</v>
      </c>
      <c r="I94" s="113">
        <v>2</v>
      </c>
      <c r="J94" s="223"/>
      <c r="K94" s="111" t="e">
        <f>VLOOKUP(J92,'POINTS SCORE'!$B$10:$AI$39,3,FALSE)</f>
        <v>#N/A</v>
      </c>
      <c r="L94" s="111" t="e">
        <f>VLOOKUP(J92,'POINTS SCORE'!$B$39:$AI$78,3,FALSE)</f>
        <v>#N/A</v>
      </c>
      <c r="M94" s="113">
        <v>2</v>
      </c>
      <c r="N94" s="223"/>
      <c r="O94" s="102" t="e">
        <f>VLOOKUP(N92,'POINTS SCORE'!$B$10:$AI$39,3,FALSE)</f>
        <v>#N/A</v>
      </c>
      <c r="P94" s="102" t="e">
        <f>VLOOKUP(N92,'POINTS SCORE'!$B$39:$AI$78,3,FALSE)</f>
        <v>#N/A</v>
      </c>
      <c r="Q94" s="105">
        <v>2</v>
      </c>
      <c r="R94" s="223"/>
      <c r="S94" s="102" t="e">
        <f>VLOOKUP(R92,'POINTS SCORE'!$B$10:$AI$39,3,FALSE)</f>
        <v>#N/A</v>
      </c>
      <c r="T94" s="102" t="e">
        <f>VLOOKUP(R92,'POINTS SCORE'!$B$39:$AI$78,3,FALSE)</f>
        <v>#N/A</v>
      </c>
      <c r="U94" s="105">
        <v>2</v>
      </c>
      <c r="V94" s="223"/>
      <c r="W94" s="102" t="e">
        <f>VLOOKUP(V92,'POINTS SCORE'!$B$10:$AI$39,3,FALSE)</f>
        <v>#N/A</v>
      </c>
      <c r="X94" s="102" t="e">
        <f>VLOOKUP(V92,'POINTS SCORE'!$B$39:$AI$78,3,FALSE)</f>
        <v>#N/A</v>
      </c>
      <c r="Y94" s="105">
        <v>2</v>
      </c>
      <c r="Z94" s="223"/>
      <c r="AA94" s="102" t="e">
        <f>VLOOKUP(Z92,'POINTS SCORE'!$B$10:$AI$39,3,FALSE)</f>
        <v>#N/A</v>
      </c>
      <c r="AB94" s="102" t="e">
        <f>VLOOKUP(Z92,'POINTS SCORE'!$B$39:$AI$78,3,FALSE)</f>
        <v>#N/A</v>
      </c>
      <c r="AC94" s="105">
        <v>2</v>
      </c>
      <c r="AD94" s="223"/>
      <c r="AE94" s="102" t="e">
        <f>VLOOKUP(AD92,'POINTS SCORE'!$B$10:$AI$39,3,FALSE)</f>
        <v>#N/A</v>
      </c>
      <c r="AF94" s="106" t="e">
        <f>VLOOKUP(AD92,'POINTS SCORE'!$B$39:$AI$78,3,FALSE)</f>
        <v>#N/A</v>
      </c>
    </row>
    <row r="95" spans="1:32">
      <c r="A95" s="105">
        <v>3</v>
      </c>
      <c r="B95" s="223" t="s">
        <v>196</v>
      </c>
      <c r="C95" s="102">
        <f>VLOOKUP(B92,'POINTS SCORE'!$B$10:$AI$39,4,FALSE)</f>
        <v>25</v>
      </c>
      <c r="D95" s="111">
        <f>VLOOKUP(B92,'POINTS SCORE'!$B$39:$AI$78,4,FALSE)</f>
        <v>38</v>
      </c>
      <c r="E95" s="113">
        <v>3</v>
      </c>
      <c r="F95" s="223"/>
      <c r="G95" s="111" t="e">
        <f>VLOOKUP(F92,'POINTS SCORE'!$B$10:$AI$39,4,FALSE)</f>
        <v>#N/A</v>
      </c>
      <c r="H95" s="111" t="e">
        <f>VLOOKUP(F92,'POINTS SCORE'!$B$39:$AI$78,4,FALSE)</f>
        <v>#N/A</v>
      </c>
      <c r="I95" s="113">
        <v>3</v>
      </c>
      <c r="J95" s="223"/>
      <c r="K95" s="111" t="e">
        <f>VLOOKUP(J92,'POINTS SCORE'!$B$10:$AI$39,4,FALSE)</f>
        <v>#N/A</v>
      </c>
      <c r="L95" s="111" t="e">
        <f>VLOOKUP(J92,'POINTS SCORE'!$B$39:$AI$78,4,FALSE)</f>
        <v>#N/A</v>
      </c>
      <c r="M95" s="113">
        <v>3</v>
      </c>
      <c r="N95" s="223"/>
      <c r="O95" s="102" t="e">
        <f>VLOOKUP(N92,'POINTS SCORE'!$B$10:$AI$39,4,FALSE)</f>
        <v>#N/A</v>
      </c>
      <c r="P95" s="102" t="e">
        <f>VLOOKUP(N92,'POINTS SCORE'!$B$39:$AI$78,4,FALSE)</f>
        <v>#N/A</v>
      </c>
      <c r="Q95" s="105">
        <v>3</v>
      </c>
      <c r="R95" s="223"/>
      <c r="S95" s="102" t="e">
        <f>VLOOKUP(R92,'POINTS SCORE'!$B$10:$AI$39,4,FALSE)</f>
        <v>#N/A</v>
      </c>
      <c r="T95" s="102" t="e">
        <f>VLOOKUP(R92,'POINTS SCORE'!$B$39:$AI$78,4,FALSE)</f>
        <v>#N/A</v>
      </c>
      <c r="U95" s="105">
        <v>3</v>
      </c>
      <c r="V95" s="223"/>
      <c r="W95" s="102" t="e">
        <f>VLOOKUP(V92,'POINTS SCORE'!$B$10:$AI$39,4,FALSE)</f>
        <v>#N/A</v>
      </c>
      <c r="X95" s="102" t="e">
        <f>VLOOKUP(V92,'POINTS SCORE'!$B$39:$AI$78,4,FALSE)</f>
        <v>#N/A</v>
      </c>
      <c r="Y95" s="105">
        <v>3</v>
      </c>
      <c r="Z95" s="223"/>
      <c r="AA95" s="102" t="e">
        <f>VLOOKUP(Z92,'POINTS SCORE'!$B$10:$AI$39,4,FALSE)</f>
        <v>#N/A</v>
      </c>
      <c r="AB95" s="102" t="e">
        <f>VLOOKUP(Z92,'POINTS SCORE'!$B$39:$AI$78,4,FALSE)</f>
        <v>#N/A</v>
      </c>
      <c r="AC95" s="105">
        <v>3</v>
      </c>
      <c r="AD95" s="223"/>
      <c r="AE95" s="102" t="e">
        <f>VLOOKUP(AD92,'POINTS SCORE'!$B$10:$AI$39,4,FALSE)</f>
        <v>#N/A</v>
      </c>
      <c r="AF95" s="106" t="e">
        <f>VLOOKUP(AD92,'POINTS SCORE'!$B$39:$AI$78,4,FALSE)</f>
        <v>#N/A</v>
      </c>
    </row>
    <row r="96" spans="1:32">
      <c r="A96" s="105">
        <v>4</v>
      </c>
      <c r="B96" s="223" t="s">
        <v>139</v>
      </c>
      <c r="C96" s="102">
        <f>VLOOKUP(B92,'POINTS SCORE'!$B$10:$AI$39,5,FALSE)</f>
        <v>21</v>
      </c>
      <c r="D96" s="111">
        <f>VLOOKUP(B92,'POINTS SCORE'!$B$39:$AI$78,5,FALSE)</f>
        <v>37</v>
      </c>
      <c r="E96" s="113">
        <v>4</v>
      </c>
      <c r="F96" s="223"/>
      <c r="G96" s="111" t="e">
        <f>VLOOKUP(F92,'POINTS SCORE'!$B$10:$AI$39,5,FALSE)</f>
        <v>#N/A</v>
      </c>
      <c r="H96" s="111" t="e">
        <f>VLOOKUP(F92,'POINTS SCORE'!$B$39:$AI$78,5,FALSE)</f>
        <v>#N/A</v>
      </c>
      <c r="I96" s="113">
        <v>4</v>
      </c>
      <c r="J96" s="223"/>
      <c r="K96" s="111" t="e">
        <f>VLOOKUP(J92,'POINTS SCORE'!$B$10:$AI$39,5,FALSE)</f>
        <v>#N/A</v>
      </c>
      <c r="L96" s="111" t="e">
        <f>VLOOKUP(J92,'POINTS SCORE'!$B$39:$AI$78,5,FALSE)</f>
        <v>#N/A</v>
      </c>
      <c r="M96" s="113">
        <v>4</v>
      </c>
      <c r="N96" s="223"/>
      <c r="O96" s="102" t="e">
        <f>VLOOKUP(N92,'POINTS SCORE'!$B$10:$AI$39,5,FALSE)</f>
        <v>#N/A</v>
      </c>
      <c r="P96" s="102" t="e">
        <f>VLOOKUP(N92,'POINTS SCORE'!$B$39:$AI$78,5,FALSE)</f>
        <v>#N/A</v>
      </c>
      <c r="Q96" s="105">
        <v>4</v>
      </c>
      <c r="R96" s="223"/>
      <c r="S96" s="102" t="e">
        <f>VLOOKUP(R92,'POINTS SCORE'!$B$10:$AI$39,5,FALSE)</f>
        <v>#N/A</v>
      </c>
      <c r="T96" s="102" t="e">
        <f>VLOOKUP(R92,'POINTS SCORE'!$B$39:$AI$78,5,FALSE)</f>
        <v>#N/A</v>
      </c>
      <c r="U96" s="105">
        <v>4</v>
      </c>
      <c r="V96" s="223"/>
      <c r="W96" s="102" t="e">
        <f>VLOOKUP(V92,'POINTS SCORE'!$B$10:$AI$39,5,FALSE)</f>
        <v>#N/A</v>
      </c>
      <c r="X96" s="102" t="e">
        <f>VLOOKUP(V92,'POINTS SCORE'!$B$39:$AI$78,5,FALSE)</f>
        <v>#N/A</v>
      </c>
      <c r="Y96" s="105">
        <v>4</v>
      </c>
      <c r="Z96" s="223"/>
      <c r="AA96" s="102" t="e">
        <f>VLOOKUP(Z92,'POINTS SCORE'!$B$10:$AI$39,5,FALSE)</f>
        <v>#N/A</v>
      </c>
      <c r="AB96" s="102" t="e">
        <f>VLOOKUP(Z92,'POINTS SCORE'!$B$39:$AI$78,5,FALSE)</f>
        <v>#N/A</v>
      </c>
      <c r="AC96" s="105">
        <v>4</v>
      </c>
      <c r="AD96" s="223"/>
      <c r="AE96" s="102" t="e">
        <f>VLOOKUP(AD92,'POINTS SCORE'!$B$10:$AI$39,5,FALSE)</f>
        <v>#N/A</v>
      </c>
      <c r="AF96" s="106" t="e">
        <f>VLOOKUP(AD92,'POINTS SCORE'!$B$39:$AI$78,5,FALSE)</f>
        <v>#N/A</v>
      </c>
    </row>
    <row r="97" spans="1:32">
      <c r="A97" s="105">
        <v>5</v>
      </c>
      <c r="B97" s="223" t="s">
        <v>197</v>
      </c>
      <c r="C97" s="102">
        <f>VLOOKUP(B92,'POINTS SCORE'!$B$10:$AI$39,6,FALSE)</f>
        <v>18</v>
      </c>
      <c r="D97" s="111">
        <f>VLOOKUP(B92,'POINTS SCORE'!$B$39:$AI$78,6,FALSE)</f>
        <v>36</v>
      </c>
      <c r="E97" s="113">
        <v>5</v>
      </c>
      <c r="F97" s="223"/>
      <c r="G97" s="111" t="e">
        <f>VLOOKUP(F92,'POINTS SCORE'!$B$10:$AI$39,6,FALSE)</f>
        <v>#N/A</v>
      </c>
      <c r="H97" s="111" t="e">
        <f>VLOOKUP(F92,'POINTS SCORE'!$B$39:$AI$78,6,FALSE)</f>
        <v>#N/A</v>
      </c>
      <c r="I97" s="113">
        <v>5</v>
      </c>
      <c r="J97" s="223"/>
      <c r="K97" s="111" t="e">
        <f>VLOOKUP(J92,'POINTS SCORE'!$B$10:$AI$39,6,FALSE)</f>
        <v>#N/A</v>
      </c>
      <c r="L97" s="111" t="e">
        <f>VLOOKUP(J92,'POINTS SCORE'!$B$39:$AI$78,6,FALSE)</f>
        <v>#N/A</v>
      </c>
      <c r="M97" s="113">
        <v>5</v>
      </c>
      <c r="N97" s="223"/>
      <c r="O97" s="102" t="e">
        <f>VLOOKUP(N92,'POINTS SCORE'!$B$10:$AI$39,6,FALSE)</f>
        <v>#N/A</v>
      </c>
      <c r="P97" s="102" t="e">
        <f>VLOOKUP(N92,'POINTS SCORE'!$B$39:$AI$78,6,FALSE)</f>
        <v>#N/A</v>
      </c>
      <c r="Q97" s="105">
        <v>5</v>
      </c>
      <c r="R97" s="223"/>
      <c r="S97" s="102" t="e">
        <f>VLOOKUP(R92,'POINTS SCORE'!$B$10:$AI$39,6,FALSE)</f>
        <v>#N/A</v>
      </c>
      <c r="T97" s="102" t="e">
        <f>VLOOKUP(R92,'POINTS SCORE'!$B$39:$AI$78,6,FALSE)</f>
        <v>#N/A</v>
      </c>
      <c r="U97" s="105">
        <v>5</v>
      </c>
      <c r="V97" s="223"/>
      <c r="W97" s="102" t="e">
        <f>VLOOKUP(V92,'POINTS SCORE'!$B$10:$AI$39,6,FALSE)</f>
        <v>#N/A</v>
      </c>
      <c r="X97" s="102" t="e">
        <f>VLOOKUP(V92,'POINTS SCORE'!$B$39:$AI$78,6,FALSE)</f>
        <v>#N/A</v>
      </c>
      <c r="Y97" s="105">
        <v>5</v>
      </c>
      <c r="Z97" s="223"/>
      <c r="AA97" s="102" t="e">
        <f>VLOOKUP(Z92,'POINTS SCORE'!$B$10:$AI$39,6,FALSE)</f>
        <v>#N/A</v>
      </c>
      <c r="AB97" s="102" t="e">
        <f>VLOOKUP(Z92,'POINTS SCORE'!$B$39:$AI$78,6,FALSE)</f>
        <v>#N/A</v>
      </c>
      <c r="AC97" s="105">
        <v>5</v>
      </c>
      <c r="AD97" s="223"/>
      <c r="AE97" s="102" t="e">
        <f>VLOOKUP(AD92,'POINTS SCORE'!$B$10:$AI$39,6,FALSE)</f>
        <v>#N/A</v>
      </c>
      <c r="AF97" s="106" t="e">
        <f>VLOOKUP(AD92,'POINTS SCORE'!$B$39:$AI$78,6,FALSE)</f>
        <v>#N/A</v>
      </c>
    </row>
    <row r="98" spans="1:32">
      <c r="A98" s="105">
        <v>6</v>
      </c>
      <c r="B98" s="223"/>
      <c r="C98" s="102">
        <f>VLOOKUP(B92,'POINTS SCORE'!$B$10:$AI$39,7,FALSE)</f>
        <v>17</v>
      </c>
      <c r="D98" s="111">
        <f>VLOOKUP(B92,'POINTS SCORE'!$B$39:$AI$78,7,FALSE)</f>
        <v>35</v>
      </c>
      <c r="E98" s="113">
        <v>6</v>
      </c>
      <c r="F98" s="223"/>
      <c r="G98" s="111" t="e">
        <f>VLOOKUP(F92,'POINTS SCORE'!$B$10:$AI$39,7,FALSE)</f>
        <v>#N/A</v>
      </c>
      <c r="H98" s="111" t="e">
        <f>VLOOKUP(F92,'POINTS SCORE'!$B$39:$AI$78,7,FALSE)</f>
        <v>#N/A</v>
      </c>
      <c r="I98" s="113">
        <v>6</v>
      </c>
      <c r="J98" s="223"/>
      <c r="K98" s="111" t="e">
        <f>VLOOKUP(J92,'POINTS SCORE'!$B$10:$AI$39,7,FALSE)</f>
        <v>#N/A</v>
      </c>
      <c r="L98" s="111" t="e">
        <f>VLOOKUP(J92,'POINTS SCORE'!$B$39:$AI$78,7,FALSE)</f>
        <v>#N/A</v>
      </c>
      <c r="M98" s="113">
        <v>6</v>
      </c>
      <c r="N98" s="223"/>
      <c r="O98" s="102" t="e">
        <f>VLOOKUP(N92,'POINTS SCORE'!$B$10:$AI$39,7,FALSE)</f>
        <v>#N/A</v>
      </c>
      <c r="P98" s="102" t="e">
        <f>VLOOKUP(N92,'POINTS SCORE'!$B$39:$AI$78,7,FALSE)</f>
        <v>#N/A</v>
      </c>
      <c r="Q98" s="105">
        <v>6</v>
      </c>
      <c r="R98" s="223"/>
      <c r="S98" s="102" t="e">
        <f>VLOOKUP(R92,'POINTS SCORE'!$B$10:$AI$39,7,FALSE)</f>
        <v>#N/A</v>
      </c>
      <c r="T98" s="102" t="e">
        <f>VLOOKUP(R92,'POINTS SCORE'!$B$39:$AI$78,7,FALSE)</f>
        <v>#N/A</v>
      </c>
      <c r="U98" s="105">
        <v>6</v>
      </c>
      <c r="V98" s="223"/>
      <c r="W98" s="102" t="e">
        <f>VLOOKUP(V92,'POINTS SCORE'!$B$10:$AI$39,7,FALSE)</f>
        <v>#N/A</v>
      </c>
      <c r="X98" s="102" t="e">
        <f>VLOOKUP(V92,'POINTS SCORE'!$B$39:$AI$78,7,FALSE)</f>
        <v>#N/A</v>
      </c>
      <c r="Y98" s="105">
        <v>6</v>
      </c>
      <c r="Z98" s="223"/>
      <c r="AA98" s="102" t="e">
        <f>VLOOKUP(Z92,'POINTS SCORE'!$B$10:$AI$39,7,FALSE)</f>
        <v>#N/A</v>
      </c>
      <c r="AB98" s="102" t="e">
        <f>VLOOKUP(Z92,'POINTS SCORE'!$B$39:$AI$78,7,FALSE)</f>
        <v>#N/A</v>
      </c>
      <c r="AC98" s="105">
        <v>6</v>
      </c>
      <c r="AD98" s="223"/>
      <c r="AE98" s="102" t="e">
        <f>VLOOKUP(AD92,'POINTS SCORE'!$B$10:$AI$39,7,FALSE)</f>
        <v>#N/A</v>
      </c>
      <c r="AF98" s="106" t="e">
        <f>VLOOKUP(AD92,'POINTS SCORE'!$B$39:$AI$78,7,FALSE)</f>
        <v>#N/A</v>
      </c>
    </row>
    <row r="99" spans="1:32">
      <c r="A99" s="105">
        <v>7</v>
      </c>
      <c r="B99" s="222"/>
      <c r="C99" s="102">
        <f>VLOOKUP(B92,'POINTS SCORE'!$B$10:$AI$39,8,FALSE)</f>
        <v>16</v>
      </c>
      <c r="D99" s="111">
        <f>VLOOKUP(B92,'POINTS SCORE'!$B$39:$AI$78,8,FALSE)</f>
        <v>34</v>
      </c>
      <c r="E99" s="113">
        <v>7</v>
      </c>
      <c r="F99" s="222"/>
      <c r="G99" s="111" t="e">
        <f>VLOOKUP(F92,'POINTS SCORE'!$B$10:$AI$39,8,FALSE)</f>
        <v>#N/A</v>
      </c>
      <c r="H99" s="111" t="e">
        <f>VLOOKUP(F92,'POINTS SCORE'!$B$39:$AI$78,8,FALSE)</f>
        <v>#N/A</v>
      </c>
      <c r="I99" s="113">
        <v>7</v>
      </c>
      <c r="J99" s="222"/>
      <c r="K99" s="111" t="e">
        <f>VLOOKUP(J92,'POINTS SCORE'!$B$10:$AI$39,8,FALSE)</f>
        <v>#N/A</v>
      </c>
      <c r="L99" s="111" t="e">
        <f>VLOOKUP(J92,'POINTS SCORE'!$B$39:$AI$78,8,FALSE)</f>
        <v>#N/A</v>
      </c>
      <c r="M99" s="113">
        <v>7</v>
      </c>
      <c r="N99" s="222"/>
      <c r="O99" s="102" t="e">
        <f>VLOOKUP(N92,'POINTS SCORE'!$B$10:$AI$39,8,FALSE)</f>
        <v>#N/A</v>
      </c>
      <c r="P99" s="102" t="e">
        <f>VLOOKUP(N92,'POINTS SCORE'!$B$39:$AI$78,8,FALSE)</f>
        <v>#N/A</v>
      </c>
      <c r="Q99" s="105">
        <v>7</v>
      </c>
      <c r="R99" s="222"/>
      <c r="S99" s="102" t="e">
        <f>VLOOKUP(R92,'POINTS SCORE'!$B$10:$AI$39,8,FALSE)</f>
        <v>#N/A</v>
      </c>
      <c r="T99" s="102" t="e">
        <f>VLOOKUP(R92,'POINTS SCORE'!$B$39:$AI$78,8,FALSE)</f>
        <v>#N/A</v>
      </c>
      <c r="U99" s="105">
        <v>7</v>
      </c>
      <c r="V99" s="222"/>
      <c r="W99" s="102" t="e">
        <f>VLOOKUP(V92,'POINTS SCORE'!$B$10:$AI$39,8,FALSE)</f>
        <v>#N/A</v>
      </c>
      <c r="X99" s="102" t="e">
        <f>VLOOKUP(V92,'POINTS SCORE'!$B$39:$AI$78,8,FALSE)</f>
        <v>#N/A</v>
      </c>
      <c r="Y99" s="105">
        <v>7</v>
      </c>
      <c r="Z99" s="222"/>
      <c r="AA99" s="102" t="e">
        <f>VLOOKUP(Z92,'POINTS SCORE'!$B$10:$AI$39,8,FALSE)</f>
        <v>#N/A</v>
      </c>
      <c r="AB99" s="102" t="e">
        <f>VLOOKUP(Z92,'POINTS SCORE'!$B$39:$AI$78,8,FALSE)</f>
        <v>#N/A</v>
      </c>
      <c r="AC99" s="105">
        <v>7</v>
      </c>
      <c r="AD99" s="222"/>
      <c r="AE99" s="102" t="e">
        <f>VLOOKUP(AD92,'POINTS SCORE'!$B$10:$AI$39,8,FALSE)</f>
        <v>#N/A</v>
      </c>
      <c r="AF99" s="106" t="e">
        <f>VLOOKUP(AD92,'POINTS SCORE'!$B$39:$AI$78,8,FALSE)</f>
        <v>#N/A</v>
      </c>
    </row>
    <row r="100" spans="1:32">
      <c r="A100" s="105">
        <v>8</v>
      </c>
      <c r="B100" s="222"/>
      <c r="C100" s="102">
        <f>VLOOKUP(B92,'POINTS SCORE'!$B$10:$AI$39,9,FALSE)</f>
        <v>0</v>
      </c>
      <c r="D100" s="111">
        <f>VLOOKUP(B92,'POINTS SCORE'!$B$39:$AI$78,9,FALSE)</f>
        <v>0</v>
      </c>
      <c r="E100" s="113">
        <v>8</v>
      </c>
      <c r="F100" s="222"/>
      <c r="G100" s="111" t="e">
        <f>VLOOKUP(F92,'POINTS SCORE'!$B$10:$AI$39,9,FALSE)</f>
        <v>#N/A</v>
      </c>
      <c r="H100" s="111" t="e">
        <f>VLOOKUP(F92,'POINTS SCORE'!$B$39:$AI$78,9,FALSE)</f>
        <v>#N/A</v>
      </c>
      <c r="I100" s="113">
        <v>8</v>
      </c>
      <c r="J100" s="222"/>
      <c r="K100" s="111" t="e">
        <f>VLOOKUP(J92,'POINTS SCORE'!$B$10:$AI$39,9,FALSE)</f>
        <v>#N/A</v>
      </c>
      <c r="L100" s="111" t="e">
        <f>VLOOKUP(J92,'POINTS SCORE'!$B$39:$AI$78,9,FALSE)</f>
        <v>#N/A</v>
      </c>
      <c r="M100" s="113">
        <v>8</v>
      </c>
      <c r="N100" s="222"/>
      <c r="O100" s="102" t="e">
        <f>VLOOKUP(N92,'POINTS SCORE'!$B$10:$AI$39,9,FALSE)</f>
        <v>#N/A</v>
      </c>
      <c r="P100" s="102" t="e">
        <f>VLOOKUP(N92,'POINTS SCORE'!$B$39:$AI$78,9,FALSE)</f>
        <v>#N/A</v>
      </c>
      <c r="Q100" s="105">
        <v>8</v>
      </c>
      <c r="R100" s="222"/>
      <c r="S100" s="102" t="e">
        <f>VLOOKUP(R92,'POINTS SCORE'!$B$10:$AI$39,9,FALSE)</f>
        <v>#N/A</v>
      </c>
      <c r="T100" s="102" t="e">
        <f>VLOOKUP(R92,'POINTS SCORE'!$B$39:$AI$78,9,FALSE)</f>
        <v>#N/A</v>
      </c>
      <c r="U100" s="105">
        <v>8</v>
      </c>
      <c r="V100" s="222"/>
      <c r="W100" s="102" t="e">
        <f>VLOOKUP(V92,'POINTS SCORE'!$B$10:$AI$39,9,FALSE)</f>
        <v>#N/A</v>
      </c>
      <c r="X100" s="102" t="e">
        <f>VLOOKUP(V92,'POINTS SCORE'!$B$39:$AI$78,9,FALSE)</f>
        <v>#N/A</v>
      </c>
      <c r="Y100" s="105">
        <v>8</v>
      </c>
      <c r="Z100" s="222"/>
      <c r="AA100" s="102" t="e">
        <f>VLOOKUP(Z92,'POINTS SCORE'!$B$10:$AI$39,9,FALSE)</f>
        <v>#N/A</v>
      </c>
      <c r="AB100" s="102" t="e">
        <f>VLOOKUP(Z92,'POINTS SCORE'!$B$39:$AI$78,9,FALSE)</f>
        <v>#N/A</v>
      </c>
      <c r="AC100" s="105">
        <v>8</v>
      </c>
      <c r="AD100" s="222"/>
      <c r="AE100" s="102" t="e">
        <f>VLOOKUP(AD92,'POINTS SCORE'!$B$10:$AI$39,9,FALSE)</f>
        <v>#N/A</v>
      </c>
      <c r="AF100" s="106" t="e">
        <f>VLOOKUP(AD92,'POINTS SCORE'!$B$39:$AI$78,9,FALSE)</f>
        <v>#N/A</v>
      </c>
    </row>
    <row r="101" spans="1:32">
      <c r="A101" s="105">
        <v>9</v>
      </c>
      <c r="B101" s="222"/>
      <c r="C101" s="102">
        <f>VLOOKUP(B92,'POINTS SCORE'!$B$10:$AI$39,10,FALSE)</f>
        <v>0</v>
      </c>
      <c r="D101" s="111">
        <f>VLOOKUP(B92,'POINTS SCORE'!$B$39:$AI$78,10,FALSE)</f>
        <v>0</v>
      </c>
      <c r="E101" s="113">
        <v>9</v>
      </c>
      <c r="F101" s="222"/>
      <c r="G101" s="111" t="e">
        <f>VLOOKUP(F92,'POINTS SCORE'!$B$10:$AI$39,10,FALSE)</f>
        <v>#N/A</v>
      </c>
      <c r="H101" s="111" t="e">
        <f>VLOOKUP(F92,'POINTS SCORE'!$B$39:$AI$78,10,FALSE)</f>
        <v>#N/A</v>
      </c>
      <c r="I101" s="113">
        <v>9</v>
      </c>
      <c r="J101" s="222"/>
      <c r="K101" s="111" t="e">
        <f>VLOOKUP(J92,'POINTS SCORE'!$B$10:$AI$39,10,FALSE)</f>
        <v>#N/A</v>
      </c>
      <c r="L101" s="111" t="e">
        <f>VLOOKUP(J92,'POINTS SCORE'!$B$39:$AI$78,10,FALSE)</f>
        <v>#N/A</v>
      </c>
      <c r="M101" s="113">
        <v>9</v>
      </c>
      <c r="N101" s="222"/>
      <c r="O101" s="102" t="e">
        <f>VLOOKUP(N92,'POINTS SCORE'!$B$10:$AI$39,10,FALSE)</f>
        <v>#N/A</v>
      </c>
      <c r="P101" s="102" t="e">
        <f>VLOOKUP(N92,'POINTS SCORE'!$B$39:$AI$78,10,FALSE)</f>
        <v>#N/A</v>
      </c>
      <c r="Q101" s="105">
        <v>9</v>
      </c>
      <c r="R101" s="222"/>
      <c r="S101" s="102" t="e">
        <f>VLOOKUP(R92,'POINTS SCORE'!$B$10:$AI$39,10,FALSE)</f>
        <v>#N/A</v>
      </c>
      <c r="T101" s="102" t="e">
        <f>VLOOKUP(R92,'POINTS SCORE'!$B$39:$AI$78,10,FALSE)</f>
        <v>#N/A</v>
      </c>
      <c r="U101" s="105">
        <v>9</v>
      </c>
      <c r="V101" s="222"/>
      <c r="W101" s="102" t="e">
        <f>VLOOKUP(V92,'POINTS SCORE'!$B$10:$AI$39,10,FALSE)</f>
        <v>#N/A</v>
      </c>
      <c r="X101" s="102" t="e">
        <f>VLOOKUP(V92,'POINTS SCORE'!$B$39:$AI$78,10,FALSE)</f>
        <v>#N/A</v>
      </c>
      <c r="Y101" s="105">
        <v>9</v>
      </c>
      <c r="Z101" s="222"/>
      <c r="AA101" s="102" t="e">
        <f>VLOOKUP(Z92,'POINTS SCORE'!$B$10:$AI$39,10,FALSE)</f>
        <v>#N/A</v>
      </c>
      <c r="AB101" s="102" t="e">
        <f>VLOOKUP(Z92,'POINTS SCORE'!$B$39:$AI$78,10,FALSE)</f>
        <v>#N/A</v>
      </c>
      <c r="AC101" s="105">
        <v>9</v>
      </c>
      <c r="AD101" s="222"/>
      <c r="AE101" s="102" t="e">
        <f>VLOOKUP(AD92,'POINTS SCORE'!$B$10:$AI$39,10,FALSE)</f>
        <v>#N/A</v>
      </c>
      <c r="AF101" s="106" t="e">
        <f>VLOOKUP(AD92,'POINTS SCORE'!$B$39:$AI$78,10,FALSE)</f>
        <v>#N/A</v>
      </c>
    </row>
    <row r="102" spans="1:32">
      <c r="A102" s="105">
        <v>10</v>
      </c>
      <c r="B102" s="222"/>
      <c r="C102" s="102">
        <f>VLOOKUP(B92,'POINTS SCORE'!$B$10:$AI$39,11,FALSE)</f>
        <v>0</v>
      </c>
      <c r="D102" s="111">
        <f>VLOOKUP(B92,'POINTS SCORE'!$B$39:$AI$78,11,FALSE)</f>
        <v>0</v>
      </c>
      <c r="E102" s="113">
        <v>10</v>
      </c>
      <c r="F102" s="222"/>
      <c r="G102" s="111" t="e">
        <f>VLOOKUP(F92,'POINTS SCORE'!$B$10:$AI$39,11,FALSE)</f>
        <v>#N/A</v>
      </c>
      <c r="H102" s="111" t="e">
        <f>VLOOKUP(F92,'POINTS SCORE'!$B$39:$AI$78,11,FALSE)</f>
        <v>#N/A</v>
      </c>
      <c r="I102" s="113">
        <v>10</v>
      </c>
      <c r="J102" s="222"/>
      <c r="K102" s="111" t="e">
        <f>VLOOKUP(J92,'POINTS SCORE'!$B$10:$AI$39,11,FALSE)</f>
        <v>#N/A</v>
      </c>
      <c r="L102" s="111" t="e">
        <f>VLOOKUP(J92,'POINTS SCORE'!$B$39:$AI$78,11,FALSE)</f>
        <v>#N/A</v>
      </c>
      <c r="M102" s="113">
        <v>10</v>
      </c>
      <c r="N102" s="222"/>
      <c r="O102" s="102" t="e">
        <f>VLOOKUP(N92,'POINTS SCORE'!$B$10:$AI$39,11,FALSE)</f>
        <v>#N/A</v>
      </c>
      <c r="P102" s="102" t="e">
        <f>VLOOKUP(N92,'POINTS SCORE'!$B$39:$AI$78,11,FALSE)</f>
        <v>#N/A</v>
      </c>
      <c r="Q102" s="105">
        <v>10</v>
      </c>
      <c r="R102" s="222"/>
      <c r="S102" s="102" t="e">
        <f>VLOOKUP(R92,'POINTS SCORE'!$B$10:$AI$39,11,FALSE)</f>
        <v>#N/A</v>
      </c>
      <c r="T102" s="102" t="e">
        <f>VLOOKUP(R92,'POINTS SCORE'!$B$39:$AI$78,11,FALSE)</f>
        <v>#N/A</v>
      </c>
      <c r="U102" s="105">
        <v>10</v>
      </c>
      <c r="V102" s="222"/>
      <c r="W102" s="102" t="e">
        <f>VLOOKUP(V92,'POINTS SCORE'!$B$10:$AI$39,11,FALSE)</f>
        <v>#N/A</v>
      </c>
      <c r="X102" s="102" t="e">
        <f>VLOOKUP(V92,'POINTS SCORE'!$B$39:$AI$78,11,FALSE)</f>
        <v>#N/A</v>
      </c>
      <c r="Y102" s="105">
        <v>10</v>
      </c>
      <c r="Z102" s="222"/>
      <c r="AA102" s="102" t="e">
        <f>VLOOKUP(Z92,'POINTS SCORE'!$B$10:$AI$39,11,FALSE)</f>
        <v>#N/A</v>
      </c>
      <c r="AB102" s="102" t="e">
        <f>VLOOKUP(Z92,'POINTS SCORE'!$B$39:$AI$78,11,FALSE)</f>
        <v>#N/A</v>
      </c>
      <c r="AC102" s="105">
        <v>10</v>
      </c>
      <c r="AD102" s="222"/>
      <c r="AE102" s="102" t="e">
        <f>VLOOKUP(AD92,'POINTS SCORE'!$B$10:$AI$39,11,FALSE)</f>
        <v>#N/A</v>
      </c>
      <c r="AF102" s="106" t="e">
        <f>VLOOKUP(AD92,'POINTS SCORE'!$B$39:$AI$78,11,FALSE)</f>
        <v>#N/A</v>
      </c>
    </row>
    <row r="103" spans="1:32">
      <c r="A103" s="105">
        <v>11</v>
      </c>
      <c r="B103" s="222"/>
      <c r="C103" s="102">
        <f>VLOOKUP(B92,'POINTS SCORE'!$B$10:$AI$39,12,FALSE)</f>
        <v>0</v>
      </c>
      <c r="D103" s="111">
        <f>VLOOKUP(B92,'POINTS SCORE'!$B$39:$AI$78,12,FALSE)</f>
        <v>0</v>
      </c>
      <c r="E103" s="113">
        <v>11</v>
      </c>
      <c r="F103" s="222"/>
      <c r="G103" s="111" t="e">
        <f>VLOOKUP(F92,'POINTS SCORE'!$B$10:$AI$39,12,FALSE)</f>
        <v>#N/A</v>
      </c>
      <c r="H103" s="111" t="e">
        <f>VLOOKUP(F92,'POINTS SCORE'!$B$39:$AI$78,12,FALSE)</f>
        <v>#N/A</v>
      </c>
      <c r="I103" s="113">
        <v>11</v>
      </c>
      <c r="J103" s="222"/>
      <c r="K103" s="111" t="e">
        <f>VLOOKUP(J92,'POINTS SCORE'!$B$10:$AI$39,12,FALSE)</f>
        <v>#N/A</v>
      </c>
      <c r="L103" s="111" t="e">
        <f>VLOOKUP(J92,'POINTS SCORE'!$B$39:$AI$78,12,FALSE)</f>
        <v>#N/A</v>
      </c>
      <c r="M103" s="113">
        <v>11</v>
      </c>
      <c r="N103" s="222"/>
      <c r="O103" s="102" t="e">
        <f>VLOOKUP(N92,'POINTS SCORE'!$B$10:$AI$39,12,FALSE)</f>
        <v>#N/A</v>
      </c>
      <c r="P103" s="102" t="e">
        <f>VLOOKUP(N92,'POINTS SCORE'!$B$39:$AI$78,12,FALSE)</f>
        <v>#N/A</v>
      </c>
      <c r="Q103" s="105">
        <v>11</v>
      </c>
      <c r="R103" s="222"/>
      <c r="S103" s="102" t="e">
        <f>VLOOKUP(R92,'POINTS SCORE'!$B$10:$AI$39,12,FALSE)</f>
        <v>#N/A</v>
      </c>
      <c r="T103" s="102" t="e">
        <f>VLOOKUP(R92,'POINTS SCORE'!$B$39:$AI$78,12,FALSE)</f>
        <v>#N/A</v>
      </c>
      <c r="U103" s="105">
        <v>11</v>
      </c>
      <c r="V103" s="222"/>
      <c r="W103" s="102" t="e">
        <f>VLOOKUP(V92,'POINTS SCORE'!$B$10:$AI$39,12,FALSE)</f>
        <v>#N/A</v>
      </c>
      <c r="X103" s="102" t="e">
        <f>VLOOKUP(V92,'POINTS SCORE'!$B$39:$AI$78,12,FALSE)</f>
        <v>#N/A</v>
      </c>
      <c r="Y103" s="105">
        <v>11</v>
      </c>
      <c r="Z103" s="222"/>
      <c r="AA103" s="102" t="e">
        <f>VLOOKUP(Z92,'POINTS SCORE'!$B$10:$AI$39,12,FALSE)</f>
        <v>#N/A</v>
      </c>
      <c r="AB103" s="102" t="e">
        <f>VLOOKUP(Z92,'POINTS SCORE'!$B$39:$AI$78,12,FALSE)</f>
        <v>#N/A</v>
      </c>
      <c r="AC103" s="105">
        <v>11</v>
      </c>
      <c r="AD103" s="222"/>
      <c r="AE103" s="102" t="e">
        <f>VLOOKUP(AD92,'POINTS SCORE'!$B$10:$AI$39,12,FALSE)</f>
        <v>#N/A</v>
      </c>
      <c r="AF103" s="106" t="e">
        <f>VLOOKUP(AD92,'POINTS SCORE'!$B$39:$AI$78,12,FALSE)</f>
        <v>#N/A</v>
      </c>
    </row>
    <row r="104" spans="1:32">
      <c r="A104" s="105">
        <v>12</v>
      </c>
      <c r="B104" s="222"/>
      <c r="C104" s="102">
        <f>VLOOKUP(B92,'POINTS SCORE'!$B$10:$AI$39,13,FALSE)</f>
        <v>0</v>
      </c>
      <c r="D104" s="111">
        <f>VLOOKUP(B92,'POINTS SCORE'!$B$39:$AI$78,13,FALSE)</f>
        <v>0</v>
      </c>
      <c r="E104" s="113">
        <v>12</v>
      </c>
      <c r="F104" s="222"/>
      <c r="G104" s="111" t="e">
        <f>VLOOKUP(F92,'POINTS SCORE'!$B$10:$AI$39,13,FALSE)</f>
        <v>#N/A</v>
      </c>
      <c r="H104" s="111" t="e">
        <f>VLOOKUP(F92,'POINTS SCORE'!$B$39:$AI$78,13,FALSE)</f>
        <v>#N/A</v>
      </c>
      <c r="I104" s="113">
        <v>12</v>
      </c>
      <c r="J104" s="222"/>
      <c r="K104" s="111" t="e">
        <f>VLOOKUP(J92,'POINTS SCORE'!$B$10:$AI$39,13,FALSE)</f>
        <v>#N/A</v>
      </c>
      <c r="L104" s="111" t="e">
        <f>VLOOKUP(J92,'POINTS SCORE'!$B$39:$AI$78,13,FALSE)</f>
        <v>#N/A</v>
      </c>
      <c r="M104" s="113">
        <v>12</v>
      </c>
      <c r="N104" s="222"/>
      <c r="O104" s="102" t="e">
        <f>VLOOKUP(N92,'POINTS SCORE'!$B$10:$AI$39,13,FALSE)</f>
        <v>#N/A</v>
      </c>
      <c r="P104" s="102" t="e">
        <f>VLOOKUP(N92,'POINTS SCORE'!$B$39:$AI$78,13,FALSE)</f>
        <v>#N/A</v>
      </c>
      <c r="Q104" s="105">
        <v>12</v>
      </c>
      <c r="R104" s="222"/>
      <c r="S104" s="102" t="e">
        <f>VLOOKUP(R92,'POINTS SCORE'!$B$10:$AI$39,13,FALSE)</f>
        <v>#N/A</v>
      </c>
      <c r="T104" s="102" t="e">
        <f>VLOOKUP(R92,'POINTS SCORE'!$B$39:$AI$78,13,FALSE)</f>
        <v>#N/A</v>
      </c>
      <c r="U104" s="105">
        <v>12</v>
      </c>
      <c r="V104" s="222"/>
      <c r="W104" s="102" t="e">
        <f>VLOOKUP(V92,'POINTS SCORE'!$B$10:$AI$39,13,FALSE)</f>
        <v>#N/A</v>
      </c>
      <c r="X104" s="102" t="e">
        <f>VLOOKUP(V92,'POINTS SCORE'!$B$39:$AI$78,13,FALSE)</f>
        <v>#N/A</v>
      </c>
      <c r="Y104" s="105">
        <v>12</v>
      </c>
      <c r="Z104" s="222"/>
      <c r="AA104" s="102" t="e">
        <f>VLOOKUP(Z92,'POINTS SCORE'!$B$10:$AI$39,13,FALSE)</f>
        <v>#N/A</v>
      </c>
      <c r="AB104" s="102" t="e">
        <f>VLOOKUP(Z92,'POINTS SCORE'!$B$39:$AI$78,13,FALSE)</f>
        <v>#N/A</v>
      </c>
      <c r="AC104" s="105">
        <v>12</v>
      </c>
      <c r="AD104" s="222"/>
      <c r="AE104" s="102" t="e">
        <f>VLOOKUP(AD92,'POINTS SCORE'!$B$10:$AI$39,13,FALSE)</f>
        <v>#N/A</v>
      </c>
      <c r="AF104" s="106" t="e">
        <f>VLOOKUP(AD92,'POINTS SCORE'!$B$39:$AI$78,13,FALSE)</f>
        <v>#N/A</v>
      </c>
    </row>
    <row r="105" spans="1:32">
      <c r="A105" s="105">
        <v>13</v>
      </c>
      <c r="B105" s="222"/>
      <c r="C105" s="102">
        <f>VLOOKUP(B92,'POINTS SCORE'!$B$10:$AI$39,14,FALSE)</f>
        <v>0</v>
      </c>
      <c r="D105" s="111">
        <f>VLOOKUP(B92,'POINTS SCORE'!$B$39:$AI$78,14,FALSE)</f>
        <v>0</v>
      </c>
      <c r="E105" s="113">
        <v>13</v>
      </c>
      <c r="F105" s="222"/>
      <c r="G105" s="111" t="e">
        <f>VLOOKUP(F92,'POINTS SCORE'!$B$10:$AI$39,14,FALSE)</f>
        <v>#N/A</v>
      </c>
      <c r="H105" s="111" t="e">
        <f>VLOOKUP(F92,'POINTS SCORE'!$B$39:$AI$78,14,FALSE)</f>
        <v>#N/A</v>
      </c>
      <c r="I105" s="113">
        <v>13</v>
      </c>
      <c r="J105" s="222"/>
      <c r="K105" s="111" t="e">
        <f>VLOOKUP(J92,'POINTS SCORE'!$B$10:$AI$39,14,FALSE)</f>
        <v>#N/A</v>
      </c>
      <c r="L105" s="111" t="e">
        <f>VLOOKUP(J92,'POINTS SCORE'!$B$39:$AI$78,14,FALSE)</f>
        <v>#N/A</v>
      </c>
      <c r="M105" s="113">
        <v>13</v>
      </c>
      <c r="N105" s="222"/>
      <c r="O105" s="102" t="e">
        <f>VLOOKUP(N92,'POINTS SCORE'!$B$10:$AI$39,14,FALSE)</f>
        <v>#N/A</v>
      </c>
      <c r="P105" s="102" t="e">
        <f>VLOOKUP(N92,'POINTS SCORE'!$B$39:$AI$78,14,FALSE)</f>
        <v>#N/A</v>
      </c>
      <c r="Q105" s="105">
        <v>13</v>
      </c>
      <c r="R105" s="222"/>
      <c r="S105" s="102" t="e">
        <f>VLOOKUP(R92,'POINTS SCORE'!$B$10:$AI$39,14,FALSE)</f>
        <v>#N/A</v>
      </c>
      <c r="T105" s="102" t="e">
        <f>VLOOKUP(R92,'POINTS SCORE'!$B$39:$AI$78,14,FALSE)</f>
        <v>#N/A</v>
      </c>
      <c r="U105" s="105">
        <v>13</v>
      </c>
      <c r="V105" s="222"/>
      <c r="W105" s="102" t="e">
        <f>VLOOKUP(V92,'POINTS SCORE'!$B$10:$AI$39,14,FALSE)</f>
        <v>#N/A</v>
      </c>
      <c r="X105" s="102" t="e">
        <f>VLOOKUP(V92,'POINTS SCORE'!$B$39:$AI$78,14,FALSE)</f>
        <v>#N/A</v>
      </c>
      <c r="Y105" s="105">
        <v>13</v>
      </c>
      <c r="Z105" s="222"/>
      <c r="AA105" s="102" t="e">
        <f>VLOOKUP(Z92,'POINTS SCORE'!$B$10:$AI$39,14,FALSE)</f>
        <v>#N/A</v>
      </c>
      <c r="AB105" s="102" t="e">
        <f>VLOOKUP(Z92,'POINTS SCORE'!$B$39:$AI$78,14,FALSE)</f>
        <v>#N/A</v>
      </c>
      <c r="AC105" s="105">
        <v>13</v>
      </c>
      <c r="AD105" s="222"/>
      <c r="AE105" s="102" t="e">
        <f>VLOOKUP(AD92,'POINTS SCORE'!$B$10:$AI$39,14,FALSE)</f>
        <v>#N/A</v>
      </c>
      <c r="AF105" s="106" t="e">
        <f>VLOOKUP(AD92,'POINTS SCORE'!$B$39:$AI$78,14,FALSE)</f>
        <v>#N/A</v>
      </c>
    </row>
    <row r="106" spans="1:32">
      <c r="A106" s="105">
        <v>14</v>
      </c>
      <c r="B106" s="222"/>
      <c r="C106" s="102">
        <f>VLOOKUP(B92,'POINTS SCORE'!$B$10:$AI$39,15,FALSE)</f>
        <v>0</v>
      </c>
      <c r="D106" s="111">
        <f>VLOOKUP(B92,'POINTS SCORE'!$B$39:$AI$78,15,FALSE)</f>
        <v>0</v>
      </c>
      <c r="E106" s="113">
        <v>14</v>
      </c>
      <c r="F106" s="222"/>
      <c r="G106" s="111" t="e">
        <f>VLOOKUP(F92,'POINTS SCORE'!$B$10:$AI$39,15,FALSE)</f>
        <v>#N/A</v>
      </c>
      <c r="H106" s="111" t="e">
        <f>VLOOKUP(F92,'POINTS SCORE'!$B$39:$AI$78,15,FALSE)</f>
        <v>#N/A</v>
      </c>
      <c r="I106" s="113">
        <v>14</v>
      </c>
      <c r="J106" s="222"/>
      <c r="K106" s="111" t="e">
        <f>VLOOKUP(J92,'POINTS SCORE'!$B$10:$AI$39,15,FALSE)</f>
        <v>#N/A</v>
      </c>
      <c r="L106" s="111" t="e">
        <f>VLOOKUP(J92,'POINTS SCORE'!$B$39:$AI$78,15,FALSE)</f>
        <v>#N/A</v>
      </c>
      <c r="M106" s="113">
        <v>14</v>
      </c>
      <c r="N106" s="222"/>
      <c r="O106" s="102" t="e">
        <f>VLOOKUP(N92,'POINTS SCORE'!$B$10:$AI$39,15,FALSE)</f>
        <v>#N/A</v>
      </c>
      <c r="P106" s="102" t="e">
        <f>VLOOKUP(N92,'POINTS SCORE'!$B$39:$AI$78,15,FALSE)</f>
        <v>#N/A</v>
      </c>
      <c r="Q106" s="105">
        <v>14</v>
      </c>
      <c r="R106" s="222"/>
      <c r="S106" s="102" t="e">
        <f>VLOOKUP(R92,'POINTS SCORE'!$B$10:$AI$39,15,FALSE)</f>
        <v>#N/A</v>
      </c>
      <c r="T106" s="102" t="e">
        <f>VLOOKUP(R92,'POINTS SCORE'!$B$39:$AI$78,15,FALSE)</f>
        <v>#N/A</v>
      </c>
      <c r="U106" s="105">
        <v>14</v>
      </c>
      <c r="V106" s="222"/>
      <c r="W106" s="102" t="e">
        <f>VLOOKUP(V92,'POINTS SCORE'!$B$10:$AI$39,15,FALSE)</f>
        <v>#N/A</v>
      </c>
      <c r="X106" s="102" t="e">
        <f>VLOOKUP(V92,'POINTS SCORE'!$B$39:$AI$78,15,FALSE)</f>
        <v>#N/A</v>
      </c>
      <c r="Y106" s="105">
        <v>14</v>
      </c>
      <c r="Z106" s="222"/>
      <c r="AA106" s="102" t="e">
        <f>VLOOKUP(Z92,'POINTS SCORE'!$B$10:$AI$39,15,FALSE)</f>
        <v>#N/A</v>
      </c>
      <c r="AB106" s="102" t="e">
        <f>VLOOKUP(Z92,'POINTS SCORE'!$B$39:$AI$78,15,FALSE)</f>
        <v>#N/A</v>
      </c>
      <c r="AC106" s="105">
        <v>14</v>
      </c>
      <c r="AD106" s="222"/>
      <c r="AE106" s="102" t="e">
        <f>VLOOKUP(AD92,'POINTS SCORE'!$B$10:$AI$39,15,FALSE)</f>
        <v>#N/A</v>
      </c>
      <c r="AF106" s="106" t="e">
        <f>VLOOKUP(AD92,'POINTS SCORE'!$B$39:$AI$78,15,FALSE)</f>
        <v>#N/A</v>
      </c>
    </row>
    <row r="107" spans="1:32">
      <c r="A107" s="105">
        <v>15</v>
      </c>
      <c r="B107" s="222"/>
      <c r="C107" s="102">
        <f>VLOOKUP(B92,'POINTS SCORE'!$B$10:$AI$39,16,FALSE)</f>
        <v>0</v>
      </c>
      <c r="D107" s="111">
        <f>VLOOKUP(B92,'POINTS SCORE'!$B$39:$AI$78,16,FALSE)</f>
        <v>0</v>
      </c>
      <c r="E107" s="113">
        <v>15</v>
      </c>
      <c r="F107" s="222"/>
      <c r="G107" s="111" t="e">
        <f>VLOOKUP(F92,'POINTS SCORE'!$B$10:$AI$39,16,FALSE)</f>
        <v>#N/A</v>
      </c>
      <c r="H107" s="111" t="e">
        <f>VLOOKUP(F92,'POINTS SCORE'!$B$39:$AI$78,16,FALSE)</f>
        <v>#N/A</v>
      </c>
      <c r="I107" s="113">
        <v>15</v>
      </c>
      <c r="J107" s="222"/>
      <c r="K107" s="111" t="e">
        <f>VLOOKUP(J92,'POINTS SCORE'!$B$10:$AI$39,16,FALSE)</f>
        <v>#N/A</v>
      </c>
      <c r="L107" s="111" t="e">
        <f>VLOOKUP(J92,'POINTS SCORE'!$B$39:$AI$78,16,FALSE)</f>
        <v>#N/A</v>
      </c>
      <c r="M107" s="113">
        <v>15</v>
      </c>
      <c r="N107" s="222"/>
      <c r="O107" s="102" t="e">
        <f>VLOOKUP(N92,'POINTS SCORE'!$B$10:$AI$39,16,FALSE)</f>
        <v>#N/A</v>
      </c>
      <c r="P107" s="102" t="e">
        <f>VLOOKUP(N92,'POINTS SCORE'!$B$39:$AI$78,16,FALSE)</f>
        <v>#N/A</v>
      </c>
      <c r="Q107" s="105">
        <v>15</v>
      </c>
      <c r="R107" s="222"/>
      <c r="S107" s="102" t="e">
        <f>VLOOKUP(R92,'POINTS SCORE'!$B$10:$AI$39,16,FALSE)</f>
        <v>#N/A</v>
      </c>
      <c r="T107" s="102" t="e">
        <f>VLOOKUP(R92,'POINTS SCORE'!$B$39:$AI$78,16,FALSE)</f>
        <v>#N/A</v>
      </c>
      <c r="U107" s="105">
        <v>15</v>
      </c>
      <c r="V107" s="222"/>
      <c r="W107" s="102" t="e">
        <f>VLOOKUP(V92,'POINTS SCORE'!$B$10:$AI$39,16,FALSE)</f>
        <v>#N/A</v>
      </c>
      <c r="X107" s="102" t="e">
        <f>VLOOKUP(V92,'POINTS SCORE'!$B$39:$AI$78,16,FALSE)</f>
        <v>#N/A</v>
      </c>
      <c r="Y107" s="105">
        <v>15</v>
      </c>
      <c r="Z107" s="222"/>
      <c r="AA107" s="102" t="e">
        <f>VLOOKUP(Z92,'POINTS SCORE'!$B$10:$AI$39,16,FALSE)</f>
        <v>#N/A</v>
      </c>
      <c r="AB107" s="102" t="e">
        <f>VLOOKUP(Z92,'POINTS SCORE'!$B$39:$AI$78,16,FALSE)</f>
        <v>#N/A</v>
      </c>
      <c r="AC107" s="105">
        <v>15</v>
      </c>
      <c r="AD107" s="222"/>
      <c r="AE107" s="102" t="e">
        <f>VLOOKUP(AD92,'POINTS SCORE'!$B$10:$AI$39,16,FALSE)</f>
        <v>#N/A</v>
      </c>
      <c r="AF107" s="106" t="e">
        <f>VLOOKUP(AD92,'POINTS SCORE'!$B$39:$AI$78,16,FALSE)</f>
        <v>#N/A</v>
      </c>
    </row>
    <row r="108" spans="1:32">
      <c r="A108" s="105">
        <v>16</v>
      </c>
      <c r="B108" s="222"/>
      <c r="C108" s="102">
        <f>VLOOKUP(B92,'POINTS SCORE'!$B$10:$AI$39,17,FALSE)</f>
        <v>0</v>
      </c>
      <c r="D108" s="111">
        <f>VLOOKUP(B92,'POINTS SCORE'!$B$39:$AI$78,17,FALSE)</f>
        <v>0</v>
      </c>
      <c r="E108" s="113">
        <v>16</v>
      </c>
      <c r="F108" s="222"/>
      <c r="G108" s="111" t="e">
        <f>VLOOKUP(F92,'POINTS SCORE'!$B$10:$AI$39,17,FALSE)</f>
        <v>#N/A</v>
      </c>
      <c r="H108" s="111" t="e">
        <f>VLOOKUP(F92,'POINTS SCORE'!$B$39:$AI$78,17,FALSE)</f>
        <v>#N/A</v>
      </c>
      <c r="I108" s="113">
        <v>16</v>
      </c>
      <c r="J108" s="222"/>
      <c r="K108" s="111" t="e">
        <f>VLOOKUP(J92,'POINTS SCORE'!$B$10:$AI$39,17,FALSE)</f>
        <v>#N/A</v>
      </c>
      <c r="L108" s="111" t="e">
        <f>VLOOKUP(J92,'POINTS SCORE'!$B$39:$AI$78,17,FALSE)</f>
        <v>#N/A</v>
      </c>
      <c r="M108" s="113">
        <v>16</v>
      </c>
      <c r="N108" s="222"/>
      <c r="O108" s="102" t="e">
        <f>VLOOKUP(N92,'POINTS SCORE'!$B$10:$AI$39,17,FALSE)</f>
        <v>#N/A</v>
      </c>
      <c r="P108" s="102" t="e">
        <f>VLOOKUP(N92,'POINTS SCORE'!$B$39:$AI$78,17,FALSE)</f>
        <v>#N/A</v>
      </c>
      <c r="Q108" s="105">
        <v>16</v>
      </c>
      <c r="R108" s="222"/>
      <c r="S108" s="102" t="e">
        <f>VLOOKUP(R92,'POINTS SCORE'!$B$10:$AI$39,17,FALSE)</f>
        <v>#N/A</v>
      </c>
      <c r="T108" s="102" t="e">
        <f>VLOOKUP(R92,'POINTS SCORE'!$B$39:$AI$78,17,FALSE)</f>
        <v>#N/A</v>
      </c>
      <c r="U108" s="105">
        <v>16</v>
      </c>
      <c r="V108" s="222"/>
      <c r="W108" s="102" t="e">
        <f>VLOOKUP(V92,'POINTS SCORE'!$B$10:$AI$39,17,FALSE)</f>
        <v>#N/A</v>
      </c>
      <c r="X108" s="102" t="e">
        <f>VLOOKUP(V92,'POINTS SCORE'!$B$39:$AI$78,17,FALSE)</f>
        <v>#N/A</v>
      </c>
      <c r="Y108" s="105">
        <v>16</v>
      </c>
      <c r="Z108" s="222"/>
      <c r="AA108" s="102" t="e">
        <f>VLOOKUP(Z92,'POINTS SCORE'!$B$10:$AI$39,17,FALSE)</f>
        <v>#N/A</v>
      </c>
      <c r="AB108" s="102" t="e">
        <f>VLOOKUP(Z92,'POINTS SCORE'!$B$39:$AI$78,17,FALSE)</f>
        <v>#N/A</v>
      </c>
      <c r="AC108" s="105">
        <v>16</v>
      </c>
      <c r="AD108" s="222"/>
      <c r="AE108" s="102" t="e">
        <f>VLOOKUP(AD92,'POINTS SCORE'!$B$10:$AI$39,17,FALSE)</f>
        <v>#N/A</v>
      </c>
      <c r="AF108" s="106" t="e">
        <f>VLOOKUP(AD92,'POINTS SCORE'!$B$39:$AI$78,17,FALSE)</f>
        <v>#N/A</v>
      </c>
    </row>
    <row r="109" spans="1:32">
      <c r="A109" s="105">
        <v>17</v>
      </c>
      <c r="B109" s="222"/>
      <c r="C109" s="102">
        <f>VLOOKUP(B92,'POINTS SCORE'!$B$10:$AI$39,18,FALSE)</f>
        <v>0</v>
      </c>
      <c r="D109" s="111">
        <f>VLOOKUP(B92,'POINTS SCORE'!$B$39:$AI$78,18,FALSE)</f>
        <v>0</v>
      </c>
      <c r="E109" s="113">
        <v>17</v>
      </c>
      <c r="F109" s="222"/>
      <c r="G109" s="111" t="e">
        <f>VLOOKUP(F92,'POINTS SCORE'!$B$10:$AI$39,18,FALSE)</f>
        <v>#N/A</v>
      </c>
      <c r="H109" s="111" t="e">
        <f>VLOOKUP(F92,'POINTS SCORE'!$B$39:$AI$78,18,FALSE)</f>
        <v>#N/A</v>
      </c>
      <c r="I109" s="113">
        <v>17</v>
      </c>
      <c r="J109" s="222"/>
      <c r="K109" s="111" t="e">
        <f>VLOOKUP(J92,'POINTS SCORE'!$B$10:$AI$39,18,FALSE)</f>
        <v>#N/A</v>
      </c>
      <c r="L109" s="111" t="e">
        <f>VLOOKUP(J92,'POINTS SCORE'!$B$39:$AI$78,18,FALSE)</f>
        <v>#N/A</v>
      </c>
      <c r="M109" s="113">
        <v>17</v>
      </c>
      <c r="N109" s="222"/>
      <c r="O109" s="102" t="e">
        <f>VLOOKUP(N92,'POINTS SCORE'!$B$10:$AI$39,18,FALSE)</f>
        <v>#N/A</v>
      </c>
      <c r="P109" s="102" t="e">
        <f>VLOOKUP(N92,'POINTS SCORE'!$B$39:$AI$78,18,FALSE)</f>
        <v>#N/A</v>
      </c>
      <c r="Q109" s="105">
        <v>17</v>
      </c>
      <c r="R109" s="222"/>
      <c r="S109" s="102" t="e">
        <f>VLOOKUP(R92,'POINTS SCORE'!$B$10:$AI$39,18,FALSE)</f>
        <v>#N/A</v>
      </c>
      <c r="T109" s="102" t="e">
        <f>VLOOKUP(R92,'POINTS SCORE'!$B$39:$AI$78,18,FALSE)</f>
        <v>#N/A</v>
      </c>
      <c r="U109" s="105">
        <v>17</v>
      </c>
      <c r="V109" s="222"/>
      <c r="W109" s="102" t="e">
        <f>VLOOKUP(V92,'POINTS SCORE'!$B$10:$AI$39,18,FALSE)</f>
        <v>#N/A</v>
      </c>
      <c r="X109" s="102" t="e">
        <f>VLOOKUP(V92,'POINTS SCORE'!$B$39:$AI$78,18,FALSE)</f>
        <v>#N/A</v>
      </c>
      <c r="Y109" s="105">
        <v>17</v>
      </c>
      <c r="Z109" s="222"/>
      <c r="AA109" s="102" t="e">
        <f>VLOOKUP(Z92,'POINTS SCORE'!$B$10:$AI$39,18,FALSE)</f>
        <v>#N/A</v>
      </c>
      <c r="AB109" s="102" t="e">
        <f>VLOOKUP(Z92,'POINTS SCORE'!$B$39:$AI$78,18,FALSE)</f>
        <v>#N/A</v>
      </c>
      <c r="AC109" s="105">
        <v>17</v>
      </c>
      <c r="AD109" s="222"/>
      <c r="AE109" s="102" t="e">
        <f>VLOOKUP(AD92,'POINTS SCORE'!$B$10:$AI$39,18,FALSE)</f>
        <v>#N/A</v>
      </c>
      <c r="AF109" s="106" t="e">
        <f>VLOOKUP(AD92,'POINTS SCORE'!$B$39:$AI$78,18,FALSE)</f>
        <v>#N/A</v>
      </c>
    </row>
    <row r="110" spans="1:32">
      <c r="A110" s="105">
        <v>18</v>
      </c>
      <c r="B110" s="222"/>
      <c r="C110" s="102">
        <f>VLOOKUP(B92,'POINTS SCORE'!$B$10:$AI$39,19,FALSE)</f>
        <v>0</v>
      </c>
      <c r="D110" s="111">
        <f>VLOOKUP(B92,'POINTS SCORE'!$B$39:$AI$78,19,FALSE)</f>
        <v>0</v>
      </c>
      <c r="E110" s="113">
        <v>18</v>
      </c>
      <c r="F110" s="222"/>
      <c r="G110" s="111" t="e">
        <f>VLOOKUP(F92,'POINTS SCORE'!$B$10:$AI$39,19,FALSE)</f>
        <v>#N/A</v>
      </c>
      <c r="H110" s="111" t="e">
        <f>VLOOKUP(F92,'POINTS SCORE'!$B$39:$AI$78,19,FALSE)</f>
        <v>#N/A</v>
      </c>
      <c r="I110" s="113">
        <v>18</v>
      </c>
      <c r="J110" s="222"/>
      <c r="K110" s="111" t="e">
        <f>VLOOKUP(J92,'POINTS SCORE'!$B$10:$AI$39,19,FALSE)</f>
        <v>#N/A</v>
      </c>
      <c r="L110" s="111" t="e">
        <f>VLOOKUP(J92,'POINTS SCORE'!$B$39:$AI$78,19,FALSE)</f>
        <v>#N/A</v>
      </c>
      <c r="M110" s="113">
        <v>18</v>
      </c>
      <c r="N110" s="222"/>
      <c r="O110" s="102" t="e">
        <f>VLOOKUP(N92,'POINTS SCORE'!$B$10:$AI$39,19,FALSE)</f>
        <v>#N/A</v>
      </c>
      <c r="P110" s="102" t="e">
        <f>VLOOKUP(N92,'POINTS SCORE'!$B$39:$AI$78,19,FALSE)</f>
        <v>#N/A</v>
      </c>
      <c r="Q110" s="105">
        <v>18</v>
      </c>
      <c r="R110" s="222"/>
      <c r="S110" s="102" t="e">
        <f>VLOOKUP(R92,'POINTS SCORE'!$B$10:$AI$39,19,FALSE)</f>
        <v>#N/A</v>
      </c>
      <c r="T110" s="102" t="e">
        <f>VLOOKUP(R92,'POINTS SCORE'!$B$39:$AI$78,19,FALSE)</f>
        <v>#N/A</v>
      </c>
      <c r="U110" s="105">
        <v>18</v>
      </c>
      <c r="V110" s="222"/>
      <c r="W110" s="102" t="e">
        <f>VLOOKUP(V92,'POINTS SCORE'!$B$10:$AI$39,19,FALSE)</f>
        <v>#N/A</v>
      </c>
      <c r="X110" s="102" t="e">
        <f>VLOOKUP(V92,'POINTS SCORE'!$B$39:$AI$78,19,FALSE)</f>
        <v>#N/A</v>
      </c>
      <c r="Y110" s="105">
        <v>18</v>
      </c>
      <c r="Z110" s="222"/>
      <c r="AA110" s="102" t="e">
        <f>VLOOKUP(Z92,'POINTS SCORE'!$B$10:$AI$39,19,FALSE)</f>
        <v>#N/A</v>
      </c>
      <c r="AB110" s="102" t="e">
        <f>VLOOKUP(Z92,'POINTS SCORE'!$B$39:$AI$78,19,FALSE)</f>
        <v>#N/A</v>
      </c>
      <c r="AC110" s="105">
        <v>18</v>
      </c>
      <c r="AD110" s="222"/>
      <c r="AE110" s="102" t="e">
        <f>VLOOKUP(AD92,'POINTS SCORE'!$B$10:$AI$39,19,FALSE)</f>
        <v>#N/A</v>
      </c>
      <c r="AF110" s="106" t="e">
        <f>VLOOKUP(AD92,'POINTS SCORE'!$B$39:$AI$78,19,FALSE)</f>
        <v>#N/A</v>
      </c>
    </row>
    <row r="111" spans="1:32">
      <c r="A111" s="105">
        <v>19</v>
      </c>
      <c r="B111" s="222"/>
      <c r="C111" s="102">
        <f>VLOOKUP(B92,'POINTS SCORE'!$B$10:$AI$39,20,FALSE)</f>
        <v>0</v>
      </c>
      <c r="D111" s="111">
        <f>VLOOKUP(B92,'POINTS SCORE'!$B$39:$AI$78,20,FALSE)</f>
        <v>0</v>
      </c>
      <c r="E111" s="113">
        <v>19</v>
      </c>
      <c r="F111" s="222"/>
      <c r="G111" s="111" t="e">
        <f>VLOOKUP(F92,'POINTS SCORE'!$B$10:$AI$39,20,FALSE)</f>
        <v>#N/A</v>
      </c>
      <c r="H111" s="111" t="e">
        <f>VLOOKUP(F92,'POINTS SCORE'!$B$39:$AI$78,20,FALSE)</f>
        <v>#N/A</v>
      </c>
      <c r="I111" s="113">
        <v>19</v>
      </c>
      <c r="J111" s="222"/>
      <c r="K111" s="111" t="e">
        <f>VLOOKUP(J92,'POINTS SCORE'!$B$10:$AI$39,20,FALSE)</f>
        <v>#N/A</v>
      </c>
      <c r="L111" s="111" t="e">
        <f>VLOOKUP(J92,'POINTS SCORE'!$B$39:$AI$78,20,FALSE)</f>
        <v>#N/A</v>
      </c>
      <c r="M111" s="113">
        <v>19</v>
      </c>
      <c r="N111" s="222"/>
      <c r="O111" s="102" t="e">
        <f>VLOOKUP(N92,'POINTS SCORE'!$B$10:$AI$39,20,FALSE)</f>
        <v>#N/A</v>
      </c>
      <c r="P111" s="102" t="e">
        <f>VLOOKUP(N92,'POINTS SCORE'!$B$39:$AI$78,20,FALSE)</f>
        <v>#N/A</v>
      </c>
      <c r="Q111" s="105">
        <v>19</v>
      </c>
      <c r="R111" s="222"/>
      <c r="S111" s="102" t="e">
        <f>VLOOKUP(R92,'POINTS SCORE'!$B$10:$AI$39,20,FALSE)</f>
        <v>#N/A</v>
      </c>
      <c r="T111" s="102" t="e">
        <f>VLOOKUP(R92,'POINTS SCORE'!$B$39:$AI$78,20,FALSE)</f>
        <v>#N/A</v>
      </c>
      <c r="U111" s="105">
        <v>19</v>
      </c>
      <c r="V111" s="222"/>
      <c r="W111" s="102" t="e">
        <f>VLOOKUP(V92,'POINTS SCORE'!$B$10:$AI$39,20,FALSE)</f>
        <v>#N/A</v>
      </c>
      <c r="X111" s="102" t="e">
        <f>VLOOKUP(V92,'POINTS SCORE'!$B$39:$AI$78,20,FALSE)</f>
        <v>#N/A</v>
      </c>
      <c r="Y111" s="105">
        <v>19</v>
      </c>
      <c r="Z111" s="222"/>
      <c r="AA111" s="102" t="e">
        <f>VLOOKUP(Z92,'POINTS SCORE'!$B$10:$AI$39,20,FALSE)</f>
        <v>#N/A</v>
      </c>
      <c r="AB111" s="102" t="e">
        <f>VLOOKUP(Z92,'POINTS SCORE'!$B$39:$AI$78,20,FALSE)</f>
        <v>#N/A</v>
      </c>
      <c r="AC111" s="105">
        <v>19</v>
      </c>
      <c r="AD111" s="222"/>
      <c r="AE111" s="102" t="e">
        <f>VLOOKUP(AD92,'POINTS SCORE'!$B$10:$AI$39,20,FALSE)</f>
        <v>#N/A</v>
      </c>
      <c r="AF111" s="106" t="e">
        <f>VLOOKUP(AD92,'POINTS SCORE'!$B$39:$AI$78,20,FALSE)</f>
        <v>#N/A</v>
      </c>
    </row>
    <row r="112" spans="1:32">
      <c r="A112" s="105">
        <v>20</v>
      </c>
      <c r="B112" s="222"/>
      <c r="C112" s="102">
        <f>VLOOKUP(B92,'POINTS SCORE'!$B$10:$AI$39,21,FALSE)</f>
        <v>0</v>
      </c>
      <c r="D112" s="111">
        <f>VLOOKUP(B92,'POINTS SCORE'!$B$39:$AI$78,21,FALSE)</f>
        <v>0</v>
      </c>
      <c r="E112" s="113">
        <v>20</v>
      </c>
      <c r="F112" s="222"/>
      <c r="G112" s="111" t="e">
        <f>VLOOKUP(F92,'POINTS SCORE'!$B$10:$AI$39,21,FALSE)</f>
        <v>#N/A</v>
      </c>
      <c r="H112" s="111" t="e">
        <f>VLOOKUP(F92,'POINTS SCORE'!$B$39:$AI$78,21,FALSE)</f>
        <v>#N/A</v>
      </c>
      <c r="I112" s="113">
        <v>20</v>
      </c>
      <c r="J112" s="222"/>
      <c r="K112" s="111" t="e">
        <f>VLOOKUP(J92,'POINTS SCORE'!$B$10:$AI$39,21,FALSE)</f>
        <v>#N/A</v>
      </c>
      <c r="L112" s="111" t="e">
        <f>VLOOKUP(J92,'POINTS SCORE'!$B$39:$AI$78,21,FALSE)</f>
        <v>#N/A</v>
      </c>
      <c r="M112" s="113">
        <v>20</v>
      </c>
      <c r="N112" s="222"/>
      <c r="O112" s="102" t="e">
        <f>VLOOKUP(N92,'POINTS SCORE'!$B$10:$AI$39,21,FALSE)</f>
        <v>#N/A</v>
      </c>
      <c r="P112" s="102" t="e">
        <f>VLOOKUP(N92,'POINTS SCORE'!$B$39:$AI$78,21,FALSE)</f>
        <v>#N/A</v>
      </c>
      <c r="Q112" s="105">
        <v>20</v>
      </c>
      <c r="R112" s="222"/>
      <c r="S112" s="102" t="e">
        <f>VLOOKUP(R92,'POINTS SCORE'!$B$10:$AI$39,21,FALSE)</f>
        <v>#N/A</v>
      </c>
      <c r="T112" s="102" t="e">
        <f>VLOOKUP(R92,'POINTS SCORE'!$B$39:$AI$78,21,FALSE)</f>
        <v>#N/A</v>
      </c>
      <c r="U112" s="105">
        <v>20</v>
      </c>
      <c r="V112" s="222"/>
      <c r="W112" s="102" t="e">
        <f>VLOOKUP(V92,'POINTS SCORE'!$B$10:$AI$39,21,FALSE)</f>
        <v>#N/A</v>
      </c>
      <c r="X112" s="102" t="e">
        <f>VLOOKUP(V92,'POINTS SCORE'!$B$39:$AI$78,21,FALSE)</f>
        <v>#N/A</v>
      </c>
      <c r="Y112" s="105">
        <v>20</v>
      </c>
      <c r="Z112" s="222"/>
      <c r="AA112" s="102" t="e">
        <f>VLOOKUP(Z92,'POINTS SCORE'!$B$10:$AI$39,21,FALSE)</f>
        <v>#N/A</v>
      </c>
      <c r="AB112" s="102" t="e">
        <f>VLOOKUP(Z92,'POINTS SCORE'!$B$39:$AI$78,21,FALSE)</f>
        <v>#N/A</v>
      </c>
      <c r="AC112" s="105">
        <v>20</v>
      </c>
      <c r="AD112" s="222"/>
      <c r="AE112" s="102" t="e">
        <f>VLOOKUP(AD92,'POINTS SCORE'!$B$10:$AI$39,21,FALSE)</f>
        <v>#N/A</v>
      </c>
      <c r="AF112" s="106" t="e">
        <f>VLOOKUP(AD92,'POINTS SCORE'!$B$39:$AI$78,21,FALSE)</f>
        <v>#N/A</v>
      </c>
    </row>
    <row r="113" spans="1:32">
      <c r="A113" s="105">
        <v>21</v>
      </c>
      <c r="B113" s="222"/>
      <c r="C113" s="102">
        <f>VLOOKUP(B92,'POINTS SCORE'!$B$10:$AI$39,22,FALSE)</f>
        <v>0</v>
      </c>
      <c r="D113" s="111">
        <f>VLOOKUP(B92,'POINTS SCORE'!$B$39:$AI$78,22,FALSE)</f>
        <v>0</v>
      </c>
      <c r="E113" s="113">
        <v>21</v>
      </c>
      <c r="F113" s="222"/>
      <c r="G113" s="111" t="e">
        <f>VLOOKUP(F92,'POINTS SCORE'!$B$10:$AI$39,22,FALSE)</f>
        <v>#N/A</v>
      </c>
      <c r="H113" s="111" t="e">
        <f>VLOOKUP(F92,'POINTS SCORE'!$B$39:$AI$78,22,FALSE)</f>
        <v>#N/A</v>
      </c>
      <c r="I113" s="113">
        <v>21</v>
      </c>
      <c r="J113" s="222"/>
      <c r="K113" s="111" t="e">
        <f>VLOOKUP(J92,'POINTS SCORE'!$B$10:$AI$39,22,FALSE)</f>
        <v>#N/A</v>
      </c>
      <c r="L113" s="111" t="e">
        <f>VLOOKUP(J92,'POINTS SCORE'!$B$39:$AI$78,22,FALSE)</f>
        <v>#N/A</v>
      </c>
      <c r="M113" s="113">
        <v>21</v>
      </c>
      <c r="N113" s="222"/>
      <c r="O113" s="102" t="e">
        <f>VLOOKUP(N92,'POINTS SCORE'!$B$10:$AI$39,22,FALSE)</f>
        <v>#N/A</v>
      </c>
      <c r="P113" s="102" t="e">
        <f>VLOOKUP(N92,'POINTS SCORE'!$B$39:$AI$78,22,FALSE)</f>
        <v>#N/A</v>
      </c>
      <c r="Q113" s="105">
        <v>21</v>
      </c>
      <c r="R113" s="222"/>
      <c r="S113" s="102" t="e">
        <f>VLOOKUP(R92,'POINTS SCORE'!$B$10:$AI$39,22,FALSE)</f>
        <v>#N/A</v>
      </c>
      <c r="T113" s="102" t="e">
        <f>VLOOKUP(R92,'POINTS SCORE'!$B$39:$AI$78,22,FALSE)</f>
        <v>#N/A</v>
      </c>
      <c r="U113" s="105">
        <v>21</v>
      </c>
      <c r="V113" s="222"/>
      <c r="W113" s="102" t="e">
        <f>VLOOKUP(V92,'POINTS SCORE'!$B$10:$AI$39,22,FALSE)</f>
        <v>#N/A</v>
      </c>
      <c r="X113" s="102" t="e">
        <f>VLOOKUP(V92,'POINTS SCORE'!$B$39:$AI$78,22,FALSE)</f>
        <v>#N/A</v>
      </c>
      <c r="Y113" s="105">
        <v>21</v>
      </c>
      <c r="Z113" s="222"/>
      <c r="AA113" s="102" t="e">
        <f>VLOOKUP(Z92,'POINTS SCORE'!$B$10:$AI$39,22,FALSE)</f>
        <v>#N/A</v>
      </c>
      <c r="AB113" s="102" t="e">
        <f>VLOOKUP(Z92,'POINTS SCORE'!$B$39:$AI$78,22,FALSE)</f>
        <v>#N/A</v>
      </c>
      <c r="AC113" s="105">
        <v>21</v>
      </c>
      <c r="AD113" s="222"/>
      <c r="AE113" s="102" t="e">
        <f>VLOOKUP(AD92,'POINTS SCORE'!$B$10:$AI$39,22,FALSE)</f>
        <v>#N/A</v>
      </c>
      <c r="AF113" s="106" t="e">
        <f>VLOOKUP(AD92,'POINTS SCORE'!$B$39:$AI$78,22,FALSE)</f>
        <v>#N/A</v>
      </c>
    </row>
    <row r="114" spans="1:32">
      <c r="A114" s="105">
        <v>22</v>
      </c>
      <c r="B114" s="222"/>
      <c r="C114" s="102">
        <f>VLOOKUP(B92,'POINTS SCORE'!$B$10:$AI$39,23,FALSE)</f>
        <v>0</v>
      </c>
      <c r="D114" s="111">
        <f>VLOOKUP(B92,'POINTS SCORE'!$B$39:$AI$78,23,FALSE)</f>
        <v>0</v>
      </c>
      <c r="E114" s="113">
        <v>22</v>
      </c>
      <c r="F114" s="222"/>
      <c r="G114" s="111" t="e">
        <f>VLOOKUP(F92,'POINTS SCORE'!$B$10:$AI$39,23,FALSE)</f>
        <v>#N/A</v>
      </c>
      <c r="H114" s="111" t="e">
        <f>VLOOKUP(F92,'POINTS SCORE'!$B$39:$AI$78,23,FALSE)</f>
        <v>#N/A</v>
      </c>
      <c r="I114" s="113">
        <v>22</v>
      </c>
      <c r="J114" s="222"/>
      <c r="K114" s="111" t="e">
        <f>VLOOKUP(J92,'POINTS SCORE'!$B$10:$AI$39,23,FALSE)</f>
        <v>#N/A</v>
      </c>
      <c r="L114" s="111" t="e">
        <f>VLOOKUP(J92,'POINTS SCORE'!$B$39:$AI$78,23,FALSE)</f>
        <v>#N/A</v>
      </c>
      <c r="M114" s="113">
        <v>22</v>
      </c>
      <c r="N114" s="222"/>
      <c r="O114" s="102" t="e">
        <f>VLOOKUP(N92,'POINTS SCORE'!$B$10:$AI$39,23,FALSE)</f>
        <v>#N/A</v>
      </c>
      <c r="P114" s="102" t="e">
        <f>VLOOKUP(N92,'POINTS SCORE'!$B$39:$AI$78,23,FALSE)</f>
        <v>#N/A</v>
      </c>
      <c r="Q114" s="105">
        <v>22</v>
      </c>
      <c r="R114" s="222"/>
      <c r="S114" s="102" t="e">
        <f>VLOOKUP(R92,'POINTS SCORE'!$B$10:$AI$39,23,FALSE)</f>
        <v>#N/A</v>
      </c>
      <c r="T114" s="102" t="e">
        <f>VLOOKUP(R92,'POINTS SCORE'!$B$39:$AI$78,23,FALSE)</f>
        <v>#N/A</v>
      </c>
      <c r="U114" s="105">
        <v>22</v>
      </c>
      <c r="V114" s="222"/>
      <c r="W114" s="102" t="e">
        <f>VLOOKUP(V92,'POINTS SCORE'!$B$10:$AI$39,23,FALSE)</f>
        <v>#N/A</v>
      </c>
      <c r="X114" s="102" t="e">
        <f>VLOOKUP(V92,'POINTS SCORE'!$B$39:$AI$78,23,FALSE)</f>
        <v>#N/A</v>
      </c>
      <c r="Y114" s="105">
        <v>22</v>
      </c>
      <c r="Z114" s="222"/>
      <c r="AA114" s="102" t="e">
        <f>VLOOKUP(Z92,'POINTS SCORE'!$B$10:$AI$39,23,FALSE)</f>
        <v>#N/A</v>
      </c>
      <c r="AB114" s="102" t="e">
        <f>VLOOKUP(Z92,'POINTS SCORE'!$B$39:$AI$78,23,FALSE)</f>
        <v>#N/A</v>
      </c>
      <c r="AC114" s="105">
        <v>22</v>
      </c>
      <c r="AD114" s="222"/>
      <c r="AE114" s="102" t="e">
        <f>VLOOKUP(AD92,'POINTS SCORE'!$B$10:$AI$39,23,FALSE)</f>
        <v>#N/A</v>
      </c>
      <c r="AF114" s="106" t="e">
        <f>VLOOKUP(AD92,'POINTS SCORE'!$B$39:$AI$78,23,FALSE)</f>
        <v>#N/A</v>
      </c>
    </row>
    <row r="115" spans="1:32">
      <c r="A115" s="105">
        <v>23</v>
      </c>
      <c r="B115" s="222"/>
      <c r="C115" s="102">
        <f>VLOOKUP(B92,'POINTS SCORE'!$B$10:$AI$39,24,FALSE)</f>
        <v>0</v>
      </c>
      <c r="D115" s="111">
        <f>VLOOKUP(B92,'POINTS SCORE'!$B$39:$AI$78,24,FALSE)</f>
        <v>0</v>
      </c>
      <c r="E115" s="113">
        <v>23</v>
      </c>
      <c r="F115" s="222"/>
      <c r="G115" s="111" t="e">
        <f>VLOOKUP(F92,'POINTS SCORE'!$B$10:$AI$39,24,FALSE)</f>
        <v>#N/A</v>
      </c>
      <c r="H115" s="111" t="e">
        <f>VLOOKUP(F92,'POINTS SCORE'!$B$39:$AI$78,24,FALSE)</f>
        <v>#N/A</v>
      </c>
      <c r="I115" s="113">
        <v>23</v>
      </c>
      <c r="J115" s="222"/>
      <c r="K115" s="111" t="e">
        <f>VLOOKUP(J92,'POINTS SCORE'!$B$10:$AI$39,24,FALSE)</f>
        <v>#N/A</v>
      </c>
      <c r="L115" s="111" t="e">
        <f>VLOOKUP(J92,'POINTS SCORE'!$B$39:$AI$78,24,FALSE)</f>
        <v>#N/A</v>
      </c>
      <c r="M115" s="113">
        <v>23</v>
      </c>
      <c r="N115" s="222"/>
      <c r="O115" s="102" t="e">
        <f>VLOOKUP(N92,'POINTS SCORE'!$B$10:$AI$39,24,FALSE)</f>
        <v>#N/A</v>
      </c>
      <c r="P115" s="102" t="e">
        <f>VLOOKUP(N92,'POINTS SCORE'!$B$39:$AI$78,24,FALSE)</f>
        <v>#N/A</v>
      </c>
      <c r="Q115" s="105">
        <v>23</v>
      </c>
      <c r="R115" s="222"/>
      <c r="S115" s="102" t="e">
        <f>VLOOKUP(R92,'POINTS SCORE'!$B$10:$AI$39,24,FALSE)</f>
        <v>#N/A</v>
      </c>
      <c r="T115" s="102" t="e">
        <f>VLOOKUP(R92,'POINTS SCORE'!$B$39:$AI$78,24,FALSE)</f>
        <v>#N/A</v>
      </c>
      <c r="U115" s="105">
        <v>23</v>
      </c>
      <c r="V115" s="222"/>
      <c r="W115" s="102" t="e">
        <f>VLOOKUP(V92,'POINTS SCORE'!$B$10:$AI$39,24,FALSE)</f>
        <v>#N/A</v>
      </c>
      <c r="X115" s="102" t="e">
        <f>VLOOKUP(V92,'POINTS SCORE'!$B$39:$AI$78,24,FALSE)</f>
        <v>#N/A</v>
      </c>
      <c r="Y115" s="105">
        <v>23</v>
      </c>
      <c r="Z115" s="222"/>
      <c r="AA115" s="102" t="e">
        <f>VLOOKUP(Z92,'POINTS SCORE'!$B$10:$AI$39,24,FALSE)</f>
        <v>#N/A</v>
      </c>
      <c r="AB115" s="102" t="e">
        <f>VLOOKUP(Z92,'POINTS SCORE'!$B$39:$AI$78,24,FALSE)</f>
        <v>#N/A</v>
      </c>
      <c r="AC115" s="105">
        <v>23</v>
      </c>
      <c r="AD115" s="222"/>
      <c r="AE115" s="102" t="e">
        <f>VLOOKUP(AD92,'POINTS SCORE'!$B$10:$AI$39,24,FALSE)</f>
        <v>#N/A</v>
      </c>
      <c r="AF115" s="106" t="e">
        <f>VLOOKUP(AD92,'POINTS SCORE'!$B$39:$AI$78,24,FALSE)</f>
        <v>#N/A</v>
      </c>
    </row>
    <row r="116" spans="1:32">
      <c r="A116" s="105">
        <v>24</v>
      </c>
      <c r="B116" s="222"/>
      <c r="C116" s="102">
        <f>VLOOKUP(B92,'POINTS SCORE'!$B$10:$AI$39,25,FALSE)</f>
        <v>0</v>
      </c>
      <c r="D116" s="111">
        <f>VLOOKUP(B92,'POINTS SCORE'!$B$39:$AI$78,25,FALSE)</f>
        <v>0</v>
      </c>
      <c r="E116" s="113">
        <v>24</v>
      </c>
      <c r="F116" s="222"/>
      <c r="G116" s="111" t="e">
        <f>VLOOKUP(F92,'POINTS SCORE'!$B$10:$AI$39,25,FALSE)</f>
        <v>#N/A</v>
      </c>
      <c r="H116" s="111" t="e">
        <f>VLOOKUP(F92,'POINTS SCORE'!$B$39:$AI$78,25,FALSE)</f>
        <v>#N/A</v>
      </c>
      <c r="I116" s="113">
        <v>24</v>
      </c>
      <c r="J116" s="222"/>
      <c r="K116" s="111" t="e">
        <f>VLOOKUP(J92,'POINTS SCORE'!$B$10:$AI$39,25,FALSE)</f>
        <v>#N/A</v>
      </c>
      <c r="L116" s="111" t="e">
        <f>VLOOKUP(J92,'POINTS SCORE'!$B$39:$AI$78,25,FALSE)</f>
        <v>#N/A</v>
      </c>
      <c r="M116" s="113">
        <v>24</v>
      </c>
      <c r="N116" s="222"/>
      <c r="O116" s="102" t="e">
        <f>VLOOKUP(N92,'POINTS SCORE'!$B$10:$AI$39,25,FALSE)</f>
        <v>#N/A</v>
      </c>
      <c r="P116" s="102" t="e">
        <f>VLOOKUP(N92,'POINTS SCORE'!$B$39:$AI$78,25,FALSE)</f>
        <v>#N/A</v>
      </c>
      <c r="Q116" s="105">
        <v>24</v>
      </c>
      <c r="R116" s="222"/>
      <c r="S116" s="102" t="e">
        <f>VLOOKUP(R92,'POINTS SCORE'!$B$10:$AI$39,25,FALSE)</f>
        <v>#N/A</v>
      </c>
      <c r="T116" s="102" t="e">
        <f>VLOOKUP(R92,'POINTS SCORE'!$B$39:$AI$78,25,FALSE)</f>
        <v>#N/A</v>
      </c>
      <c r="U116" s="105">
        <v>24</v>
      </c>
      <c r="V116" s="222"/>
      <c r="W116" s="102" t="e">
        <f>VLOOKUP(V92,'POINTS SCORE'!$B$10:$AI$39,25,FALSE)</f>
        <v>#N/A</v>
      </c>
      <c r="X116" s="102" t="e">
        <f>VLOOKUP(V92,'POINTS SCORE'!$B$39:$AI$78,25,FALSE)</f>
        <v>#N/A</v>
      </c>
      <c r="Y116" s="105">
        <v>24</v>
      </c>
      <c r="Z116" s="222"/>
      <c r="AA116" s="102" t="e">
        <f>VLOOKUP(Z92,'POINTS SCORE'!$B$10:$AI$39,25,FALSE)</f>
        <v>#N/A</v>
      </c>
      <c r="AB116" s="102" t="e">
        <f>VLOOKUP(Z92,'POINTS SCORE'!$B$39:$AI$78,25,FALSE)</f>
        <v>#N/A</v>
      </c>
      <c r="AC116" s="105">
        <v>24</v>
      </c>
      <c r="AD116" s="222"/>
      <c r="AE116" s="102" t="e">
        <f>VLOOKUP(AD92,'POINTS SCORE'!$B$10:$AI$39,25,FALSE)</f>
        <v>#N/A</v>
      </c>
      <c r="AF116" s="106" t="e">
        <f>VLOOKUP(AD92,'POINTS SCORE'!$B$39:$AI$78,25,FALSE)</f>
        <v>#N/A</v>
      </c>
    </row>
    <row r="117" spans="1:32">
      <c r="A117" s="105">
        <v>25</v>
      </c>
      <c r="B117" s="222"/>
      <c r="C117" s="102">
        <f>VLOOKUP(B92,'POINTS SCORE'!$B$10:$AI$39,26,FALSE)</f>
        <v>0</v>
      </c>
      <c r="D117" s="111">
        <f>VLOOKUP(B92,'POINTS SCORE'!$B$39:$AI$78,26,FALSE)</f>
        <v>0</v>
      </c>
      <c r="E117" s="113">
        <v>25</v>
      </c>
      <c r="F117" s="222"/>
      <c r="G117" s="111" t="e">
        <f>VLOOKUP(F92,'POINTS SCORE'!$B$10:$AI$39,26,FALSE)</f>
        <v>#N/A</v>
      </c>
      <c r="H117" s="111" t="e">
        <f>VLOOKUP(F92,'POINTS SCORE'!$B$39:$AI$78,26,FALSE)</f>
        <v>#N/A</v>
      </c>
      <c r="I117" s="113">
        <v>25</v>
      </c>
      <c r="J117" s="222"/>
      <c r="K117" s="111" t="e">
        <f>VLOOKUP(J92,'POINTS SCORE'!$B$10:$AI$39,26,FALSE)</f>
        <v>#N/A</v>
      </c>
      <c r="L117" s="111" t="e">
        <f>VLOOKUP(J92,'POINTS SCORE'!$B$39:$AI$78,26,FALSE)</f>
        <v>#N/A</v>
      </c>
      <c r="M117" s="113">
        <v>25</v>
      </c>
      <c r="N117" s="222"/>
      <c r="O117" s="102" t="e">
        <f>VLOOKUP(N92,'POINTS SCORE'!$B$10:$AI$39,26,FALSE)</f>
        <v>#N/A</v>
      </c>
      <c r="P117" s="102" t="e">
        <f>VLOOKUP(N92,'POINTS SCORE'!$B$39:$AI$78,26,FALSE)</f>
        <v>#N/A</v>
      </c>
      <c r="Q117" s="105">
        <v>25</v>
      </c>
      <c r="R117" s="222"/>
      <c r="S117" s="102" t="e">
        <f>VLOOKUP(R92,'POINTS SCORE'!$B$10:$AI$39,26,FALSE)</f>
        <v>#N/A</v>
      </c>
      <c r="T117" s="102" t="e">
        <f>VLOOKUP(R92,'POINTS SCORE'!$B$39:$AI$78,26,FALSE)</f>
        <v>#N/A</v>
      </c>
      <c r="U117" s="105">
        <v>25</v>
      </c>
      <c r="V117" s="222"/>
      <c r="W117" s="102" t="e">
        <f>VLOOKUP(V92,'POINTS SCORE'!$B$10:$AI$39,26,FALSE)</f>
        <v>#N/A</v>
      </c>
      <c r="X117" s="102" t="e">
        <f>VLOOKUP(V92,'POINTS SCORE'!$B$39:$AI$78,26,FALSE)</f>
        <v>#N/A</v>
      </c>
      <c r="Y117" s="105">
        <v>25</v>
      </c>
      <c r="Z117" s="222"/>
      <c r="AA117" s="102" t="e">
        <f>VLOOKUP(Z92,'POINTS SCORE'!$B$10:$AI$39,26,FALSE)</f>
        <v>#N/A</v>
      </c>
      <c r="AB117" s="102" t="e">
        <f>VLOOKUP(Z92,'POINTS SCORE'!$B$39:$AI$78,26,FALSE)</f>
        <v>#N/A</v>
      </c>
      <c r="AC117" s="105">
        <v>25</v>
      </c>
      <c r="AD117" s="222"/>
      <c r="AE117" s="102" t="e">
        <f>VLOOKUP(AD92,'POINTS SCORE'!$B$10:$AI$39,26,FALSE)</f>
        <v>#N/A</v>
      </c>
      <c r="AF117" s="106" t="e">
        <f>VLOOKUP(AD92,'POINTS SCORE'!$B$39:$AI$78,26,FALSE)</f>
        <v>#N/A</v>
      </c>
    </row>
    <row r="118" spans="1:32">
      <c r="A118" s="105">
        <v>26</v>
      </c>
      <c r="B118" s="222"/>
      <c r="C118" s="102">
        <f>VLOOKUP(B92,'POINTS SCORE'!$B$10:$AI$39,27,FALSE)</f>
        <v>0</v>
      </c>
      <c r="D118" s="111">
        <f>VLOOKUP(B92,'POINTS SCORE'!$B$39:$AI$78,27,FALSE)</f>
        <v>0</v>
      </c>
      <c r="E118" s="113">
        <v>26</v>
      </c>
      <c r="F118" s="222"/>
      <c r="G118" s="111" t="e">
        <f>VLOOKUP(F92,'POINTS SCORE'!$B$10:$AI$39,27,FALSE)</f>
        <v>#N/A</v>
      </c>
      <c r="H118" s="111" t="e">
        <f>VLOOKUP(F92,'POINTS SCORE'!$B$39:$AI$78,27,FALSE)</f>
        <v>#N/A</v>
      </c>
      <c r="I118" s="113">
        <v>26</v>
      </c>
      <c r="J118" s="222"/>
      <c r="K118" s="111" t="e">
        <f>VLOOKUP(J92,'POINTS SCORE'!$B$10:$AI$39,27,FALSE)</f>
        <v>#N/A</v>
      </c>
      <c r="L118" s="111" t="e">
        <f>VLOOKUP(J92,'POINTS SCORE'!$B$39:$AI$78,27,FALSE)</f>
        <v>#N/A</v>
      </c>
      <c r="M118" s="113">
        <v>26</v>
      </c>
      <c r="N118" s="222"/>
      <c r="O118" s="102" t="e">
        <f>VLOOKUP(N92,'POINTS SCORE'!$B$10:$AI$39,27,FALSE)</f>
        <v>#N/A</v>
      </c>
      <c r="P118" s="102" t="e">
        <f>VLOOKUP(N92,'POINTS SCORE'!$B$39:$AI$78,27,FALSE)</f>
        <v>#N/A</v>
      </c>
      <c r="Q118" s="105">
        <v>26</v>
      </c>
      <c r="R118" s="222"/>
      <c r="S118" s="102" t="e">
        <f>VLOOKUP(R92,'POINTS SCORE'!$B$10:$AI$39,27,FALSE)</f>
        <v>#N/A</v>
      </c>
      <c r="T118" s="102" t="e">
        <f>VLOOKUP(R92,'POINTS SCORE'!$B$39:$AI$78,27,FALSE)</f>
        <v>#N/A</v>
      </c>
      <c r="U118" s="105">
        <v>26</v>
      </c>
      <c r="V118" s="222"/>
      <c r="W118" s="102" t="e">
        <f>VLOOKUP(V92,'POINTS SCORE'!$B$10:$AI$39,27,FALSE)</f>
        <v>#N/A</v>
      </c>
      <c r="X118" s="102" t="e">
        <f>VLOOKUP(V92,'POINTS SCORE'!$B$39:$AI$78,27,FALSE)</f>
        <v>#N/A</v>
      </c>
      <c r="Y118" s="105">
        <v>26</v>
      </c>
      <c r="Z118" s="222"/>
      <c r="AA118" s="102" t="e">
        <f>VLOOKUP(Z92,'POINTS SCORE'!$B$10:$AI$39,27,FALSE)</f>
        <v>#N/A</v>
      </c>
      <c r="AB118" s="102" t="e">
        <f>VLOOKUP(Z92,'POINTS SCORE'!$B$39:$AI$78,27,FALSE)</f>
        <v>#N/A</v>
      </c>
      <c r="AC118" s="105">
        <v>26</v>
      </c>
      <c r="AD118" s="222"/>
      <c r="AE118" s="102" t="e">
        <f>VLOOKUP(AD92,'POINTS SCORE'!$B$10:$AI$39,27,FALSE)</f>
        <v>#N/A</v>
      </c>
      <c r="AF118" s="106" t="e">
        <f>VLOOKUP(AD92,'POINTS SCORE'!$B$39:$AI$78,27,FALSE)</f>
        <v>#N/A</v>
      </c>
    </row>
    <row r="119" spans="1:32">
      <c r="A119" s="105">
        <v>27</v>
      </c>
      <c r="B119" s="222"/>
      <c r="C119" s="102">
        <f>VLOOKUP(B92,'POINTS SCORE'!$B$10:$AI$39,28,FALSE)</f>
        <v>0</v>
      </c>
      <c r="D119" s="111">
        <f>VLOOKUP(B92,'POINTS SCORE'!$B$39:$AI$78,28,FALSE)</f>
        <v>0</v>
      </c>
      <c r="E119" s="113">
        <v>27</v>
      </c>
      <c r="F119" s="222"/>
      <c r="G119" s="111" t="e">
        <f>VLOOKUP(F92,'POINTS SCORE'!$B$10:$AI$39,28,FALSE)</f>
        <v>#N/A</v>
      </c>
      <c r="H119" s="111" t="e">
        <f>VLOOKUP(F92,'POINTS SCORE'!$B$39:$AI$78,28,FALSE)</f>
        <v>#N/A</v>
      </c>
      <c r="I119" s="113">
        <v>27</v>
      </c>
      <c r="J119" s="222"/>
      <c r="K119" s="111" t="e">
        <f>VLOOKUP(J92,'POINTS SCORE'!$B$10:$AI$39,28,FALSE)</f>
        <v>#N/A</v>
      </c>
      <c r="L119" s="111" t="e">
        <f>VLOOKUP(J92,'POINTS SCORE'!$B$39:$AI$78,28,FALSE)</f>
        <v>#N/A</v>
      </c>
      <c r="M119" s="113">
        <v>27</v>
      </c>
      <c r="N119" s="222"/>
      <c r="O119" s="102" t="e">
        <f>VLOOKUP(N92,'POINTS SCORE'!$B$10:$AI$39,28,FALSE)</f>
        <v>#N/A</v>
      </c>
      <c r="P119" s="102" t="e">
        <f>VLOOKUP(N92,'POINTS SCORE'!$B$39:$AI$78,28,FALSE)</f>
        <v>#N/A</v>
      </c>
      <c r="Q119" s="105">
        <v>27</v>
      </c>
      <c r="R119" s="222"/>
      <c r="S119" s="102" t="e">
        <f>VLOOKUP(R92,'POINTS SCORE'!$B$10:$AI$39,28,FALSE)</f>
        <v>#N/A</v>
      </c>
      <c r="T119" s="102" t="e">
        <f>VLOOKUP(R92,'POINTS SCORE'!$B$39:$AI$78,28,FALSE)</f>
        <v>#N/A</v>
      </c>
      <c r="U119" s="105">
        <v>27</v>
      </c>
      <c r="V119" s="222"/>
      <c r="W119" s="102" t="e">
        <f>VLOOKUP(V92,'POINTS SCORE'!$B$10:$AI$39,28,FALSE)</f>
        <v>#N/A</v>
      </c>
      <c r="X119" s="102" t="e">
        <f>VLOOKUP(V92,'POINTS SCORE'!$B$39:$AI$78,28,FALSE)</f>
        <v>#N/A</v>
      </c>
      <c r="Y119" s="105">
        <v>27</v>
      </c>
      <c r="Z119" s="222"/>
      <c r="AA119" s="102" t="e">
        <f>VLOOKUP(Z92,'POINTS SCORE'!$B$10:$AI$39,28,FALSE)</f>
        <v>#N/A</v>
      </c>
      <c r="AB119" s="102" t="e">
        <f>VLOOKUP(Z92,'POINTS SCORE'!$B$39:$AI$78,28,FALSE)</f>
        <v>#N/A</v>
      </c>
      <c r="AC119" s="105">
        <v>27</v>
      </c>
      <c r="AD119" s="222"/>
      <c r="AE119" s="102" t="e">
        <f>VLOOKUP(AD92,'POINTS SCORE'!$B$10:$AI$39,28,FALSE)</f>
        <v>#N/A</v>
      </c>
      <c r="AF119" s="106" t="e">
        <f>VLOOKUP(AD92,'POINTS SCORE'!$B$39:$AI$78,28,FALSE)</f>
        <v>#N/A</v>
      </c>
    </row>
    <row r="120" spans="1:32">
      <c r="A120" s="105">
        <v>28</v>
      </c>
      <c r="B120" s="222"/>
      <c r="C120" s="102">
        <f>VLOOKUP(B92,'POINTS SCORE'!$B$10:$AI$39,29,FALSE)</f>
        <v>0</v>
      </c>
      <c r="D120" s="111">
        <f>VLOOKUP(B92,'POINTS SCORE'!$B$39:$AI$78,29,FALSE)</f>
        <v>0</v>
      </c>
      <c r="E120" s="113">
        <v>28</v>
      </c>
      <c r="F120" s="222"/>
      <c r="G120" s="111" t="e">
        <f>VLOOKUP(F92,'POINTS SCORE'!$B$10:$AI$39,29,FALSE)</f>
        <v>#N/A</v>
      </c>
      <c r="H120" s="111" t="e">
        <f>VLOOKUP(F92,'POINTS SCORE'!$B$39:$AI$78,29,FALSE)</f>
        <v>#N/A</v>
      </c>
      <c r="I120" s="113">
        <v>28</v>
      </c>
      <c r="J120" s="222"/>
      <c r="K120" s="111" t="e">
        <f>VLOOKUP(J92,'POINTS SCORE'!$B$10:$AI$39,29,FALSE)</f>
        <v>#N/A</v>
      </c>
      <c r="L120" s="111" t="e">
        <f>VLOOKUP(J92,'POINTS SCORE'!$B$39:$AI$78,29,FALSE)</f>
        <v>#N/A</v>
      </c>
      <c r="M120" s="113">
        <v>28</v>
      </c>
      <c r="N120" s="222"/>
      <c r="O120" s="102" t="e">
        <f>VLOOKUP(N92,'POINTS SCORE'!$B$10:$AI$39,29,FALSE)</f>
        <v>#N/A</v>
      </c>
      <c r="P120" s="102" t="e">
        <f>VLOOKUP(N92,'POINTS SCORE'!$B$39:$AI$78,29,FALSE)</f>
        <v>#N/A</v>
      </c>
      <c r="Q120" s="105">
        <v>28</v>
      </c>
      <c r="R120" s="222"/>
      <c r="S120" s="102" t="e">
        <f>VLOOKUP(R92,'POINTS SCORE'!$B$10:$AI$39,29,FALSE)</f>
        <v>#N/A</v>
      </c>
      <c r="T120" s="102" t="e">
        <f>VLOOKUP(R92,'POINTS SCORE'!$B$39:$AI$78,29,FALSE)</f>
        <v>#N/A</v>
      </c>
      <c r="U120" s="105">
        <v>28</v>
      </c>
      <c r="V120" s="222"/>
      <c r="W120" s="102" t="e">
        <f>VLOOKUP(V92,'POINTS SCORE'!$B$10:$AI$39,29,FALSE)</f>
        <v>#N/A</v>
      </c>
      <c r="X120" s="102" t="e">
        <f>VLOOKUP(V92,'POINTS SCORE'!$B$39:$AI$78,29,FALSE)</f>
        <v>#N/A</v>
      </c>
      <c r="Y120" s="105">
        <v>28</v>
      </c>
      <c r="Z120" s="222"/>
      <c r="AA120" s="102" t="e">
        <f>VLOOKUP(Z92,'POINTS SCORE'!$B$10:$AI$39,29,FALSE)</f>
        <v>#N/A</v>
      </c>
      <c r="AB120" s="102" t="e">
        <f>VLOOKUP(Z92,'POINTS SCORE'!$B$39:$AI$78,29,FALSE)</f>
        <v>#N/A</v>
      </c>
      <c r="AC120" s="105">
        <v>28</v>
      </c>
      <c r="AD120" s="222"/>
      <c r="AE120" s="102" t="e">
        <f>VLOOKUP(AD92,'POINTS SCORE'!$B$10:$AI$39,29,FALSE)</f>
        <v>#N/A</v>
      </c>
      <c r="AF120" s="106" t="e">
        <f>VLOOKUP(AD92,'POINTS SCORE'!$B$39:$AI$78,29,FALSE)</f>
        <v>#N/A</v>
      </c>
    </row>
    <row r="121" spans="1:32">
      <c r="A121" s="105">
        <v>29</v>
      </c>
      <c r="B121" s="222"/>
      <c r="C121" s="102">
        <f>VLOOKUP(B92,'POINTS SCORE'!$B$10:$AI$39,30,FALSE)</f>
        <v>0</v>
      </c>
      <c r="D121" s="111">
        <f>VLOOKUP(B92,'POINTS SCORE'!$B$39:$AI$78,30,FALSE)</f>
        <v>0</v>
      </c>
      <c r="E121" s="113">
        <v>29</v>
      </c>
      <c r="F121" s="222"/>
      <c r="G121" s="111" t="e">
        <f>VLOOKUP(F92,'POINTS SCORE'!$B$10:$AI$39,30,FALSE)</f>
        <v>#N/A</v>
      </c>
      <c r="H121" s="111" t="e">
        <f>VLOOKUP(F92,'POINTS SCORE'!$B$39:$AI$78,30,FALSE)</f>
        <v>#N/A</v>
      </c>
      <c r="I121" s="113">
        <v>29</v>
      </c>
      <c r="J121" s="222"/>
      <c r="K121" s="111" t="e">
        <f>VLOOKUP(J92,'POINTS SCORE'!$B$10:$AI$39,30,FALSE)</f>
        <v>#N/A</v>
      </c>
      <c r="L121" s="111" t="e">
        <f>VLOOKUP(J92,'POINTS SCORE'!$B$39:$AI$78,30,FALSE)</f>
        <v>#N/A</v>
      </c>
      <c r="M121" s="113">
        <v>29</v>
      </c>
      <c r="N121" s="222"/>
      <c r="O121" s="102" t="e">
        <f>VLOOKUP(N92,'POINTS SCORE'!$B$10:$AI$39,30,FALSE)</f>
        <v>#N/A</v>
      </c>
      <c r="P121" s="102" t="e">
        <f>VLOOKUP(N92,'POINTS SCORE'!$B$39:$AI$78,30,FALSE)</f>
        <v>#N/A</v>
      </c>
      <c r="Q121" s="105">
        <v>29</v>
      </c>
      <c r="R121" s="222"/>
      <c r="S121" s="102" t="e">
        <f>VLOOKUP(R92,'POINTS SCORE'!$B$10:$AI$39,30,FALSE)</f>
        <v>#N/A</v>
      </c>
      <c r="T121" s="102" t="e">
        <f>VLOOKUP(R92,'POINTS SCORE'!$B$39:$AI$78,30,FALSE)</f>
        <v>#N/A</v>
      </c>
      <c r="U121" s="105">
        <v>29</v>
      </c>
      <c r="V121" s="222"/>
      <c r="W121" s="102" t="e">
        <f>VLOOKUP(V92,'POINTS SCORE'!$B$10:$AI$39,30,FALSE)</f>
        <v>#N/A</v>
      </c>
      <c r="X121" s="102" t="e">
        <f>VLOOKUP(V92,'POINTS SCORE'!$B$39:$AI$78,30,FALSE)</f>
        <v>#N/A</v>
      </c>
      <c r="Y121" s="105">
        <v>29</v>
      </c>
      <c r="Z121" s="222"/>
      <c r="AA121" s="102" t="e">
        <f>VLOOKUP(Z92,'POINTS SCORE'!$B$10:$AI$39,30,FALSE)</f>
        <v>#N/A</v>
      </c>
      <c r="AB121" s="102" t="e">
        <f>VLOOKUP(Z92,'POINTS SCORE'!$B$39:$AI$78,30,FALSE)</f>
        <v>#N/A</v>
      </c>
      <c r="AC121" s="105">
        <v>29</v>
      </c>
      <c r="AD121" s="222"/>
      <c r="AE121" s="102" t="e">
        <f>VLOOKUP(AD92,'POINTS SCORE'!$B$10:$AI$39,30,FALSE)</f>
        <v>#N/A</v>
      </c>
      <c r="AF121" s="106" t="e">
        <f>VLOOKUP(AD92,'POINTS SCORE'!$B$39:$AI$78,30,FALSE)</f>
        <v>#N/A</v>
      </c>
    </row>
    <row r="122" spans="1:32">
      <c r="A122" s="105">
        <v>30</v>
      </c>
      <c r="B122" s="222"/>
      <c r="C122" s="102">
        <f>VLOOKUP(B92,'POINTS SCORE'!$B$10:$AI$39,31,FALSE)</f>
        <v>0</v>
      </c>
      <c r="D122" s="111">
        <f>VLOOKUP(B92,'POINTS SCORE'!$B$39:$AI$78,31,FALSE)</f>
        <v>0</v>
      </c>
      <c r="E122" s="113">
        <v>30</v>
      </c>
      <c r="F122" s="222"/>
      <c r="G122" s="111" t="e">
        <f>VLOOKUP(F92,'POINTS SCORE'!$B$10:$AI$39,31,FALSE)</f>
        <v>#N/A</v>
      </c>
      <c r="H122" s="111" t="e">
        <f>VLOOKUP(F92,'POINTS SCORE'!$B$39:$AI$78,31,FALSE)</f>
        <v>#N/A</v>
      </c>
      <c r="I122" s="113">
        <v>30</v>
      </c>
      <c r="J122" s="222"/>
      <c r="K122" s="111" t="e">
        <f>VLOOKUP(J92,'POINTS SCORE'!$B$10:$AI$39,31,FALSE)</f>
        <v>#N/A</v>
      </c>
      <c r="L122" s="111" t="e">
        <f>VLOOKUP(J92,'POINTS SCORE'!$B$39:$AI$78,31,FALSE)</f>
        <v>#N/A</v>
      </c>
      <c r="M122" s="113">
        <v>30</v>
      </c>
      <c r="N122" s="222"/>
      <c r="O122" s="102" t="e">
        <f>VLOOKUP(N92,'POINTS SCORE'!$B$10:$AI$39,31,FALSE)</f>
        <v>#N/A</v>
      </c>
      <c r="P122" s="102" t="e">
        <f>VLOOKUP(N92,'POINTS SCORE'!$B$39:$AI$78,31,FALSE)</f>
        <v>#N/A</v>
      </c>
      <c r="Q122" s="105">
        <v>30</v>
      </c>
      <c r="R122" s="222"/>
      <c r="S122" s="102" t="e">
        <f>VLOOKUP(R92,'POINTS SCORE'!$B$10:$AI$39,31,FALSE)</f>
        <v>#N/A</v>
      </c>
      <c r="T122" s="102" t="e">
        <f>VLOOKUP(R92,'POINTS SCORE'!$B$39:$AI$78,31,FALSE)</f>
        <v>#N/A</v>
      </c>
      <c r="U122" s="105">
        <v>30</v>
      </c>
      <c r="V122" s="222"/>
      <c r="W122" s="102" t="e">
        <f>VLOOKUP(V92,'POINTS SCORE'!$B$10:$AI$39,31,FALSE)</f>
        <v>#N/A</v>
      </c>
      <c r="X122" s="102" t="e">
        <f>VLOOKUP(V92,'POINTS SCORE'!$B$39:$AI$78,31,FALSE)</f>
        <v>#N/A</v>
      </c>
      <c r="Y122" s="105">
        <v>30</v>
      </c>
      <c r="Z122" s="222"/>
      <c r="AA122" s="102" t="e">
        <f>VLOOKUP(Z92,'POINTS SCORE'!$B$10:$AI$39,31,FALSE)</f>
        <v>#N/A</v>
      </c>
      <c r="AB122" s="102" t="e">
        <f>VLOOKUP(Z92,'POINTS SCORE'!$B$39:$AI$78,31,FALSE)</f>
        <v>#N/A</v>
      </c>
      <c r="AC122" s="105">
        <v>30</v>
      </c>
      <c r="AD122" s="222"/>
      <c r="AE122" s="102" t="e">
        <f>VLOOKUP(AD92,'POINTS SCORE'!$B$10:$AI$39,31,FALSE)</f>
        <v>#N/A</v>
      </c>
      <c r="AF122" s="106" t="e">
        <f>VLOOKUP(AD92,'POINTS SCORE'!$B$39:$AI$78,31,FALSE)</f>
        <v>#N/A</v>
      </c>
    </row>
    <row r="123" spans="1:32">
      <c r="A123" s="105" t="s">
        <v>149</v>
      </c>
      <c r="B123" s="222" t="s">
        <v>198</v>
      </c>
      <c r="C123" s="102">
        <f>VLOOKUP(B92,'POINTS SCORE'!$B$10:$AI$39,32,FALSE)</f>
        <v>14</v>
      </c>
      <c r="D123" s="111">
        <f>VLOOKUP(B92,'POINTS SCORE'!$B$39:$AI$78,32,FALSE)</f>
        <v>14</v>
      </c>
      <c r="E123" s="113" t="s">
        <v>149</v>
      </c>
      <c r="F123" s="222"/>
      <c r="G123" s="111" t="e">
        <f>VLOOKUP(F92,'POINTS SCORE'!$B$10:$AI$39,32,FALSE)</f>
        <v>#N/A</v>
      </c>
      <c r="H123" s="111" t="e">
        <f>VLOOKUP(F92,'POINTS SCORE'!$B$39:$AI$78,32,FALSE)</f>
        <v>#N/A</v>
      </c>
      <c r="I123" s="113" t="s">
        <v>149</v>
      </c>
      <c r="J123" s="222"/>
      <c r="K123" s="111" t="e">
        <f>VLOOKUP(J92,'POINTS SCORE'!$B$10:$AI$39,32,FALSE)</f>
        <v>#N/A</v>
      </c>
      <c r="L123" s="111" t="e">
        <f>VLOOKUP(J92,'POINTS SCORE'!$B$39:$AI$78,32,FALSE)</f>
        <v>#N/A</v>
      </c>
      <c r="M123" s="113" t="s">
        <v>149</v>
      </c>
      <c r="N123" s="222"/>
      <c r="O123" s="102" t="e">
        <f>VLOOKUP(N92,'POINTS SCORE'!$B$10:$AI$39,32,FALSE)</f>
        <v>#N/A</v>
      </c>
      <c r="P123" s="102" t="e">
        <f>VLOOKUP(N92,'POINTS SCORE'!$B$39:$AI$78,32,FALSE)</f>
        <v>#N/A</v>
      </c>
      <c r="Q123" s="105" t="s">
        <v>149</v>
      </c>
      <c r="R123" s="222"/>
      <c r="S123" s="102" t="e">
        <f>VLOOKUP(R92,'POINTS SCORE'!$B$10:$AI$39,32,FALSE)</f>
        <v>#N/A</v>
      </c>
      <c r="T123" s="102" t="e">
        <f>VLOOKUP(R92,'POINTS SCORE'!$B$39:$AI$78,32,FALSE)</f>
        <v>#N/A</v>
      </c>
      <c r="U123" s="105" t="s">
        <v>149</v>
      </c>
      <c r="V123" s="222"/>
      <c r="W123" s="102" t="e">
        <f>VLOOKUP(V92,'POINTS SCORE'!$B$10:$AI$39,32,FALSE)</f>
        <v>#N/A</v>
      </c>
      <c r="X123" s="102" t="e">
        <f>VLOOKUP(V92,'POINTS SCORE'!$B$39:$AI$78,32,FALSE)</f>
        <v>#N/A</v>
      </c>
      <c r="Y123" s="105" t="s">
        <v>149</v>
      </c>
      <c r="Z123" s="222"/>
      <c r="AA123" s="102" t="e">
        <f>VLOOKUP(Z92,'POINTS SCORE'!$B$10:$AI$39,32,FALSE)</f>
        <v>#N/A</v>
      </c>
      <c r="AB123" s="102" t="e">
        <f>VLOOKUP(Z92,'POINTS SCORE'!$B$39:$AI$78,32,FALSE)</f>
        <v>#N/A</v>
      </c>
      <c r="AC123" s="105" t="s">
        <v>149</v>
      </c>
      <c r="AD123" s="222"/>
      <c r="AE123" s="102" t="e">
        <f>VLOOKUP(AD92,'POINTS SCORE'!$B$10:$AI$39,32,FALSE)</f>
        <v>#N/A</v>
      </c>
      <c r="AF123" s="106" t="e">
        <f>VLOOKUP(AD92,'POINTS SCORE'!$B$39:$AI$78,32,FALSE)</f>
        <v>#N/A</v>
      </c>
    </row>
    <row r="124" spans="1:32">
      <c r="A124" s="105" t="s">
        <v>149</v>
      </c>
      <c r="B124" s="222" t="s">
        <v>199</v>
      </c>
      <c r="C124" s="102">
        <f>VLOOKUP(B92,'POINTS SCORE'!$B$10:$AI$39,32,FALSE)</f>
        <v>14</v>
      </c>
      <c r="D124" s="111">
        <f>VLOOKUP(B92,'POINTS SCORE'!$B$39:$AI$78,32,FALSE)</f>
        <v>14</v>
      </c>
      <c r="E124" s="113" t="s">
        <v>149</v>
      </c>
      <c r="F124" s="222"/>
      <c r="G124" s="111" t="e">
        <f>VLOOKUP(F92,'POINTS SCORE'!$B$10:$AI$39,32,FALSE)</f>
        <v>#N/A</v>
      </c>
      <c r="H124" s="111" t="e">
        <f>VLOOKUP(F92,'POINTS SCORE'!$B$39:$AI$78,32,FALSE)</f>
        <v>#N/A</v>
      </c>
      <c r="I124" s="113" t="s">
        <v>149</v>
      </c>
      <c r="J124" s="222"/>
      <c r="K124" s="111" t="e">
        <f>VLOOKUP(J92,'POINTS SCORE'!$B$10:$AI$39,32,FALSE)</f>
        <v>#N/A</v>
      </c>
      <c r="L124" s="111" t="e">
        <f>VLOOKUP(J92,'POINTS SCORE'!$B$39:$AI$78,32,FALSE)</f>
        <v>#N/A</v>
      </c>
      <c r="M124" s="113" t="s">
        <v>149</v>
      </c>
      <c r="N124" s="222"/>
      <c r="O124" s="102" t="e">
        <f>VLOOKUP(N92,'POINTS SCORE'!$B$10:$AI$39,32,FALSE)</f>
        <v>#N/A</v>
      </c>
      <c r="P124" s="102" t="e">
        <f>VLOOKUP(N92,'POINTS SCORE'!$B$39:$AI$78,32,FALSE)</f>
        <v>#N/A</v>
      </c>
      <c r="Q124" s="105" t="s">
        <v>149</v>
      </c>
      <c r="R124" s="222"/>
      <c r="S124" s="102" t="e">
        <f>VLOOKUP(R92,'POINTS SCORE'!$B$10:$AI$39,32,FALSE)</f>
        <v>#N/A</v>
      </c>
      <c r="T124" s="102" t="e">
        <f>VLOOKUP(R92,'POINTS SCORE'!$B$39:$AI$78,32,FALSE)</f>
        <v>#N/A</v>
      </c>
      <c r="U124" s="105" t="s">
        <v>149</v>
      </c>
      <c r="V124" s="222"/>
      <c r="W124" s="102" t="e">
        <f>VLOOKUP(V92,'POINTS SCORE'!$B$10:$AI$39,32,FALSE)</f>
        <v>#N/A</v>
      </c>
      <c r="X124" s="102" t="e">
        <f>VLOOKUP(V92,'POINTS SCORE'!$B$39:$AI$78,32,FALSE)</f>
        <v>#N/A</v>
      </c>
      <c r="Y124" s="105" t="s">
        <v>149</v>
      </c>
      <c r="Z124" s="222"/>
      <c r="AA124" s="102" t="e">
        <f>VLOOKUP(Z92,'POINTS SCORE'!$B$10:$AI$39,32,FALSE)</f>
        <v>#N/A</v>
      </c>
      <c r="AB124" s="102" t="e">
        <f>VLOOKUP(Z92,'POINTS SCORE'!$B$39:$AI$78,32,FALSE)</f>
        <v>#N/A</v>
      </c>
      <c r="AC124" s="105" t="s">
        <v>149</v>
      </c>
      <c r="AD124" s="222"/>
      <c r="AE124" s="102" t="e">
        <f>VLOOKUP(AD92,'POINTS SCORE'!$B$10:$AI$39,32,FALSE)</f>
        <v>#N/A</v>
      </c>
      <c r="AF124" s="106" t="e">
        <f>VLOOKUP(AD92,'POINTS SCORE'!$B$39:$AI$78,32,FALSE)</f>
        <v>#N/A</v>
      </c>
    </row>
    <row r="125" spans="1:32">
      <c r="A125" s="105" t="s">
        <v>149</v>
      </c>
      <c r="B125" s="222"/>
      <c r="C125" s="102">
        <f>VLOOKUP(B92,'POINTS SCORE'!$B$10:$AI$39,32,FALSE)</f>
        <v>14</v>
      </c>
      <c r="D125" s="111">
        <f>VLOOKUP(B92,'POINTS SCORE'!$B$39:$AI$78,32,FALSE)</f>
        <v>14</v>
      </c>
      <c r="E125" s="113" t="s">
        <v>149</v>
      </c>
      <c r="F125" s="222"/>
      <c r="G125" s="111" t="e">
        <f>VLOOKUP(F92,'POINTS SCORE'!$B$10:$AI$39,32,FALSE)</f>
        <v>#N/A</v>
      </c>
      <c r="H125" s="111" t="e">
        <f>VLOOKUP(F92,'POINTS SCORE'!$B$39:$AI$78,32,FALSE)</f>
        <v>#N/A</v>
      </c>
      <c r="I125" s="113" t="s">
        <v>149</v>
      </c>
      <c r="J125" s="222"/>
      <c r="K125" s="111" t="e">
        <f>VLOOKUP(J92,'POINTS SCORE'!$B$10:$AI$39,32,FALSE)</f>
        <v>#N/A</v>
      </c>
      <c r="L125" s="111" t="e">
        <f>VLOOKUP(J92,'POINTS SCORE'!$B$39:$AI$78,32,FALSE)</f>
        <v>#N/A</v>
      </c>
      <c r="M125" s="113" t="s">
        <v>149</v>
      </c>
      <c r="N125" s="222"/>
      <c r="O125" s="102" t="e">
        <f>VLOOKUP(N92,'POINTS SCORE'!$B$10:$AI$39,32,FALSE)</f>
        <v>#N/A</v>
      </c>
      <c r="P125" s="102" t="e">
        <f>VLOOKUP(N92,'POINTS SCORE'!$B$39:$AI$78,32,FALSE)</f>
        <v>#N/A</v>
      </c>
      <c r="Q125" s="105" t="s">
        <v>149</v>
      </c>
      <c r="R125" s="222"/>
      <c r="S125" s="102" t="e">
        <f>VLOOKUP(R92,'POINTS SCORE'!$B$10:$AI$39,32,FALSE)</f>
        <v>#N/A</v>
      </c>
      <c r="T125" s="102" t="e">
        <f>VLOOKUP(R92,'POINTS SCORE'!$B$39:$AI$78,32,FALSE)</f>
        <v>#N/A</v>
      </c>
      <c r="U125" s="105" t="s">
        <v>149</v>
      </c>
      <c r="V125" s="222"/>
      <c r="W125" s="102" t="e">
        <f>VLOOKUP(V92,'POINTS SCORE'!$B$10:$AI$39,32,FALSE)</f>
        <v>#N/A</v>
      </c>
      <c r="X125" s="102" t="e">
        <f>VLOOKUP(V92,'POINTS SCORE'!$B$39:$AI$78,32,FALSE)</f>
        <v>#N/A</v>
      </c>
      <c r="Y125" s="105" t="s">
        <v>149</v>
      </c>
      <c r="Z125" s="222"/>
      <c r="AA125" s="102" t="e">
        <f>VLOOKUP(Z92,'POINTS SCORE'!$B$10:$AI$39,32,FALSE)</f>
        <v>#N/A</v>
      </c>
      <c r="AB125" s="102" t="e">
        <f>VLOOKUP(Z92,'POINTS SCORE'!$B$39:$AI$78,32,FALSE)</f>
        <v>#N/A</v>
      </c>
      <c r="AC125" s="105" t="s">
        <v>149</v>
      </c>
      <c r="AD125" s="222"/>
      <c r="AE125" s="102" t="e">
        <f>VLOOKUP(AD92,'POINTS SCORE'!$B$10:$AI$39,32,FALSE)</f>
        <v>#N/A</v>
      </c>
      <c r="AF125" s="106" t="e">
        <f>VLOOKUP(AD92,'POINTS SCORE'!$B$39:$AI$78,32,FALSE)</f>
        <v>#N/A</v>
      </c>
    </row>
    <row r="126" spans="1:32">
      <c r="A126" s="105" t="s">
        <v>149</v>
      </c>
      <c r="B126" s="222"/>
      <c r="C126" s="102">
        <f>VLOOKUP(B92,'POINTS SCORE'!$B$10:$AI$39,32,FALSE)</f>
        <v>14</v>
      </c>
      <c r="D126" s="111">
        <f>VLOOKUP(B92,'POINTS SCORE'!$B$39:$AI$78,32,FALSE)</f>
        <v>14</v>
      </c>
      <c r="E126" s="113" t="s">
        <v>149</v>
      </c>
      <c r="F126" s="222"/>
      <c r="G126" s="111" t="e">
        <f>VLOOKUP(F92,'POINTS SCORE'!$B$10:$AI$39,32,FALSE)</f>
        <v>#N/A</v>
      </c>
      <c r="H126" s="111" t="e">
        <f>VLOOKUP(F92,'POINTS SCORE'!$B$39:$AI$78,32,FALSE)</f>
        <v>#N/A</v>
      </c>
      <c r="I126" s="113" t="s">
        <v>149</v>
      </c>
      <c r="J126" s="222"/>
      <c r="K126" s="111" t="e">
        <f>VLOOKUP(J92,'POINTS SCORE'!$B$10:$AI$39,32,FALSE)</f>
        <v>#N/A</v>
      </c>
      <c r="L126" s="111" t="e">
        <f>VLOOKUP(J92,'POINTS SCORE'!$B$39:$AI$78,32,FALSE)</f>
        <v>#N/A</v>
      </c>
      <c r="M126" s="113" t="s">
        <v>149</v>
      </c>
      <c r="N126" s="222"/>
      <c r="O126" s="102" t="e">
        <f>VLOOKUP(N92,'POINTS SCORE'!$B$10:$AI$39,32,FALSE)</f>
        <v>#N/A</v>
      </c>
      <c r="P126" s="102" t="e">
        <f>VLOOKUP(N92,'POINTS SCORE'!$B$39:$AI$78,32,FALSE)</f>
        <v>#N/A</v>
      </c>
      <c r="Q126" s="105" t="s">
        <v>149</v>
      </c>
      <c r="R126" s="222"/>
      <c r="S126" s="102" t="e">
        <f>VLOOKUP(R92,'POINTS SCORE'!$B$10:$AI$39,32,FALSE)</f>
        <v>#N/A</v>
      </c>
      <c r="T126" s="102" t="e">
        <f>VLOOKUP(R92,'POINTS SCORE'!$B$39:$AI$78,32,FALSE)</f>
        <v>#N/A</v>
      </c>
      <c r="U126" s="105" t="s">
        <v>149</v>
      </c>
      <c r="V126" s="222"/>
      <c r="W126" s="102" t="e">
        <f>VLOOKUP(V92,'POINTS SCORE'!$B$10:$AI$39,32,FALSE)</f>
        <v>#N/A</v>
      </c>
      <c r="X126" s="102" t="e">
        <f>VLOOKUP(V92,'POINTS SCORE'!$B$39:$AI$78,32,FALSE)</f>
        <v>#N/A</v>
      </c>
      <c r="Y126" s="105" t="s">
        <v>149</v>
      </c>
      <c r="Z126" s="222"/>
      <c r="AA126" s="102" t="e">
        <f>VLOOKUP(Z92,'POINTS SCORE'!$B$10:$AI$39,32,FALSE)</f>
        <v>#N/A</v>
      </c>
      <c r="AB126" s="102" t="e">
        <f>VLOOKUP(Z92,'POINTS SCORE'!$B$39:$AI$78,32,FALSE)</f>
        <v>#N/A</v>
      </c>
      <c r="AC126" s="105" t="s">
        <v>149</v>
      </c>
      <c r="AD126" s="222"/>
      <c r="AE126" s="102" t="e">
        <f>VLOOKUP(AD92,'POINTS SCORE'!$B$10:$AI$39,32,FALSE)</f>
        <v>#N/A</v>
      </c>
      <c r="AF126" s="106" t="e">
        <f>VLOOKUP(AD92,'POINTS SCORE'!$B$39:$AI$78,32,FALSE)</f>
        <v>#N/A</v>
      </c>
    </row>
    <row r="127" spans="1:32">
      <c r="A127" s="105" t="s">
        <v>149</v>
      </c>
      <c r="B127" s="222"/>
      <c r="C127" s="102">
        <f>VLOOKUP(B92,'POINTS SCORE'!$B$10:$AI$39,32,FALSE)</f>
        <v>14</v>
      </c>
      <c r="D127" s="111">
        <f>VLOOKUP(B92,'POINTS SCORE'!$B$39:$AI$78,32,FALSE)</f>
        <v>14</v>
      </c>
      <c r="E127" s="113" t="s">
        <v>149</v>
      </c>
      <c r="F127" s="222"/>
      <c r="G127" s="111" t="e">
        <f>VLOOKUP(F92,'POINTS SCORE'!$B$10:$AI$39,32,FALSE)</f>
        <v>#N/A</v>
      </c>
      <c r="H127" s="111" t="e">
        <f>VLOOKUP(F92,'POINTS SCORE'!$B$39:$AI$78,32,FALSE)</f>
        <v>#N/A</v>
      </c>
      <c r="I127" s="113" t="s">
        <v>149</v>
      </c>
      <c r="J127" s="222"/>
      <c r="K127" s="111" t="e">
        <f>VLOOKUP(J92,'POINTS SCORE'!$B$10:$AI$39,32,FALSE)</f>
        <v>#N/A</v>
      </c>
      <c r="L127" s="111" t="e">
        <f>VLOOKUP(J92,'POINTS SCORE'!$B$39:$AI$78,32,FALSE)</f>
        <v>#N/A</v>
      </c>
      <c r="M127" s="113" t="s">
        <v>149</v>
      </c>
      <c r="N127" s="222"/>
      <c r="O127" s="102" t="e">
        <f>VLOOKUP(N92,'POINTS SCORE'!$B$10:$AI$39,32,FALSE)</f>
        <v>#N/A</v>
      </c>
      <c r="P127" s="102" t="e">
        <f>VLOOKUP(N92,'POINTS SCORE'!$B$39:$AI$78,32,FALSE)</f>
        <v>#N/A</v>
      </c>
      <c r="Q127" s="105" t="s">
        <v>149</v>
      </c>
      <c r="R127" s="222"/>
      <c r="S127" s="102" t="e">
        <f>VLOOKUP(R92,'POINTS SCORE'!$B$10:$AI$39,32,FALSE)</f>
        <v>#N/A</v>
      </c>
      <c r="T127" s="102" t="e">
        <f>VLOOKUP(R92,'POINTS SCORE'!$B$39:$AI$78,32,FALSE)</f>
        <v>#N/A</v>
      </c>
      <c r="U127" s="105" t="s">
        <v>149</v>
      </c>
      <c r="V127" s="222"/>
      <c r="W127" s="102" t="e">
        <f>VLOOKUP(V92,'POINTS SCORE'!$B$10:$AI$39,32,FALSE)</f>
        <v>#N/A</v>
      </c>
      <c r="X127" s="102" t="e">
        <f>VLOOKUP(V92,'POINTS SCORE'!$B$39:$AI$78,32,FALSE)</f>
        <v>#N/A</v>
      </c>
      <c r="Y127" s="105" t="s">
        <v>149</v>
      </c>
      <c r="Z127" s="222"/>
      <c r="AA127" s="102" t="e">
        <f>VLOOKUP(Z92,'POINTS SCORE'!$B$10:$AI$39,32,FALSE)</f>
        <v>#N/A</v>
      </c>
      <c r="AB127" s="102" t="e">
        <f>VLOOKUP(Z92,'POINTS SCORE'!$B$39:$AI$78,32,FALSE)</f>
        <v>#N/A</v>
      </c>
      <c r="AC127" s="105" t="s">
        <v>149</v>
      </c>
      <c r="AD127" s="222"/>
      <c r="AE127" s="102" t="e">
        <f>VLOOKUP(AD92,'POINTS SCORE'!$B$10:$AI$39,32,FALSE)</f>
        <v>#N/A</v>
      </c>
      <c r="AF127" s="106" t="e">
        <f>VLOOKUP(AD92,'POINTS SCORE'!$B$39:$AI$78,32,FALSE)</f>
        <v>#N/A</v>
      </c>
    </row>
    <row r="128" spans="1:32">
      <c r="A128" s="105" t="s">
        <v>149</v>
      </c>
      <c r="B128" s="222"/>
      <c r="C128" s="102">
        <f>VLOOKUP(B92,'POINTS SCORE'!$B$10:$AI$39,32,FALSE)</f>
        <v>14</v>
      </c>
      <c r="D128" s="111">
        <f>VLOOKUP(B92,'POINTS SCORE'!$B$39:$AI$78,32,FALSE)</f>
        <v>14</v>
      </c>
      <c r="E128" s="113" t="s">
        <v>149</v>
      </c>
      <c r="F128" s="222"/>
      <c r="G128" s="111" t="e">
        <f>VLOOKUP(F92,'POINTS SCORE'!$B$10:$AI$39,32,FALSE)</f>
        <v>#N/A</v>
      </c>
      <c r="H128" s="111" t="e">
        <f>VLOOKUP(F92,'POINTS SCORE'!$B$39:$AI$78,32,FALSE)</f>
        <v>#N/A</v>
      </c>
      <c r="I128" s="113" t="s">
        <v>149</v>
      </c>
      <c r="J128" s="222"/>
      <c r="K128" s="111" t="e">
        <f>VLOOKUP(J92,'POINTS SCORE'!$B$10:$AI$39,32,FALSE)</f>
        <v>#N/A</v>
      </c>
      <c r="L128" s="111" t="e">
        <f>VLOOKUP(J92,'POINTS SCORE'!$B$39:$AI$78,32,FALSE)</f>
        <v>#N/A</v>
      </c>
      <c r="M128" s="113" t="s">
        <v>149</v>
      </c>
      <c r="N128" s="222"/>
      <c r="O128" s="102" t="e">
        <f>VLOOKUP(N92,'POINTS SCORE'!$B$10:$AI$39,32,FALSE)</f>
        <v>#N/A</v>
      </c>
      <c r="P128" s="102" t="e">
        <f>VLOOKUP(N92,'POINTS SCORE'!$B$39:$AI$78,32,FALSE)</f>
        <v>#N/A</v>
      </c>
      <c r="Q128" s="105" t="s">
        <v>149</v>
      </c>
      <c r="R128" s="222"/>
      <c r="S128" s="102" t="e">
        <f>VLOOKUP(R92,'POINTS SCORE'!$B$10:$AI$39,32,FALSE)</f>
        <v>#N/A</v>
      </c>
      <c r="T128" s="102" t="e">
        <f>VLOOKUP(R92,'POINTS SCORE'!$B$39:$AI$78,32,FALSE)</f>
        <v>#N/A</v>
      </c>
      <c r="U128" s="105" t="s">
        <v>149</v>
      </c>
      <c r="V128" s="222"/>
      <c r="W128" s="102" t="e">
        <f>VLOOKUP(V92,'POINTS SCORE'!$B$10:$AI$39,32,FALSE)</f>
        <v>#N/A</v>
      </c>
      <c r="X128" s="102" t="e">
        <f>VLOOKUP(V92,'POINTS SCORE'!$B$39:$AI$78,32,FALSE)</f>
        <v>#N/A</v>
      </c>
      <c r="Y128" s="105" t="s">
        <v>149</v>
      </c>
      <c r="Z128" s="222"/>
      <c r="AA128" s="102" t="e">
        <f>VLOOKUP(Z92,'POINTS SCORE'!$B$10:$AI$39,32,FALSE)</f>
        <v>#N/A</v>
      </c>
      <c r="AB128" s="102" t="e">
        <f>VLOOKUP(Z92,'POINTS SCORE'!$B$39:$AI$78,32,FALSE)</f>
        <v>#N/A</v>
      </c>
      <c r="AC128" s="105" t="s">
        <v>149</v>
      </c>
      <c r="AD128" s="222"/>
      <c r="AE128" s="102" t="e">
        <f>VLOOKUP(AD92,'POINTS SCORE'!$B$10:$AI$39,32,FALSE)</f>
        <v>#N/A</v>
      </c>
      <c r="AF128" s="106" t="e">
        <f>VLOOKUP(AD92,'POINTS SCORE'!$B$39:$AI$78,32,FALSE)</f>
        <v>#N/A</v>
      </c>
    </row>
    <row r="129" spans="1:32">
      <c r="A129" s="105" t="s">
        <v>149</v>
      </c>
      <c r="B129" s="222"/>
      <c r="C129" s="102">
        <f>VLOOKUP(B92,'POINTS SCORE'!$B$10:$AI$39,32,FALSE)</f>
        <v>14</v>
      </c>
      <c r="D129" s="111">
        <f>VLOOKUP(B92,'POINTS SCORE'!$B$39:$AI$78,33,FALSE)</f>
        <v>14</v>
      </c>
      <c r="E129" s="113" t="s">
        <v>150</v>
      </c>
      <c r="F129" s="222"/>
      <c r="G129" s="111" t="e">
        <f>VLOOKUP(F92,'POINTS SCORE'!$B$10:$AI$39,33,FALSE)</f>
        <v>#N/A</v>
      </c>
      <c r="H129" s="111" t="e">
        <f>VLOOKUP(F92,'POINTS SCORE'!$B$39:$AI$78,33,FALSE)</f>
        <v>#N/A</v>
      </c>
      <c r="I129" s="113" t="s">
        <v>150</v>
      </c>
      <c r="J129" s="222"/>
      <c r="K129" s="111" t="e">
        <f>VLOOKUP(J92,'POINTS SCORE'!$B$10:$AI$39,33,FALSE)</f>
        <v>#N/A</v>
      </c>
      <c r="L129" s="111" t="e">
        <f>VLOOKUP(J92,'POINTS SCORE'!$B$39:$AI$78,33,FALSE)</f>
        <v>#N/A</v>
      </c>
      <c r="M129" s="113" t="s">
        <v>150</v>
      </c>
      <c r="N129" s="222"/>
      <c r="O129" s="102" t="e">
        <f>VLOOKUP(N92,'POINTS SCORE'!$B$10:$AI$39,33,FALSE)</f>
        <v>#N/A</v>
      </c>
      <c r="P129" s="102" t="e">
        <f>VLOOKUP(N92,'POINTS SCORE'!$B$39:$AI$78,33,FALSE)</f>
        <v>#N/A</v>
      </c>
      <c r="Q129" s="105" t="s">
        <v>150</v>
      </c>
      <c r="R129" s="222"/>
      <c r="S129" s="102" t="e">
        <f>VLOOKUP(R92,'POINTS SCORE'!$B$10:$AI$39,33,FALSE)</f>
        <v>#N/A</v>
      </c>
      <c r="T129" s="102" t="e">
        <f>VLOOKUP(R92,'POINTS SCORE'!$B$39:$AI$78,33,FALSE)</f>
        <v>#N/A</v>
      </c>
      <c r="U129" s="105" t="s">
        <v>150</v>
      </c>
      <c r="V129" s="222"/>
      <c r="W129" s="102" t="e">
        <f>VLOOKUP(V92,'POINTS SCORE'!$B$10:$AI$39,33,FALSE)</f>
        <v>#N/A</v>
      </c>
      <c r="X129" s="102" t="e">
        <f>VLOOKUP(V92,'POINTS SCORE'!$B$39:$AI$78,33,FALSE)</f>
        <v>#N/A</v>
      </c>
      <c r="Y129" s="105" t="s">
        <v>150</v>
      </c>
      <c r="Z129" s="222"/>
      <c r="AA129" s="102" t="e">
        <f>VLOOKUP(Z92,'POINTS SCORE'!$B$10:$AI$39,33,FALSE)</f>
        <v>#N/A</v>
      </c>
      <c r="AB129" s="102" t="e">
        <f>VLOOKUP(Z92,'POINTS SCORE'!$B$39:$AI$78,33,FALSE)</f>
        <v>#N/A</v>
      </c>
      <c r="AC129" s="105" t="s">
        <v>150</v>
      </c>
      <c r="AD129" s="222"/>
      <c r="AE129" s="102" t="e">
        <f>VLOOKUP(AD92,'POINTS SCORE'!$B$10:$AI$39,33,FALSE)</f>
        <v>#N/A</v>
      </c>
      <c r="AF129" s="106" t="e">
        <f>VLOOKUP(AD92,'POINTS SCORE'!$B$39:$AI$78,33,FALSE)</f>
        <v>#N/A</v>
      </c>
    </row>
    <row r="130" spans="1:32">
      <c r="A130" s="105" t="s">
        <v>150</v>
      </c>
      <c r="B130" s="222"/>
      <c r="C130" s="102">
        <f>VLOOKUP(B92,'POINTS SCORE'!$B$10:$AI$39,33,FALSE)</f>
        <v>14</v>
      </c>
      <c r="D130" s="111">
        <f>VLOOKUP(B92,'POINTS SCORE'!$B$39:$AI$78,33,FALSE)</f>
        <v>14</v>
      </c>
      <c r="E130" s="113" t="s">
        <v>150</v>
      </c>
      <c r="F130" s="222"/>
      <c r="G130" s="111" t="e">
        <f>VLOOKUP(F92,'POINTS SCORE'!$B$10:$AI$39,33,FALSE)</f>
        <v>#N/A</v>
      </c>
      <c r="H130" s="111" t="e">
        <f>VLOOKUP(F92,'POINTS SCORE'!$B$39:$AI$78,33,FALSE)</f>
        <v>#N/A</v>
      </c>
      <c r="I130" s="113" t="s">
        <v>150</v>
      </c>
      <c r="J130" s="222"/>
      <c r="K130" s="111" t="e">
        <f>VLOOKUP(J92,'POINTS SCORE'!$B$10:$AI$39,33,FALSE)</f>
        <v>#N/A</v>
      </c>
      <c r="L130" s="111" t="e">
        <f>VLOOKUP(J92,'POINTS SCORE'!$B$39:$AI$78,33,FALSE)</f>
        <v>#N/A</v>
      </c>
      <c r="M130" s="113" t="s">
        <v>150</v>
      </c>
      <c r="N130" s="222"/>
      <c r="O130" s="102" t="e">
        <f>VLOOKUP(N92,'POINTS SCORE'!$B$10:$AI$39,33,FALSE)</f>
        <v>#N/A</v>
      </c>
      <c r="P130" s="102" t="e">
        <f>VLOOKUP(N92,'POINTS SCORE'!$B$39:$AI$78,33,FALSE)</f>
        <v>#N/A</v>
      </c>
      <c r="Q130" s="105" t="s">
        <v>150</v>
      </c>
      <c r="R130" s="222"/>
      <c r="S130" s="102" t="e">
        <f>VLOOKUP(R92,'POINTS SCORE'!$B$10:$AI$39,33,FALSE)</f>
        <v>#N/A</v>
      </c>
      <c r="T130" s="102" t="e">
        <f>VLOOKUP(R92,'POINTS SCORE'!$B$39:$AI$78,33,FALSE)</f>
        <v>#N/A</v>
      </c>
      <c r="U130" s="105" t="s">
        <v>150</v>
      </c>
      <c r="V130" s="222"/>
      <c r="W130" s="102" t="e">
        <f>VLOOKUP(V92,'POINTS SCORE'!$B$10:$AI$39,33,FALSE)</f>
        <v>#N/A</v>
      </c>
      <c r="X130" s="102" t="e">
        <f>VLOOKUP(V92,'POINTS SCORE'!$B$39:$AI$78,33,FALSE)</f>
        <v>#N/A</v>
      </c>
      <c r="Y130" s="105" t="s">
        <v>150</v>
      </c>
      <c r="Z130" s="222"/>
      <c r="AA130" s="102" t="e">
        <f>VLOOKUP(Z92,'POINTS SCORE'!$B$10:$AI$39,33,FALSE)</f>
        <v>#N/A</v>
      </c>
      <c r="AB130" s="102" t="e">
        <f>VLOOKUP(Z92,'POINTS SCORE'!$B$39:$AI$78,33,FALSE)</f>
        <v>#N/A</v>
      </c>
      <c r="AC130" s="105" t="s">
        <v>150</v>
      </c>
      <c r="AD130" s="222"/>
      <c r="AE130" s="102" t="e">
        <f>VLOOKUP(AD92,'POINTS SCORE'!$B$10:$AI$39,33,FALSE)</f>
        <v>#N/A</v>
      </c>
      <c r="AF130" s="106" t="e">
        <f>VLOOKUP(AD92,'POINTS SCORE'!$B$39:$AI$78,33,FALSE)</f>
        <v>#N/A</v>
      </c>
    </row>
    <row r="131" spans="1:32">
      <c r="A131" s="105" t="s">
        <v>150</v>
      </c>
      <c r="B131" s="222"/>
      <c r="C131" s="102">
        <f>VLOOKUP(B92,'POINTS SCORE'!$B$10:$AI$39,33,FALSE)</f>
        <v>14</v>
      </c>
      <c r="D131" s="111">
        <f>VLOOKUP(B92,'POINTS SCORE'!$B$39:$AI$78,33,FALSE)</f>
        <v>14</v>
      </c>
      <c r="E131" s="113" t="s">
        <v>150</v>
      </c>
      <c r="F131" s="222"/>
      <c r="G131" s="111" t="e">
        <f>VLOOKUP(F92,'POINTS SCORE'!$B$10:$AI$39,33,FALSE)</f>
        <v>#N/A</v>
      </c>
      <c r="H131" s="111" t="e">
        <f>VLOOKUP(F92,'POINTS SCORE'!$B$39:$AI$78,33,FALSE)</f>
        <v>#N/A</v>
      </c>
      <c r="I131" s="113" t="s">
        <v>150</v>
      </c>
      <c r="J131" s="222"/>
      <c r="K131" s="111" t="e">
        <f>VLOOKUP(J92,'POINTS SCORE'!$B$10:$AI$39,33,FALSE)</f>
        <v>#N/A</v>
      </c>
      <c r="L131" s="111" t="e">
        <f>VLOOKUP(J92,'POINTS SCORE'!$B$39:$AI$78,33,FALSE)</f>
        <v>#N/A</v>
      </c>
      <c r="M131" s="113" t="s">
        <v>150</v>
      </c>
      <c r="N131" s="222"/>
      <c r="O131" s="102" t="e">
        <f>VLOOKUP(N92,'POINTS SCORE'!$B$10:$AI$39,33,FALSE)</f>
        <v>#N/A</v>
      </c>
      <c r="P131" s="102" t="e">
        <f>VLOOKUP(N92,'POINTS SCORE'!$B$39:$AI$78,33,FALSE)</f>
        <v>#N/A</v>
      </c>
      <c r="Q131" s="105" t="s">
        <v>150</v>
      </c>
      <c r="R131" s="222"/>
      <c r="S131" s="102" t="e">
        <f>VLOOKUP(R92,'POINTS SCORE'!$B$10:$AI$39,33,FALSE)</f>
        <v>#N/A</v>
      </c>
      <c r="T131" s="102" t="e">
        <f>VLOOKUP(R92,'POINTS SCORE'!$B$39:$AI$78,33,FALSE)</f>
        <v>#N/A</v>
      </c>
      <c r="U131" s="105" t="s">
        <v>150</v>
      </c>
      <c r="V131" s="222"/>
      <c r="W131" s="102" t="e">
        <f>VLOOKUP(V92,'POINTS SCORE'!$B$10:$AI$39,33,FALSE)</f>
        <v>#N/A</v>
      </c>
      <c r="X131" s="102" t="e">
        <f>VLOOKUP(V92,'POINTS SCORE'!$B$39:$AI$78,33,FALSE)</f>
        <v>#N/A</v>
      </c>
      <c r="Y131" s="105" t="s">
        <v>150</v>
      </c>
      <c r="Z131" s="222"/>
      <c r="AA131" s="102" t="e">
        <f>VLOOKUP(Z92,'POINTS SCORE'!$B$10:$AI$39,33,FALSE)</f>
        <v>#N/A</v>
      </c>
      <c r="AB131" s="102" t="e">
        <f>VLOOKUP(Z92,'POINTS SCORE'!$B$39:$AI$78,33,FALSE)</f>
        <v>#N/A</v>
      </c>
      <c r="AC131" s="105" t="s">
        <v>150</v>
      </c>
      <c r="AD131" s="222"/>
      <c r="AE131" s="102" t="e">
        <f>VLOOKUP(AD92,'POINTS SCORE'!$B$10:$AI$39,33,FALSE)</f>
        <v>#N/A</v>
      </c>
      <c r="AF131" s="106" t="e">
        <f>VLOOKUP(AD92,'POINTS SCORE'!$B$39:$AI$78,33,FALSE)</f>
        <v>#N/A</v>
      </c>
    </row>
    <row r="132" spans="1:32">
      <c r="A132" s="105" t="s">
        <v>151</v>
      </c>
      <c r="B132" s="222"/>
      <c r="C132" s="102">
        <f>VLOOKUP(B92,'POINTS SCORE'!$B$10:$AI$39,34,FALSE)</f>
        <v>0</v>
      </c>
      <c r="D132" s="111">
        <f>VLOOKUP(B92,'POINTS SCORE'!$B$39:$AI$78,34,FALSE)</f>
        <v>0</v>
      </c>
      <c r="E132" s="113" t="s">
        <v>151</v>
      </c>
      <c r="F132" s="222"/>
      <c r="G132" s="111" t="e">
        <f>VLOOKUP(F92,'POINTS SCORE'!$B$10:$AI$39,34,FALSE)</f>
        <v>#N/A</v>
      </c>
      <c r="H132" s="111" t="e">
        <f>VLOOKUP(F92,'POINTS SCORE'!$B$39:$AI$78,34,FALSE)</f>
        <v>#N/A</v>
      </c>
      <c r="I132" s="113" t="s">
        <v>151</v>
      </c>
      <c r="J132" s="222"/>
      <c r="K132" s="111" t="e">
        <f>VLOOKUP(J92,'POINTS SCORE'!$B$10:$AI$39,34,FALSE)</f>
        <v>#N/A</v>
      </c>
      <c r="L132" s="111" t="e">
        <f>VLOOKUP(J92,'POINTS SCORE'!$B$39:$AI$78,34,FALSE)</f>
        <v>#N/A</v>
      </c>
      <c r="M132" s="113" t="s">
        <v>151</v>
      </c>
      <c r="N132" s="222"/>
      <c r="O132" s="102" t="e">
        <f>VLOOKUP(N92,'POINTS SCORE'!$B$10:$AI$39,34,FALSE)</f>
        <v>#N/A</v>
      </c>
      <c r="P132" s="102" t="e">
        <f>VLOOKUP(N92,'POINTS SCORE'!$B$39:$AI$78,34,FALSE)</f>
        <v>#N/A</v>
      </c>
      <c r="Q132" s="105" t="s">
        <v>151</v>
      </c>
      <c r="R132" s="222"/>
      <c r="S132" s="102" t="e">
        <f>VLOOKUP(R92,'POINTS SCORE'!$B$10:$AI$39,34,FALSE)</f>
        <v>#N/A</v>
      </c>
      <c r="T132" s="102" t="e">
        <f>VLOOKUP(R92,'POINTS SCORE'!$B$39:$AI$78,34,FALSE)</f>
        <v>#N/A</v>
      </c>
      <c r="U132" s="105" t="s">
        <v>151</v>
      </c>
      <c r="V132" s="222"/>
      <c r="W132" s="102" t="e">
        <f>VLOOKUP(V92,'POINTS SCORE'!$B$10:$AI$39,34,FALSE)</f>
        <v>#N/A</v>
      </c>
      <c r="X132" s="102" t="e">
        <f>VLOOKUP(V92,'POINTS SCORE'!$B$39:$AI$78,34,FALSE)</f>
        <v>#N/A</v>
      </c>
      <c r="Y132" s="105" t="s">
        <v>151</v>
      </c>
      <c r="Z132" s="222"/>
      <c r="AA132" s="102" t="e">
        <f>VLOOKUP(Z92,'POINTS SCORE'!$B$10:$AI$39,34,FALSE)</f>
        <v>#N/A</v>
      </c>
      <c r="AB132" s="102" t="e">
        <f>VLOOKUP(Z92,'POINTS SCORE'!$B$39:$AI$78,34,FALSE)</f>
        <v>#N/A</v>
      </c>
      <c r="AC132" s="105" t="s">
        <v>151</v>
      </c>
      <c r="AD132" s="222"/>
      <c r="AE132" s="102" t="e">
        <f>VLOOKUP(AD92,'POINTS SCORE'!$B$10:$AI$39,34,FALSE)</f>
        <v>#N/A</v>
      </c>
      <c r="AF132" s="106" t="e">
        <f>VLOOKUP(AD92,'POINTS SCORE'!$B$39:$AI$78,34,FALSE)</f>
        <v>#N/A</v>
      </c>
    </row>
    <row r="133" spans="1:32">
      <c r="A133" s="105" t="s">
        <v>151</v>
      </c>
      <c r="B133" s="222"/>
      <c r="C133" s="102">
        <f>VLOOKUP(B92,'POINTS SCORE'!$B$10:$AI$39,34,FALSE)</f>
        <v>0</v>
      </c>
      <c r="D133" s="111">
        <f>VLOOKUP(B92,'POINTS SCORE'!$B$39:$AI$78,34,FALSE)</f>
        <v>0</v>
      </c>
      <c r="E133" s="113" t="s">
        <v>151</v>
      </c>
      <c r="F133" s="222"/>
      <c r="G133" s="111" t="e">
        <f>VLOOKUP(F92,'POINTS SCORE'!$B$10:$AI$39,34,FALSE)</f>
        <v>#N/A</v>
      </c>
      <c r="H133" s="111" t="e">
        <f>VLOOKUP(F92,'POINTS SCORE'!$B$39:$AI$78,34,FALSE)</f>
        <v>#N/A</v>
      </c>
      <c r="I133" s="113" t="s">
        <v>151</v>
      </c>
      <c r="J133" s="222"/>
      <c r="K133" s="111" t="e">
        <f>VLOOKUP(J92,'POINTS SCORE'!$B$10:$AI$39,34,FALSE)</f>
        <v>#N/A</v>
      </c>
      <c r="L133" s="111" t="e">
        <f>VLOOKUP(J92,'POINTS SCORE'!$B$39:$AI$78,34,FALSE)</f>
        <v>#N/A</v>
      </c>
      <c r="M133" s="113" t="s">
        <v>151</v>
      </c>
      <c r="N133" s="222"/>
      <c r="O133" s="102" t="e">
        <f>VLOOKUP(N92,'POINTS SCORE'!$B$10:$AI$39,34,FALSE)</f>
        <v>#N/A</v>
      </c>
      <c r="P133" s="102" t="e">
        <f>VLOOKUP(N92,'POINTS SCORE'!$B$39:$AI$78,34,FALSE)</f>
        <v>#N/A</v>
      </c>
      <c r="Q133" s="105" t="s">
        <v>151</v>
      </c>
      <c r="R133" s="222"/>
      <c r="S133" s="102" t="e">
        <f>VLOOKUP(R92,'POINTS SCORE'!$B$10:$AI$39,34,FALSE)</f>
        <v>#N/A</v>
      </c>
      <c r="T133" s="102" t="e">
        <f>VLOOKUP(R92,'POINTS SCORE'!$B$39:$AI$78,34,FALSE)</f>
        <v>#N/A</v>
      </c>
      <c r="U133" s="105" t="s">
        <v>151</v>
      </c>
      <c r="V133" s="222"/>
      <c r="W133" s="102" t="e">
        <f>VLOOKUP(V92,'POINTS SCORE'!$B$10:$AI$39,34,FALSE)</f>
        <v>#N/A</v>
      </c>
      <c r="X133" s="102" t="e">
        <f>VLOOKUP(V92,'POINTS SCORE'!$B$39:$AI$78,34,FALSE)</f>
        <v>#N/A</v>
      </c>
      <c r="Y133" s="105" t="s">
        <v>151</v>
      </c>
      <c r="Z133" s="222"/>
      <c r="AA133" s="102" t="e">
        <f>VLOOKUP(Z92,'POINTS SCORE'!$B$10:$AI$39,34,FALSE)</f>
        <v>#N/A</v>
      </c>
      <c r="AB133" s="102" t="e">
        <f>VLOOKUP(Z92,'POINTS SCORE'!$B$39:$AI$78,34,FALSE)</f>
        <v>#N/A</v>
      </c>
      <c r="AC133" s="105" t="s">
        <v>151</v>
      </c>
      <c r="AD133" s="222"/>
      <c r="AE133" s="102" t="e">
        <f>VLOOKUP(AD92,'POINTS SCORE'!$B$10:$AI$39,34,FALSE)</f>
        <v>#N/A</v>
      </c>
      <c r="AF133" s="106" t="e">
        <f>VLOOKUP(AD92,'POINTS SCORE'!$B$39:$AI$78,34,FALSE)</f>
        <v>#N/A</v>
      </c>
    </row>
    <row r="134" spans="1:32">
      <c r="A134" s="105" t="s">
        <v>151</v>
      </c>
      <c r="B134" s="222"/>
      <c r="C134" s="102">
        <f>VLOOKUP(B92,'POINTS SCORE'!$B$10:$AI$39,34,FALSE)</f>
        <v>0</v>
      </c>
      <c r="D134" s="111">
        <f>VLOOKUP(B92,'POINTS SCORE'!$B$39:$AI$78,34,FALSE)</f>
        <v>0</v>
      </c>
      <c r="E134" s="113" t="s">
        <v>151</v>
      </c>
      <c r="F134" s="222"/>
      <c r="G134" s="111" t="e">
        <f>VLOOKUP(F92,'POINTS SCORE'!$B$10:$AI$39,34,FALSE)</f>
        <v>#N/A</v>
      </c>
      <c r="H134" s="111" t="e">
        <f>VLOOKUP(F92,'POINTS SCORE'!$B$39:$AI$78,34,FALSE)</f>
        <v>#N/A</v>
      </c>
      <c r="I134" s="113" t="s">
        <v>151</v>
      </c>
      <c r="J134" s="222"/>
      <c r="K134" s="111" t="e">
        <f>VLOOKUP(J92,'POINTS SCORE'!$B$10:$AI$39,34,FALSE)</f>
        <v>#N/A</v>
      </c>
      <c r="L134" s="111" t="e">
        <f>VLOOKUP(J92,'POINTS SCORE'!$B$39:$AI$78,34,FALSE)</f>
        <v>#N/A</v>
      </c>
      <c r="M134" s="113" t="s">
        <v>151</v>
      </c>
      <c r="N134" s="222"/>
      <c r="O134" s="102" t="e">
        <f>VLOOKUP(N92,'POINTS SCORE'!$B$10:$AI$39,34,FALSE)</f>
        <v>#N/A</v>
      </c>
      <c r="P134" s="102" t="e">
        <f>VLOOKUP(N92,'POINTS SCORE'!$B$39:$AI$78,34,FALSE)</f>
        <v>#N/A</v>
      </c>
      <c r="Q134" s="105" t="s">
        <v>151</v>
      </c>
      <c r="R134" s="222"/>
      <c r="S134" s="102" t="e">
        <f>VLOOKUP(R92,'POINTS SCORE'!$B$10:$AI$39,34,FALSE)</f>
        <v>#N/A</v>
      </c>
      <c r="T134" s="102" t="e">
        <f>VLOOKUP(R92,'POINTS SCORE'!$B$39:$AI$78,34,FALSE)</f>
        <v>#N/A</v>
      </c>
      <c r="U134" s="105" t="s">
        <v>151</v>
      </c>
      <c r="V134" s="222"/>
      <c r="W134" s="102" t="e">
        <f>VLOOKUP(V92,'POINTS SCORE'!$B$10:$AI$39,34,FALSE)</f>
        <v>#N/A</v>
      </c>
      <c r="X134" s="102" t="e">
        <f>VLOOKUP(V92,'POINTS SCORE'!$B$39:$AI$78,34,FALSE)</f>
        <v>#N/A</v>
      </c>
      <c r="Y134" s="105" t="s">
        <v>151</v>
      </c>
      <c r="Z134" s="222"/>
      <c r="AA134" s="102" t="e">
        <f>VLOOKUP(Z92,'POINTS SCORE'!$B$10:$AI$39,34,FALSE)</f>
        <v>#N/A</v>
      </c>
      <c r="AB134" s="102" t="e">
        <f>VLOOKUP(Z92,'POINTS SCORE'!$B$39:$AI$78,34,FALSE)</f>
        <v>#N/A</v>
      </c>
      <c r="AC134" s="105" t="s">
        <v>151</v>
      </c>
      <c r="AD134" s="222"/>
      <c r="AE134" s="102" t="e">
        <f>VLOOKUP(AD92,'POINTS SCORE'!$B$10:$AI$39,34,FALSE)</f>
        <v>#N/A</v>
      </c>
      <c r="AF134" s="106" t="e">
        <f>VLOOKUP(AD92,'POINTS SCORE'!$B$39:$AI$78,34,FALSE)</f>
        <v>#N/A</v>
      </c>
    </row>
    <row r="135" spans="1:32">
      <c r="A135" s="105"/>
      <c r="E135" s="113"/>
      <c r="H135" s="112"/>
      <c r="I135" s="113"/>
      <c r="L135" s="112"/>
      <c r="M135" s="113"/>
      <c r="P135" s="106"/>
      <c r="Q135" s="105"/>
      <c r="T135" s="106"/>
      <c r="U135" s="105"/>
      <c r="X135" s="106"/>
      <c r="Y135" s="105"/>
      <c r="AB135" s="106"/>
      <c r="AC135" s="105"/>
      <c r="AF135" s="106"/>
    </row>
    <row r="136" spans="1:32" ht="13.5" thickBot="1">
      <c r="A136" s="158"/>
      <c r="B136" s="159"/>
      <c r="C136" s="159"/>
      <c r="D136" s="183"/>
      <c r="E136" s="186"/>
      <c r="F136" s="183"/>
      <c r="G136" s="183"/>
      <c r="H136" s="182"/>
      <c r="I136" s="186"/>
      <c r="J136" s="183"/>
      <c r="K136" s="183"/>
      <c r="L136" s="182"/>
      <c r="M136" s="186"/>
      <c r="N136" s="183"/>
      <c r="O136" s="159"/>
      <c r="P136" s="163"/>
      <c r="Q136" s="158"/>
      <c r="R136" s="159"/>
      <c r="S136" s="159"/>
      <c r="T136" s="163"/>
      <c r="U136" s="158"/>
      <c r="V136" s="159"/>
      <c r="W136" s="159"/>
      <c r="X136" s="163"/>
      <c r="Y136" s="158"/>
      <c r="Z136" s="159"/>
      <c r="AA136" s="159"/>
      <c r="AB136" s="163"/>
      <c r="AC136" s="158"/>
      <c r="AD136" s="159"/>
      <c r="AE136" s="159"/>
      <c r="AF136" s="163"/>
    </row>
  </sheetData>
  <autoFilter ref="A5:O84" xr:uid="{937FD72E-27FC-4CB7-AD5D-E69A39B1BEE5}">
    <sortState xmlns:xlrd2="http://schemas.microsoft.com/office/spreadsheetml/2017/richdata2" ref="A6:O84">
      <sortCondition descending="1" ref="D5:D84"/>
    </sortState>
  </autoFilter>
  <mergeCells count="9">
    <mergeCell ref="Q89:T89"/>
    <mergeCell ref="U89:X89"/>
    <mergeCell ref="Y89:AB89"/>
    <mergeCell ref="AC89:AF89"/>
    <mergeCell ref="D2:E2"/>
    <mergeCell ref="A89:D89"/>
    <mergeCell ref="E89:H89"/>
    <mergeCell ref="I89:L89"/>
    <mergeCell ref="M89:P89"/>
  </mergeCells>
  <pageMargins left="0.75" right="0.75" top="1" bottom="1" header="0.5" footer="0.5"/>
  <pageSetup paperSize="9" scale="54" orientation="portrait" horizontalDpi="1200" verticalDpi="12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36" id="{E06AF1E7-69A2-4C92-AF6B-E642781AB94A}">
            <xm:f>VLOOKUP(B93,'Club Member Export'!$D:$D,1,FALSE)=B93</xm:f>
            <x14:dxf>
              <fill>
                <patternFill>
                  <bgColor rgb="FFFFFF00"/>
                </patternFill>
              </fill>
            </x14:dxf>
          </x14:cfRule>
          <xm:sqref>B93:B134 F93:F134 J93:J134 N93:N134 R93:R134 V93:V134 Z93:Z134 AD93:AD134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111">
    <tabColor theme="4" tint="-0.249977111117893"/>
    <pageSetUpPr fitToPage="1"/>
  </sheetPr>
  <dimension ref="A1:AF136"/>
  <sheetViews>
    <sheetView workbookViewId="0"/>
  </sheetViews>
  <sheetFormatPr defaultColWidth="8.85546875" defaultRowHeight="12.75"/>
  <cols>
    <col min="1" max="1" width="15.5703125" style="102" customWidth="1"/>
    <col min="2" max="2" width="22.28515625" style="102" customWidth="1"/>
    <col min="3" max="3" width="22.28515625" style="102" bestFit="1" customWidth="1"/>
    <col min="4" max="4" width="24.7109375" style="111" bestFit="1" customWidth="1"/>
    <col min="5" max="5" width="14.5703125" style="111" customWidth="1"/>
    <col min="6" max="6" width="16.28515625" style="111" bestFit="1" customWidth="1"/>
    <col min="7" max="7" width="14.5703125" style="111" customWidth="1"/>
    <col min="8" max="8" width="18.85546875" style="111" bestFit="1" customWidth="1"/>
    <col min="9" max="11" width="14.5703125" style="111" customWidth="1"/>
    <col min="12" max="12" width="18.85546875" style="111" bestFit="1" customWidth="1"/>
    <col min="13" max="14" width="14.5703125" style="111" customWidth="1"/>
    <col min="15" max="15" width="12.5703125" style="102" customWidth="1"/>
    <col min="16" max="16" width="18.85546875" style="102" bestFit="1" customWidth="1"/>
    <col min="17" max="19" width="12.5703125" style="102" customWidth="1"/>
    <col min="20" max="20" width="18.85546875" style="102" bestFit="1" customWidth="1"/>
    <col min="21" max="23" width="12.5703125" style="102" customWidth="1"/>
    <col min="24" max="24" width="18.85546875" style="102" bestFit="1" customWidth="1"/>
    <col min="25" max="27" width="12.5703125" style="102" customWidth="1"/>
    <col min="28" max="28" width="18.85546875" style="102" bestFit="1" customWidth="1"/>
    <col min="29" max="31" width="12.5703125" style="102" customWidth="1"/>
    <col min="32" max="32" width="18.85546875" style="102" bestFit="1" customWidth="1"/>
    <col min="33" max="44" width="12.5703125" style="102" customWidth="1"/>
    <col min="45" max="16384" width="8.85546875" style="102"/>
  </cols>
  <sheetData>
    <row r="1" spans="1:15" ht="15" customHeight="1"/>
    <row r="2" spans="1:15" ht="15" customHeight="1">
      <c r="B2" s="101" t="s">
        <v>6</v>
      </c>
      <c r="C2" s="140" t="s">
        <v>94</v>
      </c>
      <c r="E2" s="254"/>
      <c r="F2" s="254"/>
    </row>
    <row r="3" spans="1:15" ht="15" customHeight="1"/>
    <row r="4" spans="1:15" ht="15" customHeight="1">
      <c r="A4" s="11"/>
      <c r="B4" s="147"/>
      <c r="C4" s="147"/>
    </row>
    <row r="5" spans="1:15" s="107" customFormat="1" ht="15" customHeight="1">
      <c r="A5" s="110" t="s">
        <v>9</v>
      </c>
      <c r="B5" s="72" t="s">
        <v>8</v>
      </c>
      <c r="C5" s="72" t="s">
        <v>5</v>
      </c>
      <c r="D5" s="110" t="s">
        <v>10</v>
      </c>
      <c r="E5" s="164" t="s">
        <v>152</v>
      </c>
      <c r="F5" s="165" t="s">
        <v>153</v>
      </c>
      <c r="G5" s="166" t="s">
        <v>0</v>
      </c>
      <c r="H5" s="188" t="s">
        <v>51</v>
      </c>
      <c r="I5" s="179" t="s">
        <v>154</v>
      </c>
      <c r="J5" s="189" t="s">
        <v>155</v>
      </c>
      <c r="K5" s="190" t="s">
        <v>4</v>
      </c>
      <c r="L5" s="180" t="s">
        <v>156</v>
      </c>
      <c r="M5" s="172" t="s">
        <v>157</v>
      </c>
      <c r="N5" s="191" t="s">
        <v>158</v>
      </c>
      <c r="O5" s="174" t="s">
        <v>21</v>
      </c>
    </row>
    <row r="6" spans="1:15" ht="15" customHeight="1">
      <c r="A6" s="59" t="s">
        <v>47</v>
      </c>
      <c r="B6" s="96" t="s">
        <v>64</v>
      </c>
      <c r="C6" s="141">
        <f t="shared" ref="C6:C30" si="0">SUM(E6:O6)</f>
        <v>28</v>
      </c>
      <c r="D6" s="175">
        <f t="shared" ref="D6:D30" si="1">SUM(E6:N6)-MIN(E6:I6)</f>
        <v>28</v>
      </c>
      <c r="E6" s="122">
        <f t="shared" ref="E6:E30" si="2">IFERROR(VLOOKUP(B6,$B$93:$C$134,2,FALSE),0)</f>
        <v>16</v>
      </c>
      <c r="F6" s="122">
        <f t="shared" ref="F6:F30" si="3">IFERROR(VLOOKUP(B6,$F$93:$G$134,2,FALSE),0)</f>
        <v>12</v>
      </c>
      <c r="G6" s="123"/>
      <c r="H6" s="122">
        <f t="shared" ref="H6:H30" si="4">IFERROR(VLOOKUP(B6,$J$93:$K$134,2,FALSE),0)</f>
        <v>0</v>
      </c>
      <c r="I6" s="122">
        <f t="shared" ref="I6:I30" si="5">IFERROR(VLOOKUP(B6,$N$93:$O$134,2,FALSE),0)</f>
        <v>0</v>
      </c>
      <c r="J6" s="122">
        <f t="shared" ref="J6:J30" si="6">IFERROR(VLOOKUP(B6,$R$93:$S$134,2,FALSE),0)</f>
        <v>0</v>
      </c>
      <c r="K6" s="123"/>
      <c r="L6" s="122">
        <f t="shared" ref="L6:L30" si="7">IFERROR(VLOOKUP(B6,$V$93:$W$134,2,FALSE),0)</f>
        <v>0</v>
      </c>
      <c r="M6" s="122">
        <f t="shared" ref="M6:M30" si="8">IFERROR(VLOOKUP(B6,$Z$93:$AA$134,2,FALSE),0)</f>
        <v>0</v>
      </c>
      <c r="N6" s="122">
        <f t="shared" ref="N6:N30" si="9">IFERROR(VLOOKUP(B6,$AD$93:$AE$134,2,FALSE),0)</f>
        <v>0</v>
      </c>
      <c r="O6" s="123"/>
    </row>
    <row r="7" spans="1:15" ht="15" customHeight="1">
      <c r="A7" s="59" t="s">
        <v>47</v>
      </c>
      <c r="B7" s="96" t="s">
        <v>140</v>
      </c>
      <c r="C7" s="141">
        <f t="shared" si="0"/>
        <v>27</v>
      </c>
      <c r="D7" s="175">
        <f t="shared" si="1"/>
        <v>27</v>
      </c>
      <c r="E7" s="122">
        <f t="shared" si="2"/>
        <v>16</v>
      </c>
      <c r="F7" s="122">
        <f t="shared" si="3"/>
        <v>0</v>
      </c>
      <c r="G7" s="181"/>
      <c r="H7" s="122">
        <f t="shared" si="4"/>
        <v>0</v>
      </c>
      <c r="I7" s="122">
        <f t="shared" si="5"/>
        <v>11</v>
      </c>
      <c r="J7" s="122">
        <f t="shared" si="6"/>
        <v>0</v>
      </c>
      <c r="K7" s="181"/>
      <c r="L7" s="122">
        <f t="shared" si="7"/>
        <v>0</v>
      </c>
      <c r="M7" s="122">
        <f t="shared" si="8"/>
        <v>0</v>
      </c>
      <c r="N7" s="122">
        <f t="shared" si="9"/>
        <v>0</v>
      </c>
      <c r="O7" s="181"/>
    </row>
    <row r="8" spans="1:15" ht="15" customHeight="1">
      <c r="A8" s="59" t="s">
        <v>47</v>
      </c>
      <c r="B8" s="96" t="s">
        <v>112</v>
      </c>
      <c r="C8" s="141">
        <f t="shared" si="0"/>
        <v>26</v>
      </c>
      <c r="D8" s="175">
        <f t="shared" si="1"/>
        <v>26</v>
      </c>
      <c r="E8" s="122">
        <f t="shared" si="2"/>
        <v>26</v>
      </c>
      <c r="F8" s="122">
        <f t="shared" si="3"/>
        <v>0</v>
      </c>
      <c r="G8" s="123"/>
      <c r="H8" s="122">
        <f t="shared" si="4"/>
        <v>0</v>
      </c>
      <c r="I8" s="122">
        <f t="shared" si="5"/>
        <v>0</v>
      </c>
      <c r="J8" s="122">
        <f t="shared" si="6"/>
        <v>0</v>
      </c>
      <c r="K8" s="123"/>
      <c r="L8" s="122">
        <f t="shared" si="7"/>
        <v>0</v>
      </c>
      <c r="M8" s="122">
        <f t="shared" si="8"/>
        <v>0</v>
      </c>
      <c r="N8" s="122">
        <f t="shared" si="9"/>
        <v>0</v>
      </c>
      <c r="O8" s="123"/>
    </row>
    <row r="9" spans="1:15" ht="15" customHeight="1">
      <c r="A9" s="59" t="s">
        <v>47</v>
      </c>
      <c r="B9" s="96" t="s">
        <v>2623</v>
      </c>
      <c r="C9" s="141">
        <f t="shared" si="0"/>
        <v>18</v>
      </c>
      <c r="D9" s="175">
        <f t="shared" si="1"/>
        <v>18</v>
      </c>
      <c r="E9" s="122">
        <f t="shared" si="2"/>
        <v>0</v>
      </c>
      <c r="F9" s="122">
        <f t="shared" si="3"/>
        <v>0</v>
      </c>
      <c r="G9" s="123"/>
      <c r="H9" s="122">
        <f t="shared" si="4"/>
        <v>0</v>
      </c>
      <c r="I9" s="122">
        <f t="shared" si="5"/>
        <v>18</v>
      </c>
      <c r="J9" s="122">
        <f t="shared" si="6"/>
        <v>0</v>
      </c>
      <c r="K9" s="123"/>
      <c r="L9" s="122">
        <f t="shared" si="7"/>
        <v>0</v>
      </c>
      <c r="M9" s="122">
        <f t="shared" si="8"/>
        <v>0</v>
      </c>
      <c r="N9" s="122">
        <f t="shared" si="9"/>
        <v>0</v>
      </c>
      <c r="O9" s="123"/>
    </row>
    <row r="10" spans="1:15" ht="15" customHeight="1">
      <c r="A10" s="59" t="s">
        <v>47</v>
      </c>
      <c r="B10" s="96" t="s">
        <v>204</v>
      </c>
      <c r="C10" s="141">
        <f t="shared" si="0"/>
        <v>17</v>
      </c>
      <c r="D10" s="175">
        <f t="shared" si="1"/>
        <v>17</v>
      </c>
      <c r="E10" s="122">
        <f t="shared" si="2"/>
        <v>17</v>
      </c>
      <c r="F10" s="122">
        <f t="shared" si="3"/>
        <v>0</v>
      </c>
      <c r="G10" s="181"/>
      <c r="H10" s="122">
        <f t="shared" si="4"/>
        <v>0</v>
      </c>
      <c r="I10" s="122">
        <f t="shared" si="5"/>
        <v>0</v>
      </c>
      <c r="J10" s="122">
        <f t="shared" si="6"/>
        <v>0</v>
      </c>
      <c r="K10" s="181"/>
      <c r="L10" s="122">
        <f t="shared" si="7"/>
        <v>0</v>
      </c>
      <c r="M10" s="122">
        <f t="shared" si="8"/>
        <v>0</v>
      </c>
      <c r="N10" s="122">
        <f t="shared" si="9"/>
        <v>0</v>
      </c>
      <c r="O10" s="181"/>
    </row>
    <row r="11" spans="1:15" ht="15" customHeight="1">
      <c r="A11" s="59" t="s">
        <v>47</v>
      </c>
      <c r="B11" s="96" t="s">
        <v>2388</v>
      </c>
      <c r="C11" s="141">
        <f t="shared" si="0"/>
        <v>16</v>
      </c>
      <c r="D11" s="175">
        <f t="shared" si="1"/>
        <v>16</v>
      </c>
      <c r="E11" s="122">
        <f t="shared" si="2"/>
        <v>0</v>
      </c>
      <c r="F11" s="122">
        <f t="shared" si="3"/>
        <v>0</v>
      </c>
      <c r="G11" s="123"/>
      <c r="H11" s="122">
        <f t="shared" si="4"/>
        <v>16</v>
      </c>
      <c r="I11" s="122">
        <f t="shared" si="5"/>
        <v>0</v>
      </c>
      <c r="J11" s="122">
        <f t="shared" si="6"/>
        <v>0</v>
      </c>
      <c r="K11" s="123"/>
      <c r="L11" s="122">
        <f t="shared" si="7"/>
        <v>0</v>
      </c>
      <c r="M11" s="122">
        <f t="shared" si="8"/>
        <v>0</v>
      </c>
      <c r="N11" s="122">
        <f t="shared" si="9"/>
        <v>0</v>
      </c>
      <c r="O11" s="123"/>
    </row>
    <row r="12" spans="1:15" ht="15" customHeight="1">
      <c r="A12" s="59" t="s">
        <v>281</v>
      </c>
      <c r="B12" s="96" t="s">
        <v>231</v>
      </c>
      <c r="C12" s="141">
        <f t="shared" si="0"/>
        <v>10</v>
      </c>
      <c r="D12" s="175">
        <f t="shared" si="1"/>
        <v>10</v>
      </c>
      <c r="E12" s="122">
        <f t="shared" si="2"/>
        <v>0</v>
      </c>
      <c r="F12" s="122">
        <f t="shared" si="3"/>
        <v>10</v>
      </c>
      <c r="G12" s="123"/>
      <c r="H12" s="122">
        <f t="shared" si="4"/>
        <v>0</v>
      </c>
      <c r="I12" s="122">
        <f t="shared" si="5"/>
        <v>0</v>
      </c>
      <c r="J12" s="122">
        <f t="shared" si="6"/>
        <v>0</v>
      </c>
      <c r="K12" s="123"/>
      <c r="L12" s="122">
        <f t="shared" si="7"/>
        <v>0</v>
      </c>
      <c r="M12" s="122">
        <f t="shared" si="8"/>
        <v>0</v>
      </c>
      <c r="N12" s="122">
        <f t="shared" si="9"/>
        <v>0</v>
      </c>
      <c r="O12" s="123"/>
    </row>
    <row r="13" spans="1:15" ht="15" customHeight="1">
      <c r="A13" s="59" t="s">
        <v>47</v>
      </c>
      <c r="B13" s="96" t="s">
        <v>2624</v>
      </c>
      <c r="C13" s="141">
        <f t="shared" si="0"/>
        <v>8</v>
      </c>
      <c r="D13" s="175">
        <f t="shared" si="1"/>
        <v>8</v>
      </c>
      <c r="E13" s="122">
        <f t="shared" si="2"/>
        <v>0</v>
      </c>
      <c r="F13" s="122">
        <f t="shared" si="3"/>
        <v>0</v>
      </c>
      <c r="G13" s="123"/>
      <c r="H13" s="122">
        <f t="shared" si="4"/>
        <v>0</v>
      </c>
      <c r="I13" s="122">
        <f t="shared" si="5"/>
        <v>8</v>
      </c>
      <c r="J13" s="122">
        <f t="shared" si="6"/>
        <v>0</v>
      </c>
      <c r="K13" s="123"/>
      <c r="L13" s="122">
        <f t="shared" si="7"/>
        <v>0</v>
      </c>
      <c r="M13" s="122">
        <f t="shared" si="8"/>
        <v>0</v>
      </c>
      <c r="N13" s="122">
        <f t="shared" si="9"/>
        <v>0</v>
      </c>
      <c r="O13" s="123"/>
    </row>
    <row r="14" spans="1:15" ht="15" customHeight="1">
      <c r="A14" s="59"/>
      <c r="B14" s="96"/>
      <c r="C14" s="141">
        <f t="shared" si="0"/>
        <v>0</v>
      </c>
      <c r="D14" s="175">
        <f t="shared" si="1"/>
        <v>0</v>
      </c>
      <c r="E14" s="122">
        <f t="shared" si="2"/>
        <v>0</v>
      </c>
      <c r="F14" s="122">
        <f t="shared" si="3"/>
        <v>0</v>
      </c>
      <c r="G14" s="123"/>
      <c r="H14" s="122">
        <f t="shared" si="4"/>
        <v>0</v>
      </c>
      <c r="I14" s="122">
        <f t="shared" si="5"/>
        <v>0</v>
      </c>
      <c r="J14" s="122">
        <f t="shared" si="6"/>
        <v>0</v>
      </c>
      <c r="K14" s="123"/>
      <c r="L14" s="122">
        <f t="shared" si="7"/>
        <v>0</v>
      </c>
      <c r="M14" s="122">
        <f t="shared" si="8"/>
        <v>0</v>
      </c>
      <c r="N14" s="122">
        <f t="shared" si="9"/>
        <v>0</v>
      </c>
      <c r="O14" s="123"/>
    </row>
    <row r="15" spans="1:15" ht="15" customHeight="1">
      <c r="A15" s="92"/>
      <c r="B15" s="96"/>
      <c r="C15" s="141">
        <f t="shared" si="0"/>
        <v>0</v>
      </c>
      <c r="D15" s="175">
        <f t="shared" si="1"/>
        <v>0</v>
      </c>
      <c r="E15" s="122">
        <f t="shared" si="2"/>
        <v>0</v>
      </c>
      <c r="F15" s="122">
        <f t="shared" si="3"/>
        <v>0</v>
      </c>
      <c r="G15" s="181"/>
      <c r="H15" s="122">
        <f t="shared" si="4"/>
        <v>0</v>
      </c>
      <c r="I15" s="122">
        <f t="shared" si="5"/>
        <v>0</v>
      </c>
      <c r="J15" s="122">
        <f t="shared" si="6"/>
        <v>0</v>
      </c>
      <c r="K15" s="181"/>
      <c r="L15" s="122">
        <f t="shared" si="7"/>
        <v>0</v>
      </c>
      <c r="M15" s="122">
        <f t="shared" si="8"/>
        <v>0</v>
      </c>
      <c r="N15" s="122">
        <f t="shared" si="9"/>
        <v>0</v>
      </c>
      <c r="O15" s="181"/>
    </row>
    <row r="16" spans="1:15" ht="15" customHeight="1">
      <c r="A16" s="59"/>
      <c r="B16" s="96"/>
      <c r="C16" s="141">
        <f t="shared" si="0"/>
        <v>0</v>
      </c>
      <c r="D16" s="175">
        <f t="shared" si="1"/>
        <v>0</v>
      </c>
      <c r="E16" s="122">
        <f t="shared" si="2"/>
        <v>0</v>
      </c>
      <c r="F16" s="122">
        <f t="shared" si="3"/>
        <v>0</v>
      </c>
      <c r="G16" s="181"/>
      <c r="H16" s="122">
        <f t="shared" si="4"/>
        <v>0</v>
      </c>
      <c r="I16" s="122">
        <f t="shared" si="5"/>
        <v>0</v>
      </c>
      <c r="J16" s="122">
        <f t="shared" si="6"/>
        <v>0</v>
      </c>
      <c r="K16" s="181"/>
      <c r="L16" s="122">
        <f t="shared" si="7"/>
        <v>0</v>
      </c>
      <c r="M16" s="122">
        <f t="shared" si="8"/>
        <v>0</v>
      </c>
      <c r="N16" s="122">
        <f t="shared" si="9"/>
        <v>0</v>
      </c>
      <c r="O16" s="181"/>
    </row>
    <row r="17" spans="1:15" ht="15" customHeight="1">
      <c r="A17" s="59"/>
      <c r="B17" s="96"/>
      <c r="C17" s="141">
        <f t="shared" si="0"/>
        <v>0</v>
      </c>
      <c r="D17" s="175">
        <f t="shared" si="1"/>
        <v>0</v>
      </c>
      <c r="E17" s="122">
        <f t="shared" si="2"/>
        <v>0</v>
      </c>
      <c r="F17" s="122">
        <f t="shared" si="3"/>
        <v>0</v>
      </c>
      <c r="G17" s="123"/>
      <c r="H17" s="122">
        <f t="shared" si="4"/>
        <v>0</v>
      </c>
      <c r="I17" s="122">
        <f t="shared" si="5"/>
        <v>0</v>
      </c>
      <c r="J17" s="122">
        <f t="shared" si="6"/>
        <v>0</v>
      </c>
      <c r="K17" s="123"/>
      <c r="L17" s="122">
        <f t="shared" si="7"/>
        <v>0</v>
      </c>
      <c r="M17" s="122">
        <f t="shared" si="8"/>
        <v>0</v>
      </c>
      <c r="N17" s="122">
        <f t="shared" si="9"/>
        <v>0</v>
      </c>
      <c r="O17" s="123"/>
    </row>
    <row r="18" spans="1:15" ht="15" customHeight="1">
      <c r="A18" s="52"/>
      <c r="B18" s="96"/>
      <c r="C18" s="141">
        <f t="shared" si="0"/>
        <v>0</v>
      </c>
      <c r="D18" s="175">
        <f t="shared" si="1"/>
        <v>0</v>
      </c>
      <c r="E18" s="122">
        <f t="shared" si="2"/>
        <v>0</v>
      </c>
      <c r="F18" s="122">
        <f t="shared" si="3"/>
        <v>0</v>
      </c>
      <c r="G18" s="123"/>
      <c r="H18" s="122">
        <f t="shared" si="4"/>
        <v>0</v>
      </c>
      <c r="I18" s="122">
        <f t="shared" si="5"/>
        <v>0</v>
      </c>
      <c r="J18" s="122">
        <f t="shared" si="6"/>
        <v>0</v>
      </c>
      <c r="K18" s="123"/>
      <c r="L18" s="122">
        <f t="shared" si="7"/>
        <v>0</v>
      </c>
      <c r="M18" s="122">
        <f t="shared" si="8"/>
        <v>0</v>
      </c>
      <c r="N18" s="122">
        <f t="shared" si="9"/>
        <v>0</v>
      </c>
      <c r="O18" s="123"/>
    </row>
    <row r="19" spans="1:15">
      <c r="A19" s="52"/>
      <c r="B19" s="96"/>
      <c r="C19" s="141">
        <f t="shared" si="0"/>
        <v>0</v>
      </c>
      <c r="D19" s="175">
        <f t="shared" si="1"/>
        <v>0</v>
      </c>
      <c r="E19" s="122">
        <f t="shared" si="2"/>
        <v>0</v>
      </c>
      <c r="F19" s="122">
        <f t="shared" si="3"/>
        <v>0</v>
      </c>
      <c r="G19" s="123"/>
      <c r="H19" s="122">
        <f t="shared" si="4"/>
        <v>0</v>
      </c>
      <c r="I19" s="122">
        <f t="shared" si="5"/>
        <v>0</v>
      </c>
      <c r="J19" s="122">
        <f t="shared" si="6"/>
        <v>0</v>
      </c>
      <c r="K19" s="123"/>
      <c r="L19" s="122">
        <f t="shared" si="7"/>
        <v>0</v>
      </c>
      <c r="M19" s="122">
        <f t="shared" si="8"/>
        <v>0</v>
      </c>
      <c r="N19" s="122">
        <f t="shared" si="9"/>
        <v>0</v>
      </c>
      <c r="O19" s="123"/>
    </row>
    <row r="20" spans="1:15">
      <c r="A20" s="52"/>
      <c r="B20" s="96"/>
      <c r="C20" s="141">
        <f t="shared" si="0"/>
        <v>0</v>
      </c>
      <c r="D20" s="175">
        <f t="shared" si="1"/>
        <v>0</v>
      </c>
      <c r="E20" s="122">
        <f t="shared" si="2"/>
        <v>0</v>
      </c>
      <c r="F20" s="122">
        <f t="shared" si="3"/>
        <v>0</v>
      </c>
      <c r="G20" s="123"/>
      <c r="H20" s="122">
        <f t="shared" si="4"/>
        <v>0</v>
      </c>
      <c r="I20" s="122">
        <f t="shared" si="5"/>
        <v>0</v>
      </c>
      <c r="J20" s="122">
        <f t="shared" si="6"/>
        <v>0</v>
      </c>
      <c r="K20" s="123"/>
      <c r="L20" s="122">
        <f t="shared" si="7"/>
        <v>0</v>
      </c>
      <c r="M20" s="122">
        <f t="shared" si="8"/>
        <v>0</v>
      </c>
      <c r="N20" s="122">
        <f t="shared" si="9"/>
        <v>0</v>
      </c>
      <c r="O20" s="123"/>
    </row>
    <row r="21" spans="1:15">
      <c r="A21" s="52"/>
      <c r="B21" s="93"/>
      <c r="C21" s="141">
        <f t="shared" si="0"/>
        <v>0</v>
      </c>
      <c r="D21" s="175">
        <f t="shared" si="1"/>
        <v>0</v>
      </c>
      <c r="E21" s="122">
        <f t="shared" si="2"/>
        <v>0</v>
      </c>
      <c r="F21" s="122">
        <f t="shared" si="3"/>
        <v>0</v>
      </c>
      <c r="G21" s="123"/>
      <c r="H21" s="122">
        <f t="shared" si="4"/>
        <v>0</v>
      </c>
      <c r="I21" s="122">
        <f t="shared" si="5"/>
        <v>0</v>
      </c>
      <c r="J21" s="122">
        <f t="shared" si="6"/>
        <v>0</v>
      </c>
      <c r="K21" s="123"/>
      <c r="L21" s="122">
        <f t="shared" si="7"/>
        <v>0</v>
      </c>
      <c r="M21" s="122">
        <f t="shared" si="8"/>
        <v>0</v>
      </c>
      <c r="N21" s="122">
        <f t="shared" si="9"/>
        <v>0</v>
      </c>
      <c r="O21" s="123"/>
    </row>
    <row r="22" spans="1:15">
      <c r="A22" s="52"/>
      <c r="B22" s="93"/>
      <c r="C22" s="141">
        <f t="shared" si="0"/>
        <v>0</v>
      </c>
      <c r="D22" s="175">
        <f t="shared" si="1"/>
        <v>0</v>
      </c>
      <c r="E22" s="122">
        <f t="shared" si="2"/>
        <v>0</v>
      </c>
      <c r="F22" s="122">
        <f t="shared" si="3"/>
        <v>0</v>
      </c>
      <c r="G22" s="181"/>
      <c r="H22" s="122">
        <f t="shared" si="4"/>
        <v>0</v>
      </c>
      <c r="I22" s="122">
        <f t="shared" si="5"/>
        <v>0</v>
      </c>
      <c r="J22" s="122">
        <f t="shared" si="6"/>
        <v>0</v>
      </c>
      <c r="K22" s="181"/>
      <c r="L22" s="122">
        <f t="shared" si="7"/>
        <v>0</v>
      </c>
      <c r="M22" s="122">
        <f t="shared" si="8"/>
        <v>0</v>
      </c>
      <c r="N22" s="122">
        <f t="shared" si="9"/>
        <v>0</v>
      </c>
      <c r="O22" s="181"/>
    </row>
    <row r="23" spans="1:15">
      <c r="A23" s="52"/>
      <c r="B23" s="93"/>
      <c r="C23" s="141">
        <f t="shared" si="0"/>
        <v>0</v>
      </c>
      <c r="D23" s="175">
        <f t="shared" si="1"/>
        <v>0</v>
      </c>
      <c r="E23" s="122">
        <f t="shared" si="2"/>
        <v>0</v>
      </c>
      <c r="F23" s="122">
        <f t="shared" si="3"/>
        <v>0</v>
      </c>
      <c r="G23" s="123"/>
      <c r="H23" s="122">
        <f t="shared" si="4"/>
        <v>0</v>
      </c>
      <c r="I23" s="122">
        <f t="shared" si="5"/>
        <v>0</v>
      </c>
      <c r="J23" s="122">
        <f t="shared" si="6"/>
        <v>0</v>
      </c>
      <c r="K23" s="123"/>
      <c r="L23" s="122">
        <f t="shared" si="7"/>
        <v>0</v>
      </c>
      <c r="M23" s="122">
        <f t="shared" si="8"/>
        <v>0</v>
      </c>
      <c r="N23" s="122">
        <f t="shared" si="9"/>
        <v>0</v>
      </c>
      <c r="O23" s="123"/>
    </row>
    <row r="24" spans="1:15">
      <c r="A24" s="52"/>
      <c r="B24" s="93"/>
      <c r="C24" s="141">
        <f t="shared" si="0"/>
        <v>0</v>
      </c>
      <c r="D24" s="175">
        <f t="shared" si="1"/>
        <v>0</v>
      </c>
      <c r="E24" s="122">
        <f t="shared" si="2"/>
        <v>0</v>
      </c>
      <c r="F24" s="122">
        <f t="shared" si="3"/>
        <v>0</v>
      </c>
      <c r="G24" s="181"/>
      <c r="H24" s="122">
        <f t="shared" si="4"/>
        <v>0</v>
      </c>
      <c r="I24" s="122">
        <f t="shared" si="5"/>
        <v>0</v>
      </c>
      <c r="J24" s="122">
        <f t="shared" si="6"/>
        <v>0</v>
      </c>
      <c r="K24" s="181"/>
      <c r="L24" s="122">
        <f t="shared" si="7"/>
        <v>0</v>
      </c>
      <c r="M24" s="122">
        <f t="shared" si="8"/>
        <v>0</v>
      </c>
      <c r="N24" s="122">
        <f t="shared" si="9"/>
        <v>0</v>
      </c>
      <c r="O24" s="181"/>
    </row>
    <row r="25" spans="1:15">
      <c r="A25" s="94"/>
      <c r="B25" s="93"/>
      <c r="C25" s="141">
        <f t="shared" si="0"/>
        <v>0</v>
      </c>
      <c r="D25" s="175">
        <f t="shared" si="1"/>
        <v>0</v>
      </c>
      <c r="E25" s="122">
        <f t="shared" si="2"/>
        <v>0</v>
      </c>
      <c r="F25" s="122">
        <f t="shared" si="3"/>
        <v>0</v>
      </c>
      <c r="G25" s="123"/>
      <c r="H25" s="122">
        <f t="shared" si="4"/>
        <v>0</v>
      </c>
      <c r="I25" s="122">
        <f t="shared" si="5"/>
        <v>0</v>
      </c>
      <c r="J25" s="122">
        <f t="shared" si="6"/>
        <v>0</v>
      </c>
      <c r="K25" s="123"/>
      <c r="L25" s="122">
        <f t="shared" si="7"/>
        <v>0</v>
      </c>
      <c r="M25" s="122">
        <f t="shared" si="8"/>
        <v>0</v>
      </c>
      <c r="N25" s="122">
        <f t="shared" si="9"/>
        <v>0</v>
      </c>
      <c r="O25" s="123"/>
    </row>
    <row r="26" spans="1:15">
      <c r="A26" s="59"/>
      <c r="B26" s="93"/>
      <c r="C26" s="141">
        <f t="shared" si="0"/>
        <v>0</v>
      </c>
      <c r="D26" s="175">
        <f t="shared" si="1"/>
        <v>0</v>
      </c>
      <c r="E26" s="122">
        <f t="shared" si="2"/>
        <v>0</v>
      </c>
      <c r="F26" s="122">
        <f t="shared" si="3"/>
        <v>0</v>
      </c>
      <c r="G26" s="123"/>
      <c r="H26" s="122">
        <f t="shared" si="4"/>
        <v>0</v>
      </c>
      <c r="I26" s="122">
        <f t="shared" si="5"/>
        <v>0</v>
      </c>
      <c r="J26" s="122">
        <f t="shared" si="6"/>
        <v>0</v>
      </c>
      <c r="K26" s="123"/>
      <c r="L26" s="122">
        <f t="shared" si="7"/>
        <v>0</v>
      </c>
      <c r="M26" s="122">
        <f t="shared" si="8"/>
        <v>0</v>
      </c>
      <c r="N26" s="122">
        <f t="shared" si="9"/>
        <v>0</v>
      </c>
      <c r="O26" s="123"/>
    </row>
    <row r="27" spans="1:15">
      <c r="A27" s="59"/>
      <c r="B27" s="93"/>
      <c r="C27" s="141">
        <f t="shared" si="0"/>
        <v>0</v>
      </c>
      <c r="D27" s="175">
        <f t="shared" si="1"/>
        <v>0</v>
      </c>
      <c r="E27" s="122">
        <f t="shared" si="2"/>
        <v>0</v>
      </c>
      <c r="F27" s="122">
        <f t="shared" si="3"/>
        <v>0</v>
      </c>
      <c r="G27" s="181"/>
      <c r="H27" s="122">
        <f t="shared" si="4"/>
        <v>0</v>
      </c>
      <c r="I27" s="122">
        <f t="shared" si="5"/>
        <v>0</v>
      </c>
      <c r="J27" s="122">
        <f t="shared" si="6"/>
        <v>0</v>
      </c>
      <c r="K27" s="181"/>
      <c r="L27" s="122">
        <f t="shared" si="7"/>
        <v>0</v>
      </c>
      <c r="M27" s="122">
        <f t="shared" si="8"/>
        <v>0</v>
      </c>
      <c r="N27" s="122">
        <f t="shared" si="9"/>
        <v>0</v>
      </c>
      <c r="O27" s="181"/>
    </row>
    <row r="28" spans="1:15">
      <c r="A28" s="52"/>
      <c r="B28" s="93"/>
      <c r="C28" s="141">
        <f t="shared" si="0"/>
        <v>0</v>
      </c>
      <c r="D28" s="175">
        <f t="shared" si="1"/>
        <v>0</v>
      </c>
      <c r="E28" s="122">
        <f t="shared" si="2"/>
        <v>0</v>
      </c>
      <c r="F28" s="122">
        <f t="shared" si="3"/>
        <v>0</v>
      </c>
      <c r="G28" s="181"/>
      <c r="H28" s="122">
        <f t="shared" si="4"/>
        <v>0</v>
      </c>
      <c r="I28" s="122">
        <f t="shared" si="5"/>
        <v>0</v>
      </c>
      <c r="J28" s="122">
        <f t="shared" si="6"/>
        <v>0</v>
      </c>
      <c r="K28" s="181"/>
      <c r="L28" s="122">
        <f t="shared" si="7"/>
        <v>0</v>
      </c>
      <c r="M28" s="122">
        <f t="shared" si="8"/>
        <v>0</v>
      </c>
      <c r="N28" s="122">
        <f t="shared" si="9"/>
        <v>0</v>
      </c>
      <c r="O28" s="181"/>
    </row>
    <row r="29" spans="1:15">
      <c r="A29" s="52"/>
      <c r="B29" s="93"/>
      <c r="C29" s="141">
        <f t="shared" si="0"/>
        <v>0</v>
      </c>
      <c r="D29" s="175">
        <f t="shared" si="1"/>
        <v>0</v>
      </c>
      <c r="E29" s="122">
        <f t="shared" si="2"/>
        <v>0</v>
      </c>
      <c r="F29" s="122">
        <f t="shared" si="3"/>
        <v>0</v>
      </c>
      <c r="G29" s="123"/>
      <c r="H29" s="122">
        <f t="shared" si="4"/>
        <v>0</v>
      </c>
      <c r="I29" s="122">
        <f t="shared" si="5"/>
        <v>0</v>
      </c>
      <c r="J29" s="122">
        <f t="shared" si="6"/>
        <v>0</v>
      </c>
      <c r="K29" s="123"/>
      <c r="L29" s="122">
        <f t="shared" si="7"/>
        <v>0</v>
      </c>
      <c r="M29" s="122">
        <f t="shared" si="8"/>
        <v>0</v>
      </c>
      <c r="N29" s="122">
        <f t="shared" si="9"/>
        <v>0</v>
      </c>
      <c r="O29" s="123"/>
    </row>
    <row r="30" spans="1:15">
      <c r="A30" s="59"/>
      <c r="B30" s="93"/>
      <c r="C30" s="141">
        <f t="shared" si="0"/>
        <v>0</v>
      </c>
      <c r="D30" s="175">
        <f t="shared" si="1"/>
        <v>0</v>
      </c>
      <c r="E30" s="122">
        <f t="shared" si="2"/>
        <v>0</v>
      </c>
      <c r="F30" s="122">
        <f t="shared" si="3"/>
        <v>0</v>
      </c>
      <c r="G30" s="181"/>
      <c r="H30" s="122">
        <f t="shared" si="4"/>
        <v>0</v>
      </c>
      <c r="I30" s="122">
        <f t="shared" si="5"/>
        <v>0</v>
      </c>
      <c r="J30" s="122">
        <f t="shared" si="6"/>
        <v>0</v>
      </c>
      <c r="K30" s="181"/>
      <c r="L30" s="122">
        <f t="shared" si="7"/>
        <v>0</v>
      </c>
      <c r="M30" s="122">
        <f t="shared" si="8"/>
        <v>0</v>
      </c>
      <c r="N30" s="122">
        <f t="shared" si="9"/>
        <v>0</v>
      </c>
      <c r="O30" s="181"/>
    </row>
    <row r="31" spans="1:15" hidden="1">
      <c r="A31" s="59"/>
      <c r="B31" s="93"/>
      <c r="C31" s="141">
        <f t="shared" ref="C31:C37" si="10">SUM(E31:O31)</f>
        <v>0</v>
      </c>
      <c r="D31" s="175">
        <f t="shared" ref="D31:D70" si="11">SUM(E31:N31)-MIN(E31:I31)</f>
        <v>0</v>
      </c>
      <c r="E31" s="122">
        <f t="shared" ref="E31:E37" si="12">IFERROR(VLOOKUP(B31,$B$93:$C$134,2,FALSE),0)</f>
        <v>0</v>
      </c>
      <c r="F31" s="122">
        <f t="shared" ref="F31:F37" si="13">IFERROR(VLOOKUP(B31,$F$93:$G$134,2,FALSE),0)</f>
        <v>0</v>
      </c>
      <c r="G31" s="181"/>
      <c r="H31" s="122">
        <f t="shared" ref="H31:H37" si="14">IFERROR(VLOOKUP(B31,$J$93:$K$134,2,FALSE),0)</f>
        <v>0</v>
      </c>
      <c r="I31" s="122">
        <f t="shared" ref="I31:I37" si="15">IFERROR(VLOOKUP(B31,$N$93:$O$134,2,FALSE),0)</f>
        <v>0</v>
      </c>
      <c r="J31" s="122">
        <f t="shared" ref="J31:J37" si="16">IFERROR(VLOOKUP(B31,$R$93:$S$134,2,FALSE),0)</f>
        <v>0</v>
      </c>
      <c r="K31" s="181"/>
      <c r="L31" s="122">
        <f t="shared" ref="L31:L37" si="17">IFERROR(VLOOKUP(B31,$V$93:$W$134,2,FALSE),0)</f>
        <v>0</v>
      </c>
      <c r="M31" s="122">
        <f t="shared" ref="M31:M37" si="18">IFERROR(VLOOKUP(B31,$Z$93:$AA$134,2,FALSE),0)</f>
        <v>0</v>
      </c>
      <c r="N31" s="122">
        <f t="shared" ref="N31:N37" si="19">IFERROR(VLOOKUP(B31,$AD$93:$AE$134,2,FALSE),0)</f>
        <v>0</v>
      </c>
      <c r="O31" s="181"/>
    </row>
    <row r="32" spans="1:15" hidden="1">
      <c r="A32" s="59"/>
      <c r="B32" s="93"/>
      <c r="C32" s="141">
        <f t="shared" si="10"/>
        <v>0</v>
      </c>
      <c r="D32" s="175">
        <f t="shared" si="11"/>
        <v>0</v>
      </c>
      <c r="E32" s="122">
        <f t="shared" si="12"/>
        <v>0</v>
      </c>
      <c r="F32" s="122">
        <f t="shared" si="13"/>
        <v>0</v>
      </c>
      <c r="G32" s="123"/>
      <c r="H32" s="122">
        <f t="shared" si="14"/>
        <v>0</v>
      </c>
      <c r="I32" s="122">
        <f t="shared" si="15"/>
        <v>0</v>
      </c>
      <c r="J32" s="122">
        <f t="shared" si="16"/>
        <v>0</v>
      </c>
      <c r="K32" s="123"/>
      <c r="L32" s="122">
        <f t="shared" si="17"/>
        <v>0</v>
      </c>
      <c r="M32" s="122">
        <f t="shared" si="18"/>
        <v>0</v>
      </c>
      <c r="N32" s="122">
        <f t="shared" si="19"/>
        <v>0</v>
      </c>
      <c r="O32" s="123"/>
    </row>
    <row r="33" spans="1:15" hidden="1">
      <c r="A33" s="59"/>
      <c r="B33" s="93"/>
      <c r="C33" s="141">
        <f t="shared" si="10"/>
        <v>0</v>
      </c>
      <c r="D33" s="175">
        <f t="shared" si="11"/>
        <v>0</v>
      </c>
      <c r="E33" s="122">
        <f t="shared" si="12"/>
        <v>0</v>
      </c>
      <c r="F33" s="122">
        <f t="shared" si="13"/>
        <v>0</v>
      </c>
      <c r="G33" s="123"/>
      <c r="H33" s="122">
        <f t="shared" si="14"/>
        <v>0</v>
      </c>
      <c r="I33" s="122">
        <f t="shared" si="15"/>
        <v>0</v>
      </c>
      <c r="J33" s="122">
        <f t="shared" si="16"/>
        <v>0</v>
      </c>
      <c r="K33" s="123"/>
      <c r="L33" s="122">
        <f t="shared" si="17"/>
        <v>0</v>
      </c>
      <c r="M33" s="122">
        <f t="shared" si="18"/>
        <v>0</v>
      </c>
      <c r="N33" s="122">
        <f t="shared" si="19"/>
        <v>0</v>
      </c>
      <c r="O33" s="123"/>
    </row>
    <row r="34" spans="1:15" hidden="1">
      <c r="A34" s="59"/>
      <c r="B34" s="93"/>
      <c r="C34" s="141">
        <f t="shared" si="10"/>
        <v>0</v>
      </c>
      <c r="D34" s="175">
        <f t="shared" si="11"/>
        <v>0</v>
      </c>
      <c r="E34" s="122">
        <f t="shared" si="12"/>
        <v>0</v>
      </c>
      <c r="F34" s="122">
        <f t="shared" si="13"/>
        <v>0</v>
      </c>
      <c r="G34" s="123"/>
      <c r="H34" s="122">
        <f t="shared" si="14"/>
        <v>0</v>
      </c>
      <c r="I34" s="122">
        <f t="shared" si="15"/>
        <v>0</v>
      </c>
      <c r="J34" s="122">
        <f t="shared" si="16"/>
        <v>0</v>
      </c>
      <c r="K34" s="123"/>
      <c r="L34" s="122">
        <f t="shared" si="17"/>
        <v>0</v>
      </c>
      <c r="M34" s="122">
        <f t="shared" si="18"/>
        <v>0</v>
      </c>
      <c r="N34" s="122">
        <f t="shared" si="19"/>
        <v>0</v>
      </c>
      <c r="O34" s="123"/>
    </row>
    <row r="35" spans="1:15" hidden="1">
      <c r="A35" s="59"/>
      <c r="B35" s="93"/>
      <c r="C35" s="141">
        <f t="shared" si="10"/>
        <v>0</v>
      </c>
      <c r="D35" s="175">
        <f t="shared" si="11"/>
        <v>0</v>
      </c>
      <c r="E35" s="122">
        <f t="shared" si="12"/>
        <v>0</v>
      </c>
      <c r="F35" s="122">
        <f t="shared" si="13"/>
        <v>0</v>
      </c>
      <c r="G35" s="123"/>
      <c r="H35" s="122">
        <f t="shared" si="14"/>
        <v>0</v>
      </c>
      <c r="I35" s="122">
        <f t="shared" si="15"/>
        <v>0</v>
      </c>
      <c r="J35" s="122">
        <f t="shared" si="16"/>
        <v>0</v>
      </c>
      <c r="K35" s="123"/>
      <c r="L35" s="122">
        <f t="shared" si="17"/>
        <v>0</v>
      </c>
      <c r="M35" s="122">
        <f t="shared" si="18"/>
        <v>0</v>
      </c>
      <c r="N35" s="122">
        <f t="shared" si="19"/>
        <v>0</v>
      </c>
      <c r="O35" s="123"/>
    </row>
    <row r="36" spans="1:15" hidden="1">
      <c r="A36" s="59"/>
      <c r="B36" s="93"/>
      <c r="C36" s="141">
        <f t="shared" si="10"/>
        <v>0</v>
      </c>
      <c r="D36" s="175">
        <f t="shared" si="11"/>
        <v>0</v>
      </c>
      <c r="E36" s="122">
        <f t="shared" si="12"/>
        <v>0</v>
      </c>
      <c r="F36" s="122">
        <f t="shared" si="13"/>
        <v>0</v>
      </c>
      <c r="G36" s="181"/>
      <c r="H36" s="122">
        <f t="shared" si="14"/>
        <v>0</v>
      </c>
      <c r="I36" s="122">
        <f t="shared" si="15"/>
        <v>0</v>
      </c>
      <c r="J36" s="122">
        <f t="shared" si="16"/>
        <v>0</v>
      </c>
      <c r="K36" s="181"/>
      <c r="L36" s="122">
        <f t="shared" si="17"/>
        <v>0</v>
      </c>
      <c r="M36" s="122">
        <f t="shared" si="18"/>
        <v>0</v>
      </c>
      <c r="N36" s="122">
        <f t="shared" si="19"/>
        <v>0</v>
      </c>
      <c r="O36" s="181"/>
    </row>
    <row r="37" spans="1:15" hidden="1">
      <c r="A37" s="59"/>
      <c r="B37" s="93"/>
      <c r="C37" s="141">
        <f t="shared" si="10"/>
        <v>0</v>
      </c>
      <c r="D37" s="175">
        <f t="shared" si="11"/>
        <v>0</v>
      </c>
      <c r="E37" s="122">
        <f t="shared" si="12"/>
        <v>0</v>
      </c>
      <c r="F37" s="122">
        <f t="shared" si="13"/>
        <v>0</v>
      </c>
      <c r="G37" s="123"/>
      <c r="H37" s="122">
        <f t="shared" si="14"/>
        <v>0</v>
      </c>
      <c r="I37" s="122">
        <f t="shared" si="15"/>
        <v>0</v>
      </c>
      <c r="J37" s="122">
        <f t="shared" si="16"/>
        <v>0</v>
      </c>
      <c r="K37" s="123"/>
      <c r="L37" s="122">
        <f t="shared" si="17"/>
        <v>0</v>
      </c>
      <c r="M37" s="122">
        <f t="shared" si="18"/>
        <v>0</v>
      </c>
      <c r="N37" s="122">
        <f t="shared" si="19"/>
        <v>0</v>
      </c>
      <c r="O37" s="123"/>
    </row>
    <row r="38" spans="1:15" hidden="1">
      <c r="A38" s="59"/>
      <c r="B38" s="93"/>
      <c r="C38" s="141">
        <f t="shared" ref="C38:C69" si="20">SUM(E38:O38)</f>
        <v>0</v>
      </c>
      <c r="D38" s="175">
        <f t="shared" si="11"/>
        <v>0</v>
      </c>
      <c r="E38" s="122">
        <f t="shared" ref="E38:E69" si="21">IFERROR(VLOOKUP(B38,$B$93:$C$134,2,FALSE),0)</f>
        <v>0</v>
      </c>
      <c r="F38" s="122">
        <f t="shared" ref="F38:F69" si="22">IFERROR(VLOOKUP(B38,$F$93:$G$134,2,FALSE),0)</f>
        <v>0</v>
      </c>
      <c r="G38" s="181"/>
      <c r="H38" s="122">
        <f t="shared" ref="H38:H69" si="23">IFERROR(VLOOKUP(B38,$J$93:$K$134,2,FALSE),0)</f>
        <v>0</v>
      </c>
      <c r="I38" s="122">
        <f t="shared" ref="I38:I69" si="24">IFERROR(VLOOKUP(B38,$N$93:$O$134,2,FALSE),0)</f>
        <v>0</v>
      </c>
      <c r="J38" s="122">
        <f t="shared" ref="J38:J69" si="25">IFERROR(VLOOKUP(B38,$R$93:$S$134,2,FALSE),0)</f>
        <v>0</v>
      </c>
      <c r="K38" s="181"/>
      <c r="L38" s="122">
        <f t="shared" ref="L38:L69" si="26">IFERROR(VLOOKUP(B38,$V$93:$W$134,2,FALSE),0)</f>
        <v>0</v>
      </c>
      <c r="M38" s="122">
        <f t="shared" ref="M38:M69" si="27">IFERROR(VLOOKUP(B38,$Z$93:$AA$134,2,FALSE),0)</f>
        <v>0</v>
      </c>
      <c r="N38" s="122">
        <f t="shared" ref="N38:N69" si="28">IFERROR(VLOOKUP(B38,$AD$93:$AE$134,2,FALSE),0)</f>
        <v>0</v>
      </c>
      <c r="O38" s="181"/>
    </row>
    <row r="39" spans="1:15" hidden="1">
      <c r="A39" s="59"/>
      <c r="B39" s="93"/>
      <c r="C39" s="141">
        <f t="shared" si="20"/>
        <v>0</v>
      </c>
      <c r="D39" s="175">
        <f t="shared" si="11"/>
        <v>0</v>
      </c>
      <c r="E39" s="122">
        <f t="shared" si="21"/>
        <v>0</v>
      </c>
      <c r="F39" s="122">
        <f t="shared" si="22"/>
        <v>0</v>
      </c>
      <c r="G39" s="123"/>
      <c r="H39" s="122">
        <f t="shared" si="23"/>
        <v>0</v>
      </c>
      <c r="I39" s="122">
        <f t="shared" si="24"/>
        <v>0</v>
      </c>
      <c r="J39" s="122">
        <f t="shared" si="25"/>
        <v>0</v>
      </c>
      <c r="K39" s="123"/>
      <c r="L39" s="122">
        <f t="shared" si="26"/>
        <v>0</v>
      </c>
      <c r="M39" s="122">
        <f t="shared" si="27"/>
        <v>0</v>
      </c>
      <c r="N39" s="122">
        <f t="shared" si="28"/>
        <v>0</v>
      </c>
      <c r="O39" s="123"/>
    </row>
    <row r="40" spans="1:15" hidden="1">
      <c r="A40" s="59"/>
      <c r="B40" s="93"/>
      <c r="C40" s="141">
        <f t="shared" si="20"/>
        <v>0</v>
      </c>
      <c r="D40" s="175">
        <f t="shared" si="11"/>
        <v>0</v>
      </c>
      <c r="E40" s="122">
        <f t="shared" si="21"/>
        <v>0</v>
      </c>
      <c r="F40" s="122">
        <f t="shared" si="22"/>
        <v>0</v>
      </c>
      <c r="G40" s="181"/>
      <c r="H40" s="122">
        <f t="shared" si="23"/>
        <v>0</v>
      </c>
      <c r="I40" s="122">
        <f t="shared" si="24"/>
        <v>0</v>
      </c>
      <c r="J40" s="122">
        <f t="shared" si="25"/>
        <v>0</v>
      </c>
      <c r="K40" s="181"/>
      <c r="L40" s="122">
        <f t="shared" si="26"/>
        <v>0</v>
      </c>
      <c r="M40" s="122">
        <f t="shared" si="27"/>
        <v>0</v>
      </c>
      <c r="N40" s="122">
        <f t="shared" si="28"/>
        <v>0</v>
      </c>
      <c r="O40" s="181"/>
    </row>
    <row r="41" spans="1:15" hidden="1">
      <c r="A41" s="59"/>
      <c r="B41" s="93"/>
      <c r="C41" s="141">
        <f t="shared" si="20"/>
        <v>0</v>
      </c>
      <c r="D41" s="175">
        <f t="shared" si="11"/>
        <v>0</v>
      </c>
      <c r="E41" s="122">
        <f t="shared" si="21"/>
        <v>0</v>
      </c>
      <c r="F41" s="122">
        <f t="shared" si="22"/>
        <v>0</v>
      </c>
      <c r="G41" s="181"/>
      <c r="H41" s="122">
        <f t="shared" si="23"/>
        <v>0</v>
      </c>
      <c r="I41" s="122">
        <f t="shared" si="24"/>
        <v>0</v>
      </c>
      <c r="J41" s="122">
        <f t="shared" si="25"/>
        <v>0</v>
      </c>
      <c r="K41" s="181"/>
      <c r="L41" s="122">
        <f t="shared" si="26"/>
        <v>0</v>
      </c>
      <c r="M41" s="122">
        <f t="shared" si="27"/>
        <v>0</v>
      </c>
      <c r="N41" s="122">
        <f t="shared" si="28"/>
        <v>0</v>
      </c>
      <c r="O41" s="181"/>
    </row>
    <row r="42" spans="1:15" hidden="1">
      <c r="A42" s="59"/>
      <c r="B42" s="93"/>
      <c r="C42" s="141">
        <f t="shared" si="20"/>
        <v>0</v>
      </c>
      <c r="D42" s="175">
        <f t="shared" si="11"/>
        <v>0</v>
      </c>
      <c r="E42" s="122">
        <f t="shared" si="21"/>
        <v>0</v>
      </c>
      <c r="F42" s="122">
        <f t="shared" si="22"/>
        <v>0</v>
      </c>
      <c r="G42" s="181"/>
      <c r="H42" s="122">
        <f t="shared" si="23"/>
        <v>0</v>
      </c>
      <c r="I42" s="122">
        <f t="shared" si="24"/>
        <v>0</v>
      </c>
      <c r="J42" s="122">
        <f t="shared" si="25"/>
        <v>0</v>
      </c>
      <c r="K42" s="181"/>
      <c r="L42" s="122">
        <f t="shared" si="26"/>
        <v>0</v>
      </c>
      <c r="M42" s="122">
        <f t="shared" si="27"/>
        <v>0</v>
      </c>
      <c r="N42" s="122">
        <f t="shared" si="28"/>
        <v>0</v>
      </c>
      <c r="O42" s="181"/>
    </row>
    <row r="43" spans="1:15" hidden="1">
      <c r="A43" s="59"/>
      <c r="B43" s="93"/>
      <c r="C43" s="141">
        <f t="shared" si="20"/>
        <v>0</v>
      </c>
      <c r="D43" s="175">
        <f t="shared" si="11"/>
        <v>0</v>
      </c>
      <c r="E43" s="122">
        <f t="shared" si="21"/>
        <v>0</v>
      </c>
      <c r="F43" s="122">
        <f t="shared" si="22"/>
        <v>0</v>
      </c>
      <c r="G43" s="181"/>
      <c r="H43" s="122">
        <f t="shared" si="23"/>
        <v>0</v>
      </c>
      <c r="I43" s="122">
        <f t="shared" si="24"/>
        <v>0</v>
      </c>
      <c r="J43" s="122">
        <f t="shared" si="25"/>
        <v>0</v>
      </c>
      <c r="K43" s="181"/>
      <c r="L43" s="122">
        <f t="shared" si="26"/>
        <v>0</v>
      </c>
      <c r="M43" s="122">
        <f t="shared" si="27"/>
        <v>0</v>
      </c>
      <c r="N43" s="122">
        <f t="shared" si="28"/>
        <v>0</v>
      </c>
      <c r="O43" s="181"/>
    </row>
    <row r="44" spans="1:15" hidden="1">
      <c r="A44" s="59"/>
      <c r="B44" s="93"/>
      <c r="C44" s="141">
        <f t="shared" si="20"/>
        <v>0</v>
      </c>
      <c r="D44" s="175">
        <f t="shared" si="11"/>
        <v>0</v>
      </c>
      <c r="E44" s="122">
        <f t="shared" si="21"/>
        <v>0</v>
      </c>
      <c r="F44" s="122">
        <f t="shared" si="22"/>
        <v>0</v>
      </c>
      <c r="G44" s="181"/>
      <c r="H44" s="122">
        <f t="shared" si="23"/>
        <v>0</v>
      </c>
      <c r="I44" s="122">
        <f t="shared" si="24"/>
        <v>0</v>
      </c>
      <c r="J44" s="122">
        <f t="shared" si="25"/>
        <v>0</v>
      </c>
      <c r="K44" s="181"/>
      <c r="L44" s="122">
        <f t="shared" si="26"/>
        <v>0</v>
      </c>
      <c r="M44" s="122">
        <f t="shared" si="27"/>
        <v>0</v>
      </c>
      <c r="N44" s="122">
        <f t="shared" si="28"/>
        <v>0</v>
      </c>
      <c r="O44" s="181"/>
    </row>
    <row r="45" spans="1:15" hidden="1">
      <c r="A45" s="59"/>
      <c r="B45" s="93"/>
      <c r="C45" s="141">
        <f t="shared" si="20"/>
        <v>0</v>
      </c>
      <c r="D45" s="175">
        <f t="shared" si="11"/>
        <v>0</v>
      </c>
      <c r="E45" s="122">
        <f t="shared" si="21"/>
        <v>0</v>
      </c>
      <c r="F45" s="122">
        <f t="shared" si="22"/>
        <v>0</v>
      </c>
      <c r="G45" s="123"/>
      <c r="H45" s="122">
        <f t="shared" si="23"/>
        <v>0</v>
      </c>
      <c r="I45" s="122">
        <f t="shared" si="24"/>
        <v>0</v>
      </c>
      <c r="J45" s="122">
        <f t="shared" si="25"/>
        <v>0</v>
      </c>
      <c r="K45" s="123"/>
      <c r="L45" s="122">
        <f t="shared" si="26"/>
        <v>0</v>
      </c>
      <c r="M45" s="122">
        <f t="shared" si="27"/>
        <v>0</v>
      </c>
      <c r="N45" s="122">
        <f t="shared" si="28"/>
        <v>0</v>
      </c>
      <c r="O45" s="123"/>
    </row>
    <row r="46" spans="1:15" hidden="1">
      <c r="A46" s="59"/>
      <c r="B46" s="93"/>
      <c r="C46" s="141">
        <f t="shared" si="20"/>
        <v>0</v>
      </c>
      <c r="D46" s="175">
        <f t="shared" si="11"/>
        <v>0</v>
      </c>
      <c r="E46" s="122">
        <f t="shared" si="21"/>
        <v>0</v>
      </c>
      <c r="F46" s="122">
        <f t="shared" si="22"/>
        <v>0</v>
      </c>
      <c r="G46" s="123"/>
      <c r="H46" s="122">
        <f t="shared" si="23"/>
        <v>0</v>
      </c>
      <c r="I46" s="122">
        <f t="shared" si="24"/>
        <v>0</v>
      </c>
      <c r="J46" s="122">
        <f t="shared" si="25"/>
        <v>0</v>
      </c>
      <c r="K46" s="123"/>
      <c r="L46" s="122">
        <f t="shared" si="26"/>
        <v>0</v>
      </c>
      <c r="M46" s="122">
        <f t="shared" si="27"/>
        <v>0</v>
      </c>
      <c r="N46" s="122">
        <f t="shared" si="28"/>
        <v>0</v>
      </c>
      <c r="O46" s="123"/>
    </row>
    <row r="47" spans="1:15" hidden="1">
      <c r="A47" s="59"/>
      <c r="B47" s="93"/>
      <c r="C47" s="141">
        <f t="shared" si="20"/>
        <v>0</v>
      </c>
      <c r="D47" s="175">
        <f t="shared" si="11"/>
        <v>0</v>
      </c>
      <c r="E47" s="122">
        <f t="shared" si="21"/>
        <v>0</v>
      </c>
      <c r="F47" s="122">
        <f t="shared" si="22"/>
        <v>0</v>
      </c>
      <c r="G47" s="123"/>
      <c r="H47" s="122">
        <f t="shared" si="23"/>
        <v>0</v>
      </c>
      <c r="I47" s="122">
        <f t="shared" si="24"/>
        <v>0</v>
      </c>
      <c r="J47" s="122">
        <f t="shared" si="25"/>
        <v>0</v>
      </c>
      <c r="K47" s="123"/>
      <c r="L47" s="122">
        <f t="shared" si="26"/>
        <v>0</v>
      </c>
      <c r="M47" s="122">
        <f t="shared" si="27"/>
        <v>0</v>
      </c>
      <c r="N47" s="122">
        <f t="shared" si="28"/>
        <v>0</v>
      </c>
      <c r="O47" s="123"/>
    </row>
    <row r="48" spans="1:15" hidden="1">
      <c r="A48" s="59"/>
      <c r="B48" s="93"/>
      <c r="C48" s="141">
        <f t="shared" si="20"/>
        <v>0</v>
      </c>
      <c r="D48" s="175">
        <f t="shared" si="11"/>
        <v>0</v>
      </c>
      <c r="E48" s="122">
        <f t="shared" si="21"/>
        <v>0</v>
      </c>
      <c r="F48" s="122">
        <f t="shared" si="22"/>
        <v>0</v>
      </c>
      <c r="G48" s="181"/>
      <c r="H48" s="122">
        <f t="shared" si="23"/>
        <v>0</v>
      </c>
      <c r="I48" s="122">
        <f t="shared" si="24"/>
        <v>0</v>
      </c>
      <c r="J48" s="122">
        <f t="shared" si="25"/>
        <v>0</v>
      </c>
      <c r="K48" s="181"/>
      <c r="L48" s="122">
        <f t="shared" si="26"/>
        <v>0</v>
      </c>
      <c r="M48" s="122">
        <f t="shared" si="27"/>
        <v>0</v>
      </c>
      <c r="N48" s="122">
        <f t="shared" si="28"/>
        <v>0</v>
      </c>
      <c r="O48" s="181"/>
    </row>
    <row r="49" spans="1:15" hidden="1">
      <c r="A49" s="59"/>
      <c r="B49" s="93"/>
      <c r="C49" s="141">
        <f t="shared" si="20"/>
        <v>0</v>
      </c>
      <c r="D49" s="175">
        <f t="shared" si="11"/>
        <v>0</v>
      </c>
      <c r="E49" s="122">
        <f t="shared" si="21"/>
        <v>0</v>
      </c>
      <c r="F49" s="122">
        <f t="shared" si="22"/>
        <v>0</v>
      </c>
      <c r="G49" s="181"/>
      <c r="H49" s="122">
        <f t="shared" si="23"/>
        <v>0</v>
      </c>
      <c r="I49" s="122">
        <f t="shared" si="24"/>
        <v>0</v>
      </c>
      <c r="J49" s="122">
        <f t="shared" si="25"/>
        <v>0</v>
      </c>
      <c r="K49" s="181"/>
      <c r="L49" s="122">
        <f t="shared" si="26"/>
        <v>0</v>
      </c>
      <c r="M49" s="122">
        <f t="shared" si="27"/>
        <v>0</v>
      </c>
      <c r="N49" s="122">
        <f t="shared" si="28"/>
        <v>0</v>
      </c>
      <c r="O49" s="181"/>
    </row>
    <row r="50" spans="1:15" hidden="1">
      <c r="A50" s="59"/>
      <c r="B50" s="93"/>
      <c r="C50" s="141">
        <f t="shared" si="20"/>
        <v>0</v>
      </c>
      <c r="D50" s="175">
        <f t="shared" si="11"/>
        <v>0</v>
      </c>
      <c r="E50" s="122">
        <f t="shared" si="21"/>
        <v>0</v>
      </c>
      <c r="F50" s="122">
        <f t="shared" si="22"/>
        <v>0</v>
      </c>
      <c r="G50" s="181"/>
      <c r="H50" s="122">
        <f t="shared" si="23"/>
        <v>0</v>
      </c>
      <c r="I50" s="122">
        <f t="shared" si="24"/>
        <v>0</v>
      </c>
      <c r="J50" s="122">
        <f t="shared" si="25"/>
        <v>0</v>
      </c>
      <c r="K50" s="181"/>
      <c r="L50" s="122">
        <f t="shared" si="26"/>
        <v>0</v>
      </c>
      <c r="M50" s="122">
        <f t="shared" si="27"/>
        <v>0</v>
      </c>
      <c r="N50" s="122">
        <f t="shared" si="28"/>
        <v>0</v>
      </c>
      <c r="O50" s="181"/>
    </row>
    <row r="51" spans="1:15" hidden="1">
      <c r="A51" s="59"/>
      <c r="B51" s="93"/>
      <c r="C51" s="141">
        <f t="shared" si="20"/>
        <v>0</v>
      </c>
      <c r="D51" s="175">
        <f t="shared" si="11"/>
        <v>0</v>
      </c>
      <c r="E51" s="122">
        <f t="shared" si="21"/>
        <v>0</v>
      </c>
      <c r="F51" s="122">
        <f t="shared" si="22"/>
        <v>0</v>
      </c>
      <c r="G51" s="123"/>
      <c r="H51" s="122">
        <f t="shared" si="23"/>
        <v>0</v>
      </c>
      <c r="I51" s="122">
        <f t="shared" si="24"/>
        <v>0</v>
      </c>
      <c r="J51" s="122">
        <f t="shared" si="25"/>
        <v>0</v>
      </c>
      <c r="K51" s="123"/>
      <c r="L51" s="122">
        <f t="shared" si="26"/>
        <v>0</v>
      </c>
      <c r="M51" s="122">
        <f t="shared" si="27"/>
        <v>0</v>
      </c>
      <c r="N51" s="122">
        <f t="shared" si="28"/>
        <v>0</v>
      </c>
      <c r="O51" s="123"/>
    </row>
    <row r="52" spans="1:15" hidden="1">
      <c r="A52" s="59"/>
      <c r="B52" s="93"/>
      <c r="C52" s="141">
        <f t="shared" si="20"/>
        <v>0</v>
      </c>
      <c r="D52" s="175">
        <f t="shared" si="11"/>
        <v>0</v>
      </c>
      <c r="E52" s="122">
        <f t="shared" si="21"/>
        <v>0</v>
      </c>
      <c r="F52" s="122">
        <f t="shared" si="22"/>
        <v>0</v>
      </c>
      <c r="G52" s="181"/>
      <c r="H52" s="122">
        <f t="shared" si="23"/>
        <v>0</v>
      </c>
      <c r="I52" s="122">
        <f t="shared" si="24"/>
        <v>0</v>
      </c>
      <c r="J52" s="122">
        <f t="shared" si="25"/>
        <v>0</v>
      </c>
      <c r="K52" s="181"/>
      <c r="L52" s="122">
        <f t="shared" si="26"/>
        <v>0</v>
      </c>
      <c r="M52" s="122">
        <f t="shared" si="27"/>
        <v>0</v>
      </c>
      <c r="N52" s="122">
        <f t="shared" si="28"/>
        <v>0</v>
      </c>
      <c r="O52" s="181"/>
    </row>
    <row r="53" spans="1:15" hidden="1">
      <c r="A53" s="59"/>
      <c r="B53" s="93"/>
      <c r="C53" s="141">
        <f t="shared" si="20"/>
        <v>0</v>
      </c>
      <c r="D53" s="175">
        <f t="shared" si="11"/>
        <v>0</v>
      </c>
      <c r="E53" s="122">
        <f t="shared" si="21"/>
        <v>0</v>
      </c>
      <c r="F53" s="122">
        <f t="shared" si="22"/>
        <v>0</v>
      </c>
      <c r="G53" s="123"/>
      <c r="H53" s="122">
        <f t="shared" si="23"/>
        <v>0</v>
      </c>
      <c r="I53" s="122">
        <f t="shared" si="24"/>
        <v>0</v>
      </c>
      <c r="J53" s="122">
        <f t="shared" si="25"/>
        <v>0</v>
      </c>
      <c r="K53" s="123"/>
      <c r="L53" s="122">
        <f t="shared" si="26"/>
        <v>0</v>
      </c>
      <c r="M53" s="122">
        <f t="shared" si="27"/>
        <v>0</v>
      </c>
      <c r="N53" s="122">
        <f t="shared" si="28"/>
        <v>0</v>
      </c>
      <c r="O53" s="123"/>
    </row>
    <row r="54" spans="1:15" hidden="1">
      <c r="A54" s="59"/>
      <c r="B54" s="93"/>
      <c r="C54" s="141">
        <f t="shared" si="20"/>
        <v>0</v>
      </c>
      <c r="D54" s="175">
        <f t="shared" si="11"/>
        <v>0</v>
      </c>
      <c r="E54" s="122">
        <f t="shared" si="21"/>
        <v>0</v>
      </c>
      <c r="F54" s="122">
        <f t="shared" si="22"/>
        <v>0</v>
      </c>
      <c r="G54" s="181"/>
      <c r="H54" s="122">
        <f t="shared" si="23"/>
        <v>0</v>
      </c>
      <c r="I54" s="122">
        <f t="shared" si="24"/>
        <v>0</v>
      </c>
      <c r="J54" s="122">
        <f t="shared" si="25"/>
        <v>0</v>
      </c>
      <c r="K54" s="181"/>
      <c r="L54" s="122">
        <f t="shared" si="26"/>
        <v>0</v>
      </c>
      <c r="M54" s="122">
        <f t="shared" si="27"/>
        <v>0</v>
      </c>
      <c r="N54" s="122">
        <f t="shared" si="28"/>
        <v>0</v>
      </c>
      <c r="O54" s="181"/>
    </row>
    <row r="55" spans="1:15" hidden="1">
      <c r="A55" s="59"/>
      <c r="B55" s="93"/>
      <c r="C55" s="141">
        <f t="shared" si="20"/>
        <v>0</v>
      </c>
      <c r="D55" s="175">
        <f t="shared" si="11"/>
        <v>0</v>
      </c>
      <c r="E55" s="122">
        <f t="shared" si="21"/>
        <v>0</v>
      </c>
      <c r="F55" s="122">
        <f t="shared" si="22"/>
        <v>0</v>
      </c>
      <c r="G55" s="181"/>
      <c r="H55" s="122">
        <f t="shared" si="23"/>
        <v>0</v>
      </c>
      <c r="I55" s="122">
        <f t="shared" si="24"/>
        <v>0</v>
      </c>
      <c r="J55" s="122">
        <f t="shared" si="25"/>
        <v>0</v>
      </c>
      <c r="K55" s="181"/>
      <c r="L55" s="122">
        <f t="shared" si="26"/>
        <v>0</v>
      </c>
      <c r="M55" s="122">
        <f t="shared" si="27"/>
        <v>0</v>
      </c>
      <c r="N55" s="122">
        <f t="shared" si="28"/>
        <v>0</v>
      </c>
      <c r="O55" s="181"/>
    </row>
    <row r="56" spans="1:15" hidden="1">
      <c r="A56" s="59"/>
      <c r="B56" s="93"/>
      <c r="C56" s="141">
        <f t="shared" si="20"/>
        <v>0</v>
      </c>
      <c r="D56" s="175">
        <f t="shared" si="11"/>
        <v>0</v>
      </c>
      <c r="E56" s="122">
        <f t="shared" si="21"/>
        <v>0</v>
      </c>
      <c r="F56" s="122">
        <f t="shared" si="22"/>
        <v>0</v>
      </c>
      <c r="G56" s="181"/>
      <c r="H56" s="122">
        <f t="shared" si="23"/>
        <v>0</v>
      </c>
      <c r="I56" s="122">
        <f t="shared" si="24"/>
        <v>0</v>
      </c>
      <c r="J56" s="122">
        <f t="shared" si="25"/>
        <v>0</v>
      </c>
      <c r="K56" s="181"/>
      <c r="L56" s="122">
        <f t="shared" si="26"/>
        <v>0</v>
      </c>
      <c r="M56" s="122">
        <f t="shared" si="27"/>
        <v>0</v>
      </c>
      <c r="N56" s="122">
        <f t="shared" si="28"/>
        <v>0</v>
      </c>
      <c r="O56" s="181"/>
    </row>
    <row r="57" spans="1:15" hidden="1">
      <c r="A57" s="59"/>
      <c r="B57" s="93"/>
      <c r="C57" s="141">
        <f t="shared" si="20"/>
        <v>0</v>
      </c>
      <c r="D57" s="175">
        <f t="shared" si="11"/>
        <v>0</v>
      </c>
      <c r="E57" s="122">
        <f t="shared" si="21"/>
        <v>0</v>
      </c>
      <c r="F57" s="122">
        <f t="shared" si="22"/>
        <v>0</v>
      </c>
      <c r="G57" s="181"/>
      <c r="H57" s="122">
        <f t="shared" si="23"/>
        <v>0</v>
      </c>
      <c r="I57" s="122">
        <f t="shared" si="24"/>
        <v>0</v>
      </c>
      <c r="J57" s="122">
        <f t="shared" si="25"/>
        <v>0</v>
      </c>
      <c r="K57" s="181"/>
      <c r="L57" s="122">
        <f t="shared" si="26"/>
        <v>0</v>
      </c>
      <c r="M57" s="122">
        <f t="shared" si="27"/>
        <v>0</v>
      </c>
      <c r="N57" s="122">
        <f t="shared" si="28"/>
        <v>0</v>
      </c>
      <c r="O57" s="181"/>
    </row>
    <row r="58" spans="1:15" hidden="1">
      <c r="A58" s="59"/>
      <c r="B58" s="93"/>
      <c r="C58" s="141">
        <f t="shared" si="20"/>
        <v>0</v>
      </c>
      <c r="D58" s="175">
        <f t="shared" si="11"/>
        <v>0</v>
      </c>
      <c r="E58" s="122">
        <f t="shared" si="21"/>
        <v>0</v>
      </c>
      <c r="F58" s="122">
        <f t="shared" si="22"/>
        <v>0</v>
      </c>
      <c r="G58" s="123"/>
      <c r="H58" s="122">
        <f t="shared" si="23"/>
        <v>0</v>
      </c>
      <c r="I58" s="122">
        <f t="shared" si="24"/>
        <v>0</v>
      </c>
      <c r="J58" s="122">
        <f t="shared" si="25"/>
        <v>0</v>
      </c>
      <c r="K58" s="123"/>
      <c r="L58" s="122">
        <f t="shared" si="26"/>
        <v>0</v>
      </c>
      <c r="M58" s="122">
        <f t="shared" si="27"/>
        <v>0</v>
      </c>
      <c r="N58" s="122">
        <f t="shared" si="28"/>
        <v>0</v>
      </c>
      <c r="O58" s="123"/>
    </row>
    <row r="59" spans="1:15" hidden="1">
      <c r="A59" s="59"/>
      <c r="B59" s="93"/>
      <c r="C59" s="141">
        <f t="shared" si="20"/>
        <v>0</v>
      </c>
      <c r="D59" s="175">
        <f t="shared" si="11"/>
        <v>0</v>
      </c>
      <c r="E59" s="122">
        <f t="shared" si="21"/>
        <v>0</v>
      </c>
      <c r="F59" s="122">
        <f t="shared" si="22"/>
        <v>0</v>
      </c>
      <c r="G59" s="181"/>
      <c r="H59" s="122">
        <f t="shared" si="23"/>
        <v>0</v>
      </c>
      <c r="I59" s="122">
        <f t="shared" si="24"/>
        <v>0</v>
      </c>
      <c r="J59" s="122">
        <f t="shared" si="25"/>
        <v>0</v>
      </c>
      <c r="K59" s="181"/>
      <c r="L59" s="122">
        <f t="shared" si="26"/>
        <v>0</v>
      </c>
      <c r="M59" s="122">
        <f t="shared" si="27"/>
        <v>0</v>
      </c>
      <c r="N59" s="122">
        <f t="shared" si="28"/>
        <v>0</v>
      </c>
      <c r="O59" s="181"/>
    </row>
    <row r="60" spans="1:15" hidden="1">
      <c r="A60" s="59"/>
      <c r="B60" s="93"/>
      <c r="C60" s="141">
        <f t="shared" si="20"/>
        <v>0</v>
      </c>
      <c r="D60" s="175">
        <f t="shared" si="11"/>
        <v>0</v>
      </c>
      <c r="E60" s="122">
        <f t="shared" si="21"/>
        <v>0</v>
      </c>
      <c r="F60" s="122">
        <f t="shared" si="22"/>
        <v>0</v>
      </c>
      <c r="G60" s="181"/>
      <c r="H60" s="122">
        <f t="shared" si="23"/>
        <v>0</v>
      </c>
      <c r="I60" s="122">
        <f t="shared" si="24"/>
        <v>0</v>
      </c>
      <c r="J60" s="122">
        <f t="shared" si="25"/>
        <v>0</v>
      </c>
      <c r="K60" s="181"/>
      <c r="L60" s="122">
        <f t="shared" si="26"/>
        <v>0</v>
      </c>
      <c r="M60" s="122">
        <f t="shared" si="27"/>
        <v>0</v>
      </c>
      <c r="N60" s="122">
        <f t="shared" si="28"/>
        <v>0</v>
      </c>
      <c r="O60" s="181"/>
    </row>
    <row r="61" spans="1:15" hidden="1">
      <c r="A61" s="59"/>
      <c r="B61" s="93"/>
      <c r="C61" s="141">
        <f t="shared" si="20"/>
        <v>0</v>
      </c>
      <c r="D61" s="175">
        <f t="shared" si="11"/>
        <v>0</v>
      </c>
      <c r="E61" s="122">
        <f t="shared" si="21"/>
        <v>0</v>
      </c>
      <c r="F61" s="122">
        <f t="shared" si="22"/>
        <v>0</v>
      </c>
      <c r="G61" s="181"/>
      <c r="H61" s="122">
        <f t="shared" si="23"/>
        <v>0</v>
      </c>
      <c r="I61" s="122">
        <f t="shared" si="24"/>
        <v>0</v>
      </c>
      <c r="J61" s="122">
        <f t="shared" si="25"/>
        <v>0</v>
      </c>
      <c r="K61" s="181"/>
      <c r="L61" s="122">
        <f t="shared" si="26"/>
        <v>0</v>
      </c>
      <c r="M61" s="122">
        <f t="shared" si="27"/>
        <v>0</v>
      </c>
      <c r="N61" s="122">
        <f t="shared" si="28"/>
        <v>0</v>
      </c>
      <c r="O61" s="181"/>
    </row>
    <row r="62" spans="1:15" hidden="1">
      <c r="A62" s="59"/>
      <c r="B62" s="93"/>
      <c r="C62" s="141">
        <f t="shared" si="20"/>
        <v>0</v>
      </c>
      <c r="D62" s="175">
        <f t="shared" si="11"/>
        <v>0</v>
      </c>
      <c r="E62" s="122">
        <f t="shared" si="21"/>
        <v>0</v>
      </c>
      <c r="F62" s="122">
        <f t="shared" si="22"/>
        <v>0</v>
      </c>
      <c r="G62" s="123"/>
      <c r="H62" s="122">
        <f t="shared" si="23"/>
        <v>0</v>
      </c>
      <c r="I62" s="122">
        <f t="shared" si="24"/>
        <v>0</v>
      </c>
      <c r="J62" s="122">
        <f t="shared" si="25"/>
        <v>0</v>
      </c>
      <c r="K62" s="123"/>
      <c r="L62" s="122">
        <f t="shared" si="26"/>
        <v>0</v>
      </c>
      <c r="M62" s="122">
        <f t="shared" si="27"/>
        <v>0</v>
      </c>
      <c r="N62" s="122">
        <f t="shared" si="28"/>
        <v>0</v>
      </c>
      <c r="O62" s="123"/>
    </row>
    <row r="63" spans="1:15" hidden="1">
      <c r="A63" s="59"/>
      <c r="B63" s="93"/>
      <c r="C63" s="141">
        <f t="shared" si="20"/>
        <v>0</v>
      </c>
      <c r="D63" s="175">
        <f t="shared" si="11"/>
        <v>0</v>
      </c>
      <c r="E63" s="122">
        <f t="shared" si="21"/>
        <v>0</v>
      </c>
      <c r="F63" s="122">
        <f t="shared" si="22"/>
        <v>0</v>
      </c>
      <c r="G63" s="181"/>
      <c r="H63" s="122">
        <f t="shared" si="23"/>
        <v>0</v>
      </c>
      <c r="I63" s="122">
        <f t="shared" si="24"/>
        <v>0</v>
      </c>
      <c r="J63" s="122">
        <f t="shared" si="25"/>
        <v>0</v>
      </c>
      <c r="K63" s="181"/>
      <c r="L63" s="122">
        <f t="shared" si="26"/>
        <v>0</v>
      </c>
      <c r="M63" s="122">
        <f t="shared" si="27"/>
        <v>0</v>
      </c>
      <c r="N63" s="122">
        <f t="shared" si="28"/>
        <v>0</v>
      </c>
      <c r="O63" s="181"/>
    </row>
    <row r="64" spans="1:15" hidden="1">
      <c r="A64" s="59"/>
      <c r="B64" s="93"/>
      <c r="C64" s="141">
        <f t="shared" si="20"/>
        <v>0</v>
      </c>
      <c r="D64" s="175">
        <f t="shared" si="11"/>
        <v>0</v>
      </c>
      <c r="E64" s="122">
        <f t="shared" si="21"/>
        <v>0</v>
      </c>
      <c r="F64" s="122">
        <f t="shared" si="22"/>
        <v>0</v>
      </c>
      <c r="G64" s="123"/>
      <c r="H64" s="122">
        <f t="shared" si="23"/>
        <v>0</v>
      </c>
      <c r="I64" s="122">
        <f t="shared" si="24"/>
        <v>0</v>
      </c>
      <c r="J64" s="122">
        <f t="shared" si="25"/>
        <v>0</v>
      </c>
      <c r="K64" s="123"/>
      <c r="L64" s="122">
        <f t="shared" si="26"/>
        <v>0</v>
      </c>
      <c r="M64" s="122">
        <f t="shared" si="27"/>
        <v>0</v>
      </c>
      <c r="N64" s="122">
        <f t="shared" si="28"/>
        <v>0</v>
      </c>
      <c r="O64" s="123"/>
    </row>
    <row r="65" spans="1:15" hidden="1">
      <c r="A65" s="59"/>
      <c r="B65" s="93"/>
      <c r="C65" s="141">
        <f t="shared" si="20"/>
        <v>0</v>
      </c>
      <c r="D65" s="175">
        <f t="shared" si="11"/>
        <v>0</v>
      </c>
      <c r="E65" s="122">
        <f t="shared" si="21"/>
        <v>0</v>
      </c>
      <c r="F65" s="122">
        <f t="shared" si="22"/>
        <v>0</v>
      </c>
      <c r="G65" s="181"/>
      <c r="H65" s="122">
        <f t="shared" si="23"/>
        <v>0</v>
      </c>
      <c r="I65" s="122">
        <f t="shared" si="24"/>
        <v>0</v>
      </c>
      <c r="J65" s="122">
        <f t="shared" si="25"/>
        <v>0</v>
      </c>
      <c r="K65" s="181"/>
      <c r="L65" s="122">
        <f t="shared" si="26"/>
        <v>0</v>
      </c>
      <c r="M65" s="122">
        <f t="shared" si="27"/>
        <v>0</v>
      </c>
      <c r="N65" s="122">
        <f t="shared" si="28"/>
        <v>0</v>
      </c>
      <c r="O65" s="181"/>
    </row>
    <row r="66" spans="1:15" hidden="1">
      <c r="A66" s="59"/>
      <c r="B66" s="93"/>
      <c r="C66" s="141">
        <f t="shared" si="20"/>
        <v>0</v>
      </c>
      <c r="D66" s="175">
        <f t="shared" si="11"/>
        <v>0</v>
      </c>
      <c r="E66" s="122">
        <f t="shared" si="21"/>
        <v>0</v>
      </c>
      <c r="F66" s="122">
        <f t="shared" si="22"/>
        <v>0</v>
      </c>
      <c r="G66" s="181"/>
      <c r="H66" s="122">
        <f t="shared" si="23"/>
        <v>0</v>
      </c>
      <c r="I66" s="122">
        <f t="shared" si="24"/>
        <v>0</v>
      </c>
      <c r="J66" s="122">
        <f t="shared" si="25"/>
        <v>0</v>
      </c>
      <c r="K66" s="181"/>
      <c r="L66" s="122">
        <f t="shared" si="26"/>
        <v>0</v>
      </c>
      <c r="M66" s="122">
        <f t="shared" si="27"/>
        <v>0</v>
      </c>
      <c r="N66" s="122">
        <f t="shared" si="28"/>
        <v>0</v>
      </c>
      <c r="O66" s="181"/>
    </row>
    <row r="67" spans="1:15" hidden="1">
      <c r="A67" s="59"/>
      <c r="B67" s="93"/>
      <c r="C67" s="141">
        <f t="shared" si="20"/>
        <v>0</v>
      </c>
      <c r="D67" s="175">
        <f t="shared" si="11"/>
        <v>0</v>
      </c>
      <c r="E67" s="122">
        <f t="shared" si="21"/>
        <v>0</v>
      </c>
      <c r="F67" s="122">
        <f t="shared" si="22"/>
        <v>0</v>
      </c>
      <c r="G67" s="181"/>
      <c r="H67" s="122">
        <f t="shared" si="23"/>
        <v>0</v>
      </c>
      <c r="I67" s="122">
        <f t="shared" si="24"/>
        <v>0</v>
      </c>
      <c r="J67" s="122">
        <f t="shared" si="25"/>
        <v>0</v>
      </c>
      <c r="K67" s="181"/>
      <c r="L67" s="122">
        <f t="shared" si="26"/>
        <v>0</v>
      </c>
      <c r="M67" s="122">
        <f t="shared" si="27"/>
        <v>0</v>
      </c>
      <c r="N67" s="122">
        <f t="shared" si="28"/>
        <v>0</v>
      </c>
      <c r="O67" s="181"/>
    </row>
    <row r="68" spans="1:15" hidden="1">
      <c r="A68" s="59"/>
      <c r="B68" s="93"/>
      <c r="C68" s="141">
        <f t="shared" si="20"/>
        <v>0</v>
      </c>
      <c r="D68" s="175">
        <f t="shared" si="11"/>
        <v>0</v>
      </c>
      <c r="E68" s="122">
        <f t="shared" si="21"/>
        <v>0</v>
      </c>
      <c r="F68" s="122">
        <f t="shared" si="22"/>
        <v>0</v>
      </c>
      <c r="G68" s="181"/>
      <c r="H68" s="122">
        <f t="shared" si="23"/>
        <v>0</v>
      </c>
      <c r="I68" s="122">
        <f t="shared" si="24"/>
        <v>0</v>
      </c>
      <c r="J68" s="122">
        <f t="shared" si="25"/>
        <v>0</v>
      </c>
      <c r="K68" s="181"/>
      <c r="L68" s="122">
        <f t="shared" si="26"/>
        <v>0</v>
      </c>
      <c r="M68" s="122">
        <f t="shared" si="27"/>
        <v>0</v>
      </c>
      <c r="N68" s="122">
        <f t="shared" si="28"/>
        <v>0</v>
      </c>
      <c r="O68" s="181"/>
    </row>
    <row r="69" spans="1:15" hidden="1">
      <c r="A69" s="59"/>
      <c r="B69" s="93"/>
      <c r="C69" s="141">
        <f t="shared" si="20"/>
        <v>0</v>
      </c>
      <c r="D69" s="175">
        <f t="shared" si="11"/>
        <v>0</v>
      </c>
      <c r="E69" s="122">
        <f t="shared" si="21"/>
        <v>0</v>
      </c>
      <c r="F69" s="122">
        <f t="shared" si="22"/>
        <v>0</v>
      </c>
      <c r="G69" s="181"/>
      <c r="H69" s="122">
        <f t="shared" si="23"/>
        <v>0</v>
      </c>
      <c r="I69" s="122">
        <f t="shared" si="24"/>
        <v>0</v>
      </c>
      <c r="J69" s="122">
        <f t="shared" si="25"/>
        <v>0</v>
      </c>
      <c r="K69" s="181"/>
      <c r="L69" s="122">
        <f t="shared" si="26"/>
        <v>0</v>
      </c>
      <c r="M69" s="122">
        <f t="shared" si="27"/>
        <v>0</v>
      </c>
      <c r="N69" s="122">
        <f t="shared" si="28"/>
        <v>0</v>
      </c>
      <c r="O69" s="181"/>
    </row>
    <row r="70" spans="1:15" hidden="1">
      <c r="A70" s="59"/>
      <c r="B70" s="93"/>
      <c r="C70" s="141">
        <f t="shared" ref="C70:C84" si="29">SUM(E70:O70)</f>
        <v>0</v>
      </c>
      <c r="D70" s="175">
        <f t="shared" si="11"/>
        <v>0</v>
      </c>
      <c r="E70" s="122">
        <f t="shared" ref="E70:E84" si="30">IFERROR(VLOOKUP(B70,$B$93:$C$134,2,FALSE),0)</f>
        <v>0</v>
      </c>
      <c r="F70" s="122">
        <f t="shared" ref="F70:F84" si="31">IFERROR(VLOOKUP(B70,$F$93:$G$134,2,FALSE),0)</f>
        <v>0</v>
      </c>
      <c r="G70" s="181"/>
      <c r="H70" s="122">
        <f t="shared" ref="H70:H84" si="32">IFERROR(VLOOKUP(B70,$J$93:$K$134,2,FALSE),0)</f>
        <v>0</v>
      </c>
      <c r="I70" s="122">
        <f t="shared" ref="I70:I84" si="33">IFERROR(VLOOKUP(B70,$N$93:$O$134,2,FALSE),0)</f>
        <v>0</v>
      </c>
      <c r="J70" s="122">
        <f t="shared" ref="J70:J84" si="34">IFERROR(VLOOKUP(B70,$R$93:$S$134,2,FALSE),0)</f>
        <v>0</v>
      </c>
      <c r="K70" s="181"/>
      <c r="L70" s="122">
        <f t="shared" ref="L70:L84" si="35">IFERROR(VLOOKUP(B70,$V$93:$W$134,2,FALSE),0)</f>
        <v>0</v>
      </c>
      <c r="M70" s="122">
        <f t="shared" ref="M70:M84" si="36">IFERROR(VLOOKUP(B70,$Z$93:$AA$134,2,FALSE),0)</f>
        <v>0</v>
      </c>
      <c r="N70" s="122">
        <f t="shared" ref="N70:N84" si="37">IFERROR(VLOOKUP(B70,$AD$93:$AE$134,2,FALSE),0)</f>
        <v>0</v>
      </c>
      <c r="O70" s="181"/>
    </row>
    <row r="71" spans="1:15" hidden="1">
      <c r="A71" s="59"/>
      <c r="B71" s="93"/>
      <c r="C71" s="141">
        <f t="shared" si="29"/>
        <v>0</v>
      </c>
      <c r="D71" s="175">
        <f t="shared" ref="D71:D84" si="38">SUM(E71:N71)-MIN(E71:I71)</f>
        <v>0</v>
      </c>
      <c r="E71" s="122">
        <f t="shared" si="30"/>
        <v>0</v>
      </c>
      <c r="F71" s="122">
        <f t="shared" si="31"/>
        <v>0</v>
      </c>
      <c r="G71" s="181"/>
      <c r="H71" s="122">
        <f t="shared" si="32"/>
        <v>0</v>
      </c>
      <c r="I71" s="122">
        <f t="shared" si="33"/>
        <v>0</v>
      </c>
      <c r="J71" s="122">
        <f t="shared" si="34"/>
        <v>0</v>
      </c>
      <c r="K71" s="181"/>
      <c r="L71" s="122">
        <f t="shared" si="35"/>
        <v>0</v>
      </c>
      <c r="M71" s="122">
        <f t="shared" si="36"/>
        <v>0</v>
      </c>
      <c r="N71" s="122">
        <f t="shared" si="37"/>
        <v>0</v>
      </c>
      <c r="O71" s="181"/>
    </row>
    <row r="72" spans="1:15" hidden="1">
      <c r="A72" s="59"/>
      <c r="B72" s="93"/>
      <c r="C72" s="141">
        <f t="shared" si="29"/>
        <v>0</v>
      </c>
      <c r="D72" s="175">
        <f t="shared" si="38"/>
        <v>0</v>
      </c>
      <c r="E72" s="122">
        <f t="shared" si="30"/>
        <v>0</v>
      </c>
      <c r="F72" s="122">
        <f t="shared" si="31"/>
        <v>0</v>
      </c>
      <c r="G72" s="181"/>
      <c r="H72" s="122">
        <f t="shared" si="32"/>
        <v>0</v>
      </c>
      <c r="I72" s="122">
        <f t="shared" si="33"/>
        <v>0</v>
      </c>
      <c r="J72" s="122">
        <f t="shared" si="34"/>
        <v>0</v>
      </c>
      <c r="K72" s="181"/>
      <c r="L72" s="122">
        <f t="shared" si="35"/>
        <v>0</v>
      </c>
      <c r="M72" s="122">
        <f t="shared" si="36"/>
        <v>0</v>
      </c>
      <c r="N72" s="122">
        <f t="shared" si="37"/>
        <v>0</v>
      </c>
      <c r="O72" s="181"/>
    </row>
    <row r="73" spans="1:15" hidden="1">
      <c r="A73" s="59"/>
      <c r="B73" s="93"/>
      <c r="C73" s="141">
        <f t="shared" si="29"/>
        <v>0</v>
      </c>
      <c r="D73" s="175">
        <f t="shared" si="38"/>
        <v>0</v>
      </c>
      <c r="E73" s="122">
        <f t="shared" si="30"/>
        <v>0</v>
      </c>
      <c r="F73" s="122">
        <f t="shared" si="31"/>
        <v>0</v>
      </c>
      <c r="G73" s="181"/>
      <c r="H73" s="122">
        <f t="shared" si="32"/>
        <v>0</v>
      </c>
      <c r="I73" s="122">
        <f t="shared" si="33"/>
        <v>0</v>
      </c>
      <c r="J73" s="122">
        <f t="shared" si="34"/>
        <v>0</v>
      </c>
      <c r="K73" s="181"/>
      <c r="L73" s="122">
        <f t="shared" si="35"/>
        <v>0</v>
      </c>
      <c r="M73" s="122">
        <f t="shared" si="36"/>
        <v>0</v>
      </c>
      <c r="N73" s="122">
        <f t="shared" si="37"/>
        <v>0</v>
      </c>
      <c r="O73" s="181"/>
    </row>
    <row r="74" spans="1:15" hidden="1">
      <c r="A74" s="59"/>
      <c r="B74" s="93"/>
      <c r="C74" s="141">
        <f t="shared" si="29"/>
        <v>0</v>
      </c>
      <c r="D74" s="175">
        <f t="shared" si="38"/>
        <v>0</v>
      </c>
      <c r="E74" s="122">
        <f t="shared" si="30"/>
        <v>0</v>
      </c>
      <c r="F74" s="122">
        <f t="shared" si="31"/>
        <v>0</v>
      </c>
      <c r="G74" s="181"/>
      <c r="H74" s="122">
        <f t="shared" si="32"/>
        <v>0</v>
      </c>
      <c r="I74" s="122">
        <f t="shared" si="33"/>
        <v>0</v>
      </c>
      <c r="J74" s="122">
        <f t="shared" si="34"/>
        <v>0</v>
      </c>
      <c r="K74" s="181"/>
      <c r="L74" s="122">
        <f t="shared" si="35"/>
        <v>0</v>
      </c>
      <c r="M74" s="122">
        <f t="shared" si="36"/>
        <v>0</v>
      </c>
      <c r="N74" s="122">
        <f t="shared" si="37"/>
        <v>0</v>
      </c>
      <c r="O74" s="181"/>
    </row>
    <row r="75" spans="1:15" hidden="1">
      <c r="A75" s="59"/>
      <c r="B75" s="93"/>
      <c r="C75" s="141">
        <f t="shared" si="29"/>
        <v>0</v>
      </c>
      <c r="D75" s="175">
        <f t="shared" si="38"/>
        <v>0</v>
      </c>
      <c r="E75" s="122">
        <f t="shared" si="30"/>
        <v>0</v>
      </c>
      <c r="F75" s="122">
        <f t="shared" si="31"/>
        <v>0</v>
      </c>
      <c r="G75" s="181"/>
      <c r="H75" s="122">
        <f t="shared" si="32"/>
        <v>0</v>
      </c>
      <c r="I75" s="122">
        <f t="shared" si="33"/>
        <v>0</v>
      </c>
      <c r="J75" s="122">
        <f t="shared" si="34"/>
        <v>0</v>
      </c>
      <c r="K75" s="181"/>
      <c r="L75" s="122">
        <f t="shared" si="35"/>
        <v>0</v>
      </c>
      <c r="M75" s="122">
        <f t="shared" si="36"/>
        <v>0</v>
      </c>
      <c r="N75" s="122">
        <f t="shared" si="37"/>
        <v>0</v>
      </c>
      <c r="O75" s="181"/>
    </row>
    <row r="76" spans="1:15" ht="15" hidden="1">
      <c r="A76" s="59"/>
      <c r="B76" s="69"/>
      <c r="C76" s="141">
        <f t="shared" si="29"/>
        <v>0</v>
      </c>
      <c r="D76" s="175">
        <f t="shared" si="38"/>
        <v>0</v>
      </c>
      <c r="E76" s="122">
        <f t="shared" si="30"/>
        <v>0</v>
      </c>
      <c r="F76" s="122">
        <f t="shared" si="31"/>
        <v>0</v>
      </c>
      <c r="G76" s="181"/>
      <c r="H76" s="122">
        <f t="shared" si="32"/>
        <v>0</v>
      </c>
      <c r="I76" s="122">
        <f t="shared" si="33"/>
        <v>0</v>
      </c>
      <c r="J76" s="122">
        <f t="shared" si="34"/>
        <v>0</v>
      </c>
      <c r="K76" s="181"/>
      <c r="L76" s="122">
        <f t="shared" si="35"/>
        <v>0</v>
      </c>
      <c r="M76" s="122">
        <f t="shared" si="36"/>
        <v>0</v>
      </c>
      <c r="N76" s="122">
        <f t="shared" si="37"/>
        <v>0</v>
      </c>
      <c r="O76" s="181"/>
    </row>
    <row r="77" spans="1:15" ht="15" hidden="1">
      <c r="A77" s="59"/>
      <c r="B77" s="69"/>
      <c r="C77" s="141">
        <f t="shared" si="29"/>
        <v>0</v>
      </c>
      <c r="D77" s="175">
        <f t="shared" si="38"/>
        <v>0</v>
      </c>
      <c r="E77" s="122">
        <f t="shared" si="30"/>
        <v>0</v>
      </c>
      <c r="F77" s="122">
        <f t="shared" si="31"/>
        <v>0</v>
      </c>
      <c r="G77" s="181"/>
      <c r="H77" s="122">
        <f t="shared" si="32"/>
        <v>0</v>
      </c>
      <c r="I77" s="122">
        <f t="shared" si="33"/>
        <v>0</v>
      </c>
      <c r="J77" s="122">
        <f t="shared" si="34"/>
        <v>0</v>
      </c>
      <c r="K77" s="181"/>
      <c r="L77" s="122">
        <f t="shared" si="35"/>
        <v>0</v>
      </c>
      <c r="M77" s="122">
        <f t="shared" si="36"/>
        <v>0</v>
      </c>
      <c r="N77" s="122">
        <f t="shared" si="37"/>
        <v>0</v>
      </c>
      <c r="O77" s="181"/>
    </row>
    <row r="78" spans="1:15" ht="15" hidden="1">
      <c r="A78" s="59"/>
      <c r="B78" s="69"/>
      <c r="C78" s="141">
        <f t="shared" si="29"/>
        <v>0</v>
      </c>
      <c r="D78" s="175">
        <f t="shared" si="38"/>
        <v>0</v>
      </c>
      <c r="E78" s="122">
        <f t="shared" si="30"/>
        <v>0</v>
      </c>
      <c r="F78" s="122">
        <f t="shared" si="31"/>
        <v>0</v>
      </c>
      <c r="G78" s="181"/>
      <c r="H78" s="122">
        <f t="shared" si="32"/>
        <v>0</v>
      </c>
      <c r="I78" s="122">
        <f t="shared" si="33"/>
        <v>0</v>
      </c>
      <c r="J78" s="122">
        <f t="shared" si="34"/>
        <v>0</v>
      </c>
      <c r="K78" s="181"/>
      <c r="L78" s="122">
        <f t="shared" si="35"/>
        <v>0</v>
      </c>
      <c r="M78" s="122">
        <f t="shared" si="36"/>
        <v>0</v>
      </c>
      <c r="N78" s="122">
        <f t="shared" si="37"/>
        <v>0</v>
      </c>
      <c r="O78" s="181"/>
    </row>
    <row r="79" spans="1:15" ht="15" hidden="1">
      <c r="A79" s="59"/>
      <c r="B79" s="69"/>
      <c r="C79" s="141">
        <f t="shared" si="29"/>
        <v>0</v>
      </c>
      <c r="D79" s="175">
        <f t="shared" si="38"/>
        <v>0</v>
      </c>
      <c r="E79" s="122">
        <f t="shared" si="30"/>
        <v>0</v>
      </c>
      <c r="F79" s="122">
        <f t="shared" si="31"/>
        <v>0</v>
      </c>
      <c r="G79" s="181"/>
      <c r="H79" s="122">
        <f t="shared" si="32"/>
        <v>0</v>
      </c>
      <c r="I79" s="122">
        <f t="shared" si="33"/>
        <v>0</v>
      </c>
      <c r="J79" s="122">
        <f t="shared" si="34"/>
        <v>0</v>
      </c>
      <c r="K79" s="181"/>
      <c r="L79" s="122">
        <f t="shared" si="35"/>
        <v>0</v>
      </c>
      <c r="M79" s="122">
        <f t="shared" si="36"/>
        <v>0</v>
      </c>
      <c r="N79" s="122">
        <f t="shared" si="37"/>
        <v>0</v>
      </c>
      <c r="O79" s="181"/>
    </row>
    <row r="80" spans="1:15" ht="15" hidden="1">
      <c r="A80" s="59"/>
      <c r="B80" s="69"/>
      <c r="C80" s="141">
        <f t="shared" si="29"/>
        <v>0</v>
      </c>
      <c r="D80" s="175">
        <f t="shared" si="38"/>
        <v>0</v>
      </c>
      <c r="E80" s="122">
        <f t="shared" si="30"/>
        <v>0</v>
      </c>
      <c r="F80" s="122">
        <f t="shared" si="31"/>
        <v>0</v>
      </c>
      <c r="G80" s="181"/>
      <c r="H80" s="122">
        <f t="shared" si="32"/>
        <v>0</v>
      </c>
      <c r="I80" s="122">
        <f t="shared" si="33"/>
        <v>0</v>
      </c>
      <c r="J80" s="122">
        <f t="shared" si="34"/>
        <v>0</v>
      </c>
      <c r="K80" s="181"/>
      <c r="L80" s="122">
        <f t="shared" si="35"/>
        <v>0</v>
      </c>
      <c r="M80" s="122">
        <f t="shared" si="36"/>
        <v>0</v>
      </c>
      <c r="N80" s="122">
        <f t="shared" si="37"/>
        <v>0</v>
      </c>
      <c r="O80" s="181"/>
    </row>
    <row r="81" spans="1:32" ht="15" hidden="1">
      <c r="A81" s="59"/>
      <c r="B81" s="69"/>
      <c r="C81" s="141">
        <f t="shared" si="29"/>
        <v>0</v>
      </c>
      <c r="D81" s="175">
        <f t="shared" si="38"/>
        <v>0</v>
      </c>
      <c r="E81" s="122">
        <f t="shared" si="30"/>
        <v>0</v>
      </c>
      <c r="F81" s="122">
        <f t="shared" si="31"/>
        <v>0</v>
      </c>
      <c r="G81" s="181"/>
      <c r="H81" s="122">
        <f t="shared" si="32"/>
        <v>0</v>
      </c>
      <c r="I81" s="122">
        <f t="shared" si="33"/>
        <v>0</v>
      </c>
      <c r="J81" s="122">
        <f t="shared" si="34"/>
        <v>0</v>
      </c>
      <c r="K81" s="181"/>
      <c r="L81" s="122">
        <f t="shared" si="35"/>
        <v>0</v>
      </c>
      <c r="M81" s="122">
        <f t="shared" si="36"/>
        <v>0</v>
      </c>
      <c r="N81" s="122">
        <f t="shared" si="37"/>
        <v>0</v>
      </c>
      <c r="O81" s="181"/>
    </row>
    <row r="82" spans="1:32" ht="15" hidden="1">
      <c r="A82" s="59"/>
      <c r="B82" s="69"/>
      <c r="C82" s="141">
        <f t="shared" si="29"/>
        <v>0</v>
      </c>
      <c r="D82" s="175">
        <f t="shared" si="38"/>
        <v>0</v>
      </c>
      <c r="E82" s="122">
        <f t="shared" si="30"/>
        <v>0</v>
      </c>
      <c r="F82" s="122">
        <f t="shared" si="31"/>
        <v>0</v>
      </c>
      <c r="G82" s="123"/>
      <c r="H82" s="122">
        <f t="shared" si="32"/>
        <v>0</v>
      </c>
      <c r="I82" s="122">
        <f t="shared" si="33"/>
        <v>0</v>
      </c>
      <c r="J82" s="122">
        <f t="shared" si="34"/>
        <v>0</v>
      </c>
      <c r="K82" s="123"/>
      <c r="L82" s="122">
        <f t="shared" si="35"/>
        <v>0</v>
      </c>
      <c r="M82" s="122">
        <f t="shared" si="36"/>
        <v>0</v>
      </c>
      <c r="N82" s="122">
        <f t="shared" si="37"/>
        <v>0</v>
      </c>
      <c r="O82" s="123"/>
    </row>
    <row r="83" spans="1:32" ht="15" hidden="1">
      <c r="A83" s="59"/>
      <c r="B83" s="69"/>
      <c r="C83" s="141">
        <f t="shared" si="29"/>
        <v>0</v>
      </c>
      <c r="D83" s="175">
        <f t="shared" si="38"/>
        <v>0</v>
      </c>
      <c r="E83" s="122">
        <f t="shared" si="30"/>
        <v>0</v>
      </c>
      <c r="F83" s="122">
        <f t="shared" si="31"/>
        <v>0</v>
      </c>
      <c r="G83" s="123"/>
      <c r="H83" s="122">
        <f t="shared" si="32"/>
        <v>0</v>
      </c>
      <c r="I83" s="122">
        <f t="shared" si="33"/>
        <v>0</v>
      </c>
      <c r="J83" s="122">
        <f t="shared" si="34"/>
        <v>0</v>
      </c>
      <c r="K83" s="123"/>
      <c r="L83" s="122">
        <f t="shared" si="35"/>
        <v>0</v>
      </c>
      <c r="M83" s="122">
        <f t="shared" si="36"/>
        <v>0</v>
      </c>
      <c r="N83" s="122">
        <f t="shared" si="37"/>
        <v>0</v>
      </c>
      <c r="O83" s="123"/>
    </row>
    <row r="84" spans="1:32" ht="15" hidden="1">
      <c r="A84" s="52"/>
      <c r="B84" s="69"/>
      <c r="C84" s="141">
        <f t="shared" si="29"/>
        <v>0</v>
      </c>
      <c r="D84" s="175">
        <f t="shared" si="38"/>
        <v>0</v>
      </c>
      <c r="E84" s="122">
        <f t="shared" si="30"/>
        <v>0</v>
      </c>
      <c r="F84" s="122">
        <f t="shared" si="31"/>
        <v>0</v>
      </c>
      <c r="G84" s="123"/>
      <c r="H84" s="122">
        <f t="shared" si="32"/>
        <v>0</v>
      </c>
      <c r="I84" s="122">
        <f t="shared" si="33"/>
        <v>0</v>
      </c>
      <c r="J84" s="122">
        <f t="shared" si="34"/>
        <v>0</v>
      </c>
      <c r="K84" s="123"/>
      <c r="L84" s="122">
        <f t="shared" si="35"/>
        <v>0</v>
      </c>
      <c r="M84" s="122">
        <f t="shared" si="36"/>
        <v>0</v>
      </c>
      <c r="N84" s="122">
        <f t="shared" si="37"/>
        <v>0</v>
      </c>
      <c r="O84" s="123"/>
    </row>
    <row r="88" spans="1:32" ht="13.5" thickBot="1"/>
    <row r="89" spans="1:32">
      <c r="A89" s="247" t="s">
        <v>152</v>
      </c>
      <c r="B89" s="248"/>
      <c r="C89" s="248"/>
      <c r="D89" s="249"/>
      <c r="E89" s="255" t="s">
        <v>153</v>
      </c>
      <c r="F89" s="256"/>
      <c r="G89" s="256"/>
      <c r="H89" s="257"/>
      <c r="I89" s="255" t="s">
        <v>51</v>
      </c>
      <c r="J89" s="256"/>
      <c r="K89" s="256"/>
      <c r="L89" s="257"/>
      <c r="M89" s="244" t="s">
        <v>154</v>
      </c>
      <c r="N89" s="245"/>
      <c r="O89" s="245"/>
      <c r="P89" s="246"/>
      <c r="Q89" s="244" t="s">
        <v>155</v>
      </c>
      <c r="R89" s="245"/>
      <c r="S89" s="245"/>
      <c r="T89" s="246"/>
      <c r="U89" s="244" t="s">
        <v>156</v>
      </c>
      <c r="V89" s="245"/>
      <c r="W89" s="245"/>
      <c r="X89" s="246"/>
      <c r="Y89" s="244" t="s">
        <v>157</v>
      </c>
      <c r="Z89" s="245"/>
      <c r="AA89" s="245"/>
      <c r="AB89" s="246"/>
      <c r="AC89" s="244" t="s">
        <v>158</v>
      </c>
      <c r="AD89" s="245"/>
      <c r="AE89" s="245"/>
      <c r="AF89" s="246"/>
    </row>
    <row r="90" spans="1:32">
      <c r="A90" s="156"/>
      <c r="B90" s="147"/>
      <c r="C90" s="147"/>
      <c r="E90" s="113"/>
      <c r="H90" s="112"/>
      <c r="I90" s="113"/>
      <c r="L90" s="112"/>
      <c r="M90" s="113"/>
      <c r="P90" s="157"/>
      <c r="Q90" s="105"/>
      <c r="T90" s="157"/>
      <c r="U90" s="105"/>
      <c r="X90" s="157"/>
      <c r="Y90" s="105"/>
      <c r="AB90" s="157"/>
      <c r="AC90" s="105"/>
      <c r="AF90" s="157"/>
    </row>
    <row r="91" spans="1:32">
      <c r="A91" s="105" t="s">
        <v>162</v>
      </c>
      <c r="B91" s="102" t="s">
        <v>159</v>
      </c>
      <c r="C91" s="102" t="s">
        <v>163</v>
      </c>
      <c r="D91" s="112" t="s">
        <v>174</v>
      </c>
      <c r="E91" s="113" t="s">
        <v>162</v>
      </c>
      <c r="F91" s="111" t="s">
        <v>159</v>
      </c>
      <c r="G91" s="111" t="s">
        <v>163</v>
      </c>
      <c r="H91" s="112" t="s">
        <v>174</v>
      </c>
      <c r="I91" s="113" t="s">
        <v>162</v>
      </c>
      <c r="J91" s="111" t="s">
        <v>159</v>
      </c>
      <c r="K91" s="111" t="s">
        <v>163</v>
      </c>
      <c r="L91" s="112" t="s">
        <v>174</v>
      </c>
      <c r="M91" s="113" t="s">
        <v>162</v>
      </c>
      <c r="N91" s="111" t="s">
        <v>159</v>
      </c>
      <c r="O91" s="102" t="s">
        <v>163</v>
      </c>
      <c r="P91" s="106" t="s">
        <v>174</v>
      </c>
      <c r="Q91" s="105" t="s">
        <v>162</v>
      </c>
      <c r="R91" s="102" t="s">
        <v>159</v>
      </c>
      <c r="S91" s="102" t="s">
        <v>163</v>
      </c>
      <c r="T91" s="106" t="s">
        <v>174</v>
      </c>
      <c r="U91" s="105" t="s">
        <v>162</v>
      </c>
      <c r="V91" s="102" t="s">
        <v>159</v>
      </c>
      <c r="W91" s="102" t="s">
        <v>163</v>
      </c>
      <c r="X91" s="106" t="s">
        <v>174</v>
      </c>
      <c r="Y91" s="105" t="s">
        <v>162</v>
      </c>
      <c r="Z91" s="102" t="s">
        <v>159</v>
      </c>
      <c r="AA91" s="102" t="s">
        <v>163</v>
      </c>
      <c r="AB91" s="106" t="s">
        <v>174</v>
      </c>
      <c r="AC91" s="105" t="s">
        <v>162</v>
      </c>
      <c r="AD91" s="102" t="s">
        <v>159</v>
      </c>
      <c r="AE91" s="102" t="s">
        <v>163</v>
      </c>
      <c r="AF91" s="106" t="s">
        <v>174</v>
      </c>
    </row>
    <row r="92" spans="1:32">
      <c r="A92" s="156"/>
      <c r="B92" s="107">
        <f>COUNTA(B93:B136)</f>
        <v>8</v>
      </c>
      <c r="C92" s="147"/>
      <c r="D92" s="112"/>
      <c r="E92" s="113"/>
      <c r="F92" s="114">
        <f>COUNTA(F93:F136)</f>
        <v>4</v>
      </c>
      <c r="H92" s="112"/>
      <c r="I92" s="113"/>
      <c r="J92" s="114">
        <f>COUNTA(J93:J136)</f>
        <v>1</v>
      </c>
      <c r="L92" s="112"/>
      <c r="M92" s="113"/>
      <c r="N92" s="114">
        <f>COUNTA(N93:N136)</f>
        <v>3</v>
      </c>
      <c r="O92" s="147"/>
      <c r="P92" s="157"/>
      <c r="Q92" s="156"/>
      <c r="R92" s="107">
        <f>COUNTA(R93:R136)</f>
        <v>0</v>
      </c>
      <c r="S92" s="147"/>
      <c r="T92" s="157"/>
      <c r="U92" s="156"/>
      <c r="V92" s="107">
        <f>COUNTA(V93:V136)</f>
        <v>0</v>
      </c>
      <c r="W92" s="147"/>
      <c r="X92" s="157"/>
      <c r="Y92" s="156"/>
      <c r="Z92" s="107">
        <f>COUNTA(Z93:Z136)</f>
        <v>0</v>
      </c>
      <c r="AA92" s="147"/>
      <c r="AB92" s="157"/>
      <c r="AC92" s="156"/>
      <c r="AD92" s="107">
        <f>COUNTA(AD93:AD136)</f>
        <v>0</v>
      </c>
      <c r="AE92" s="147"/>
      <c r="AF92" s="157"/>
    </row>
    <row r="93" spans="1:32">
      <c r="A93" s="105">
        <v>1</v>
      </c>
      <c r="B93" s="223" t="s">
        <v>200</v>
      </c>
      <c r="C93" s="102">
        <f>VLOOKUP(B92,'POINTS SCORE'!$B$10:$AI$39,2,FALSE)</f>
        <v>37</v>
      </c>
      <c r="D93" s="111">
        <f>VLOOKUP(B92,'POINTS SCORE'!$B$39:$AI$78,2,FALSE)</f>
        <v>40</v>
      </c>
      <c r="E93" s="113">
        <v>1</v>
      </c>
      <c r="F93" s="223" t="s">
        <v>230</v>
      </c>
      <c r="G93" s="111">
        <f>VLOOKUP(F92,'POINTS SCORE'!$B$10:$AI$39,2,FALSE)</f>
        <v>19</v>
      </c>
      <c r="H93" s="185">
        <f>VLOOKUP(F92,'POINTS SCORE'!$B$39:$AI$78,2,FALSE)</f>
        <v>20</v>
      </c>
      <c r="I93" s="113">
        <v>1</v>
      </c>
      <c r="J93" s="223" t="s">
        <v>2388</v>
      </c>
      <c r="K93" s="111">
        <f>VLOOKUP(J92,'POINTS SCORE'!$B$10:$AI$39,2,FALSE)</f>
        <v>16</v>
      </c>
      <c r="L93" s="111">
        <f>VLOOKUP(J92,'POINTS SCORE'!$B$39:$AI$78,2,FALSE)</f>
        <v>20</v>
      </c>
      <c r="M93" s="113">
        <v>1</v>
      </c>
      <c r="N93" s="223" t="s">
        <v>2623</v>
      </c>
      <c r="O93" s="102">
        <f>VLOOKUP(N92,'POINTS SCORE'!$B$10:$AI$39,2,FALSE)</f>
        <v>18</v>
      </c>
      <c r="P93" s="102">
        <f>VLOOKUP(N92,'POINTS SCORE'!$B$39:$AI$78,2,FALSE)</f>
        <v>20</v>
      </c>
      <c r="Q93" s="105">
        <v>1</v>
      </c>
      <c r="R93" s="223"/>
      <c r="S93" s="102" t="e">
        <f>VLOOKUP(R92,'POINTS SCORE'!$B$10:$AI$39,2,FALSE)</f>
        <v>#N/A</v>
      </c>
      <c r="T93" s="102" t="e">
        <f>VLOOKUP(R92,'POINTS SCORE'!$B$39:$AI$78,2,FALSE)</f>
        <v>#N/A</v>
      </c>
      <c r="U93" s="105">
        <v>1</v>
      </c>
      <c r="V93" s="223"/>
      <c r="W93" s="102" t="e">
        <f>VLOOKUP(V92,'POINTS SCORE'!$B$10:$AI$39,2,FALSE)</f>
        <v>#N/A</v>
      </c>
      <c r="X93" s="102" t="e">
        <f>VLOOKUP(V92,'POINTS SCORE'!$B$39:$AI$78,2,FALSE)</f>
        <v>#N/A</v>
      </c>
      <c r="Y93" s="105">
        <v>1</v>
      </c>
      <c r="Z93" s="223"/>
      <c r="AA93" s="102" t="e">
        <f>VLOOKUP(Z92,'POINTS SCORE'!$B$10:$AI$39,2,FALSE)</f>
        <v>#N/A</v>
      </c>
      <c r="AB93" s="102" t="e">
        <f>VLOOKUP(Z92,'POINTS SCORE'!$B$39:$AI$78,2,FALSE)</f>
        <v>#N/A</v>
      </c>
      <c r="AC93" s="105">
        <v>1</v>
      </c>
      <c r="AD93" s="223"/>
      <c r="AE93" s="102" t="e">
        <f>VLOOKUP(AD92,'POINTS SCORE'!$B$10:$AI$39,2,FALSE)</f>
        <v>#N/A</v>
      </c>
      <c r="AF93" s="106" t="e">
        <f>VLOOKUP(AD92,'POINTS SCORE'!$B$39:$AI$78,2,FALSE)</f>
        <v>#N/A</v>
      </c>
    </row>
    <row r="94" spans="1:32">
      <c r="A94" s="105">
        <v>2</v>
      </c>
      <c r="B94" s="223" t="s">
        <v>201</v>
      </c>
      <c r="C94" s="102">
        <f>VLOOKUP(B92,'POINTS SCORE'!$B$10:$AI$39,3,FALSE)</f>
        <v>32</v>
      </c>
      <c r="D94" s="111">
        <f>VLOOKUP(B92,'POINTS SCORE'!$B$39:$AI$78,3,FALSE)</f>
        <v>39</v>
      </c>
      <c r="E94" s="113">
        <v>2</v>
      </c>
      <c r="F94" s="223" t="s">
        <v>64</v>
      </c>
      <c r="G94" s="111">
        <f>VLOOKUP(F92,'POINTS SCORE'!$B$10:$AI$39,3,FALSE)</f>
        <v>12</v>
      </c>
      <c r="H94" s="185">
        <f>VLOOKUP(F92,'POINTS SCORE'!$B$39:$AI$78,3,FALSE)</f>
        <v>19.5</v>
      </c>
      <c r="I94" s="113">
        <v>2</v>
      </c>
      <c r="J94" s="223"/>
      <c r="K94" s="111">
        <f>VLOOKUP(J92,'POINTS SCORE'!$B$10:$AI$39,3,FALSE)</f>
        <v>0</v>
      </c>
      <c r="L94" s="111">
        <f>VLOOKUP(J92,'POINTS SCORE'!$B$39:$AI$78,3,FALSE)</f>
        <v>0</v>
      </c>
      <c r="M94" s="113">
        <v>2</v>
      </c>
      <c r="N94" s="223" t="s">
        <v>140</v>
      </c>
      <c r="O94" s="102">
        <f>VLOOKUP(N92,'POINTS SCORE'!$B$10:$AI$39,3,FALSE)</f>
        <v>11</v>
      </c>
      <c r="P94" s="102">
        <f>VLOOKUP(N92,'POINTS SCORE'!$B$39:$AI$78,3,FALSE)</f>
        <v>19.5</v>
      </c>
      <c r="Q94" s="105">
        <v>2</v>
      </c>
      <c r="R94" s="223"/>
      <c r="S94" s="102" t="e">
        <f>VLOOKUP(R92,'POINTS SCORE'!$B$10:$AI$39,3,FALSE)</f>
        <v>#N/A</v>
      </c>
      <c r="T94" s="102" t="e">
        <f>VLOOKUP(R92,'POINTS SCORE'!$B$39:$AI$78,3,FALSE)</f>
        <v>#N/A</v>
      </c>
      <c r="U94" s="105">
        <v>2</v>
      </c>
      <c r="V94" s="223"/>
      <c r="W94" s="102" t="e">
        <f>VLOOKUP(V92,'POINTS SCORE'!$B$10:$AI$39,3,FALSE)</f>
        <v>#N/A</v>
      </c>
      <c r="X94" s="102" t="e">
        <f>VLOOKUP(V92,'POINTS SCORE'!$B$39:$AI$78,3,FALSE)</f>
        <v>#N/A</v>
      </c>
      <c r="Y94" s="105">
        <v>2</v>
      </c>
      <c r="Z94" s="223"/>
      <c r="AA94" s="102" t="e">
        <f>VLOOKUP(Z92,'POINTS SCORE'!$B$10:$AI$39,3,FALSE)</f>
        <v>#N/A</v>
      </c>
      <c r="AB94" s="102" t="e">
        <f>VLOOKUP(Z92,'POINTS SCORE'!$B$39:$AI$78,3,FALSE)</f>
        <v>#N/A</v>
      </c>
      <c r="AC94" s="105">
        <v>2</v>
      </c>
      <c r="AD94" s="223"/>
      <c r="AE94" s="102" t="e">
        <f>VLOOKUP(AD92,'POINTS SCORE'!$B$10:$AI$39,3,FALSE)</f>
        <v>#N/A</v>
      </c>
      <c r="AF94" s="106" t="e">
        <f>VLOOKUP(AD92,'POINTS SCORE'!$B$39:$AI$78,3,FALSE)</f>
        <v>#N/A</v>
      </c>
    </row>
    <row r="95" spans="1:32">
      <c r="A95" s="105">
        <v>3</v>
      </c>
      <c r="B95" s="223" t="s">
        <v>112</v>
      </c>
      <c r="C95" s="102">
        <f>VLOOKUP(B92,'POINTS SCORE'!$B$10:$AI$39,4,FALSE)</f>
        <v>26</v>
      </c>
      <c r="D95" s="111">
        <f>VLOOKUP(B92,'POINTS SCORE'!$B$39:$AI$78,4,FALSE)</f>
        <v>38</v>
      </c>
      <c r="E95" s="113">
        <v>3</v>
      </c>
      <c r="F95" s="223" t="s">
        <v>231</v>
      </c>
      <c r="G95" s="111">
        <f>VLOOKUP(F92,'POINTS SCORE'!$B$10:$AI$39,4,FALSE)</f>
        <v>10</v>
      </c>
      <c r="H95" s="185">
        <f>VLOOKUP(F92,'POINTS SCORE'!$B$39:$AI$78,4,FALSE)</f>
        <v>19</v>
      </c>
      <c r="I95" s="113">
        <v>3</v>
      </c>
      <c r="J95" s="223"/>
      <c r="K95" s="111">
        <f>VLOOKUP(J92,'POINTS SCORE'!$B$10:$AI$39,4,FALSE)</f>
        <v>0</v>
      </c>
      <c r="L95" s="111">
        <f>VLOOKUP(J92,'POINTS SCORE'!$B$39:$AI$78,4,FALSE)</f>
        <v>0</v>
      </c>
      <c r="M95" s="113">
        <v>3</v>
      </c>
      <c r="N95" s="223" t="s">
        <v>2624</v>
      </c>
      <c r="O95" s="102">
        <f>VLOOKUP(N92,'POINTS SCORE'!$B$10:$AI$39,4,FALSE)</f>
        <v>8</v>
      </c>
      <c r="P95" s="102">
        <f>VLOOKUP(N92,'POINTS SCORE'!$B$39:$AI$78,4,FALSE)</f>
        <v>19</v>
      </c>
      <c r="Q95" s="105">
        <v>3</v>
      </c>
      <c r="R95" s="223"/>
      <c r="S95" s="102" t="e">
        <f>VLOOKUP(R92,'POINTS SCORE'!$B$10:$AI$39,4,FALSE)</f>
        <v>#N/A</v>
      </c>
      <c r="T95" s="102" t="e">
        <f>VLOOKUP(R92,'POINTS SCORE'!$B$39:$AI$78,4,FALSE)</f>
        <v>#N/A</v>
      </c>
      <c r="U95" s="105">
        <v>3</v>
      </c>
      <c r="V95" s="223"/>
      <c r="W95" s="102" t="e">
        <f>VLOOKUP(V92,'POINTS SCORE'!$B$10:$AI$39,4,FALSE)</f>
        <v>#N/A</v>
      </c>
      <c r="X95" s="102" t="e">
        <f>VLOOKUP(V92,'POINTS SCORE'!$B$39:$AI$78,4,FALSE)</f>
        <v>#N/A</v>
      </c>
      <c r="Y95" s="105">
        <v>3</v>
      </c>
      <c r="Z95" s="223"/>
      <c r="AA95" s="102" t="e">
        <f>VLOOKUP(Z92,'POINTS SCORE'!$B$10:$AI$39,4,FALSE)</f>
        <v>#N/A</v>
      </c>
      <c r="AB95" s="102" t="e">
        <f>VLOOKUP(Z92,'POINTS SCORE'!$B$39:$AI$78,4,FALSE)</f>
        <v>#N/A</v>
      </c>
      <c r="AC95" s="105">
        <v>3</v>
      </c>
      <c r="AD95" s="223"/>
      <c r="AE95" s="102" t="e">
        <f>VLOOKUP(AD92,'POINTS SCORE'!$B$10:$AI$39,4,FALSE)</f>
        <v>#N/A</v>
      </c>
      <c r="AF95" s="106" t="e">
        <f>VLOOKUP(AD92,'POINTS SCORE'!$B$39:$AI$78,4,FALSE)</f>
        <v>#N/A</v>
      </c>
    </row>
    <row r="96" spans="1:32">
      <c r="A96" s="105">
        <v>4</v>
      </c>
      <c r="B96" s="223" t="s">
        <v>202</v>
      </c>
      <c r="C96" s="102">
        <f>VLOOKUP(B92,'POINTS SCORE'!$B$10:$AI$39,5,FALSE)</f>
        <v>22</v>
      </c>
      <c r="D96" s="111">
        <f>VLOOKUP(B92,'POINTS SCORE'!$B$39:$AI$78,5,FALSE)</f>
        <v>37</v>
      </c>
      <c r="E96" s="113">
        <v>4</v>
      </c>
      <c r="F96" s="223" t="s">
        <v>232</v>
      </c>
      <c r="G96" s="111">
        <f>VLOOKUP(F92,'POINTS SCORE'!$B$10:$AI$39,5,FALSE)</f>
        <v>8</v>
      </c>
      <c r="H96" s="185">
        <f>VLOOKUP(F92,'POINTS SCORE'!$B$39:$AI$78,5,FALSE)</f>
        <v>18.5</v>
      </c>
      <c r="I96" s="113">
        <v>4</v>
      </c>
      <c r="J96" s="223"/>
      <c r="K96" s="111">
        <f>VLOOKUP(J92,'POINTS SCORE'!$B$10:$AI$39,5,FALSE)</f>
        <v>0</v>
      </c>
      <c r="L96" s="111">
        <f>VLOOKUP(J92,'POINTS SCORE'!$B$39:$AI$78,5,FALSE)</f>
        <v>0</v>
      </c>
      <c r="M96" s="113">
        <v>4</v>
      </c>
      <c r="N96" s="223"/>
      <c r="O96" s="102">
        <f>VLOOKUP(N92,'POINTS SCORE'!$B$10:$AI$39,5,FALSE)</f>
        <v>0</v>
      </c>
      <c r="P96" s="102">
        <f>VLOOKUP(N92,'POINTS SCORE'!$B$39:$AI$78,5,FALSE)</f>
        <v>0</v>
      </c>
      <c r="Q96" s="105">
        <v>4</v>
      </c>
      <c r="R96" s="223"/>
      <c r="S96" s="102" t="e">
        <f>VLOOKUP(R92,'POINTS SCORE'!$B$10:$AI$39,5,FALSE)</f>
        <v>#N/A</v>
      </c>
      <c r="T96" s="102" t="e">
        <f>VLOOKUP(R92,'POINTS SCORE'!$B$39:$AI$78,5,FALSE)</f>
        <v>#N/A</v>
      </c>
      <c r="U96" s="105">
        <v>4</v>
      </c>
      <c r="V96" s="223"/>
      <c r="W96" s="102" t="e">
        <f>VLOOKUP(V92,'POINTS SCORE'!$B$10:$AI$39,5,FALSE)</f>
        <v>#N/A</v>
      </c>
      <c r="X96" s="102" t="e">
        <f>VLOOKUP(V92,'POINTS SCORE'!$B$39:$AI$78,5,FALSE)</f>
        <v>#N/A</v>
      </c>
      <c r="Y96" s="105">
        <v>4</v>
      </c>
      <c r="Z96" s="223"/>
      <c r="AA96" s="102" t="e">
        <f>VLOOKUP(Z92,'POINTS SCORE'!$B$10:$AI$39,5,FALSE)</f>
        <v>#N/A</v>
      </c>
      <c r="AB96" s="102" t="e">
        <f>VLOOKUP(Z92,'POINTS SCORE'!$B$39:$AI$78,5,FALSE)</f>
        <v>#N/A</v>
      </c>
      <c r="AC96" s="105">
        <v>4</v>
      </c>
      <c r="AD96" s="223"/>
      <c r="AE96" s="102" t="e">
        <f>VLOOKUP(AD92,'POINTS SCORE'!$B$10:$AI$39,5,FALSE)</f>
        <v>#N/A</v>
      </c>
      <c r="AF96" s="106" t="e">
        <f>VLOOKUP(AD92,'POINTS SCORE'!$B$39:$AI$78,5,FALSE)</f>
        <v>#N/A</v>
      </c>
    </row>
    <row r="97" spans="1:32">
      <c r="A97" s="105">
        <v>5</v>
      </c>
      <c r="B97" s="223" t="s">
        <v>203</v>
      </c>
      <c r="C97" s="102">
        <f>VLOOKUP(B92,'POINTS SCORE'!$B$10:$AI$39,6,FALSE)</f>
        <v>19</v>
      </c>
      <c r="D97" s="111">
        <f>VLOOKUP(B92,'POINTS SCORE'!$B$39:$AI$78,6,FALSE)</f>
        <v>36</v>
      </c>
      <c r="E97" s="113">
        <v>5</v>
      </c>
      <c r="F97" s="223"/>
      <c r="G97" s="111">
        <f>VLOOKUP(F92,'POINTS SCORE'!$B$10:$AI$39,6,FALSE)</f>
        <v>0</v>
      </c>
      <c r="H97" s="111">
        <f>VLOOKUP(F92,'POINTS SCORE'!$B$39:$AI$78,6,FALSE)</f>
        <v>0</v>
      </c>
      <c r="I97" s="113">
        <v>5</v>
      </c>
      <c r="J97" s="223"/>
      <c r="K97" s="111">
        <f>VLOOKUP(J92,'POINTS SCORE'!$B$10:$AI$39,6,FALSE)</f>
        <v>0</v>
      </c>
      <c r="L97" s="111">
        <f>VLOOKUP(J92,'POINTS SCORE'!$B$39:$AI$78,6,FALSE)</f>
        <v>0</v>
      </c>
      <c r="M97" s="113">
        <v>5</v>
      </c>
      <c r="N97" s="223"/>
      <c r="O97" s="102">
        <f>VLOOKUP(N92,'POINTS SCORE'!$B$10:$AI$39,6,FALSE)</f>
        <v>0</v>
      </c>
      <c r="P97" s="102">
        <f>VLOOKUP(N92,'POINTS SCORE'!$B$39:$AI$78,6,FALSE)</f>
        <v>0</v>
      </c>
      <c r="Q97" s="105">
        <v>5</v>
      </c>
      <c r="R97" s="223"/>
      <c r="S97" s="102" t="e">
        <f>VLOOKUP(R92,'POINTS SCORE'!$B$10:$AI$39,6,FALSE)</f>
        <v>#N/A</v>
      </c>
      <c r="T97" s="102" t="e">
        <f>VLOOKUP(R92,'POINTS SCORE'!$B$39:$AI$78,6,FALSE)</f>
        <v>#N/A</v>
      </c>
      <c r="U97" s="105">
        <v>5</v>
      </c>
      <c r="V97" s="223"/>
      <c r="W97" s="102" t="e">
        <f>VLOOKUP(V92,'POINTS SCORE'!$B$10:$AI$39,6,FALSE)</f>
        <v>#N/A</v>
      </c>
      <c r="X97" s="102" t="e">
        <f>VLOOKUP(V92,'POINTS SCORE'!$B$39:$AI$78,6,FALSE)</f>
        <v>#N/A</v>
      </c>
      <c r="Y97" s="105">
        <v>5</v>
      </c>
      <c r="Z97" s="223"/>
      <c r="AA97" s="102" t="e">
        <f>VLOOKUP(Z92,'POINTS SCORE'!$B$10:$AI$39,6,FALSE)</f>
        <v>#N/A</v>
      </c>
      <c r="AB97" s="102" t="e">
        <f>VLOOKUP(Z92,'POINTS SCORE'!$B$39:$AI$78,6,FALSE)</f>
        <v>#N/A</v>
      </c>
      <c r="AC97" s="105">
        <v>5</v>
      </c>
      <c r="AD97" s="223"/>
      <c r="AE97" s="102" t="e">
        <f>VLOOKUP(AD92,'POINTS SCORE'!$B$10:$AI$39,6,FALSE)</f>
        <v>#N/A</v>
      </c>
      <c r="AF97" s="106" t="e">
        <f>VLOOKUP(AD92,'POINTS SCORE'!$B$39:$AI$78,6,FALSE)</f>
        <v>#N/A</v>
      </c>
    </row>
    <row r="98" spans="1:32">
      <c r="A98" s="105">
        <v>6</v>
      </c>
      <c r="B98" s="223" t="s">
        <v>204</v>
      </c>
      <c r="C98" s="102">
        <f>VLOOKUP(B92,'POINTS SCORE'!$B$10:$AI$39,7,FALSE)</f>
        <v>17</v>
      </c>
      <c r="D98" s="111">
        <f>VLOOKUP(B92,'POINTS SCORE'!$B$39:$AI$78,7,FALSE)</f>
        <v>35</v>
      </c>
      <c r="E98" s="113">
        <v>6</v>
      </c>
      <c r="F98" s="223"/>
      <c r="G98" s="111">
        <f>VLOOKUP(F92,'POINTS SCORE'!$B$10:$AI$39,7,FALSE)</f>
        <v>0</v>
      </c>
      <c r="H98" s="111">
        <f>VLOOKUP(F92,'POINTS SCORE'!$B$39:$AI$78,7,FALSE)</f>
        <v>0</v>
      </c>
      <c r="I98" s="113">
        <v>6</v>
      </c>
      <c r="J98" s="223"/>
      <c r="K98" s="111">
        <f>VLOOKUP(J92,'POINTS SCORE'!$B$10:$AI$39,7,FALSE)</f>
        <v>0</v>
      </c>
      <c r="L98" s="111">
        <f>VLOOKUP(J92,'POINTS SCORE'!$B$39:$AI$78,7,FALSE)</f>
        <v>0</v>
      </c>
      <c r="M98" s="113">
        <v>6</v>
      </c>
      <c r="N98" s="223"/>
      <c r="O98" s="102">
        <f>VLOOKUP(N92,'POINTS SCORE'!$B$10:$AI$39,7,FALSE)</f>
        <v>0</v>
      </c>
      <c r="P98" s="102">
        <f>VLOOKUP(N92,'POINTS SCORE'!$B$39:$AI$78,7,FALSE)</f>
        <v>0</v>
      </c>
      <c r="Q98" s="105">
        <v>6</v>
      </c>
      <c r="R98" s="223"/>
      <c r="S98" s="102" t="e">
        <f>VLOOKUP(R92,'POINTS SCORE'!$B$10:$AI$39,7,FALSE)</f>
        <v>#N/A</v>
      </c>
      <c r="T98" s="102" t="e">
        <f>VLOOKUP(R92,'POINTS SCORE'!$B$39:$AI$78,7,FALSE)</f>
        <v>#N/A</v>
      </c>
      <c r="U98" s="105">
        <v>6</v>
      </c>
      <c r="V98" s="223"/>
      <c r="W98" s="102" t="e">
        <f>VLOOKUP(V92,'POINTS SCORE'!$B$10:$AI$39,7,FALSE)</f>
        <v>#N/A</v>
      </c>
      <c r="X98" s="102" t="e">
        <f>VLOOKUP(V92,'POINTS SCORE'!$B$39:$AI$78,7,FALSE)</f>
        <v>#N/A</v>
      </c>
      <c r="Y98" s="105">
        <v>6</v>
      </c>
      <c r="Z98" s="223"/>
      <c r="AA98" s="102" t="e">
        <f>VLOOKUP(Z92,'POINTS SCORE'!$B$10:$AI$39,7,FALSE)</f>
        <v>#N/A</v>
      </c>
      <c r="AB98" s="102" t="e">
        <f>VLOOKUP(Z92,'POINTS SCORE'!$B$39:$AI$78,7,FALSE)</f>
        <v>#N/A</v>
      </c>
      <c r="AC98" s="105">
        <v>6</v>
      </c>
      <c r="AD98" s="223"/>
      <c r="AE98" s="102" t="e">
        <f>VLOOKUP(AD92,'POINTS SCORE'!$B$10:$AI$39,7,FALSE)</f>
        <v>#N/A</v>
      </c>
      <c r="AF98" s="106" t="e">
        <f>VLOOKUP(AD92,'POINTS SCORE'!$B$39:$AI$78,7,FALSE)</f>
        <v>#N/A</v>
      </c>
    </row>
    <row r="99" spans="1:32">
      <c r="A99" s="105">
        <v>7</v>
      </c>
      <c r="B99" s="222" t="s">
        <v>64</v>
      </c>
      <c r="C99" s="102">
        <f>VLOOKUP(B92,'POINTS SCORE'!$B$10:$AI$39,8,FALSE)</f>
        <v>16</v>
      </c>
      <c r="D99" s="111">
        <f>VLOOKUP(B92,'POINTS SCORE'!$B$39:$AI$78,8,FALSE)</f>
        <v>34</v>
      </c>
      <c r="E99" s="113">
        <v>7</v>
      </c>
      <c r="F99" s="222"/>
      <c r="G99" s="111">
        <f>VLOOKUP(F92,'POINTS SCORE'!$B$10:$AI$39,8,FALSE)</f>
        <v>0</v>
      </c>
      <c r="H99" s="111">
        <f>VLOOKUP(F92,'POINTS SCORE'!$B$39:$AI$78,8,FALSE)</f>
        <v>0</v>
      </c>
      <c r="I99" s="113">
        <v>7</v>
      </c>
      <c r="J99" s="222"/>
      <c r="K99" s="111">
        <f>VLOOKUP(J92,'POINTS SCORE'!$B$10:$AI$39,8,FALSE)</f>
        <v>0</v>
      </c>
      <c r="L99" s="111">
        <f>VLOOKUP(J92,'POINTS SCORE'!$B$39:$AI$78,8,FALSE)</f>
        <v>0</v>
      </c>
      <c r="M99" s="113">
        <v>7</v>
      </c>
      <c r="N99" s="222"/>
      <c r="O99" s="102">
        <f>VLOOKUP(N92,'POINTS SCORE'!$B$10:$AI$39,8,FALSE)</f>
        <v>0</v>
      </c>
      <c r="P99" s="102">
        <f>VLOOKUP(N92,'POINTS SCORE'!$B$39:$AI$78,8,FALSE)</f>
        <v>0</v>
      </c>
      <c r="Q99" s="105">
        <v>7</v>
      </c>
      <c r="R99" s="222"/>
      <c r="S99" s="102" t="e">
        <f>VLOOKUP(R92,'POINTS SCORE'!$B$10:$AI$39,8,FALSE)</f>
        <v>#N/A</v>
      </c>
      <c r="T99" s="102" t="e">
        <f>VLOOKUP(R92,'POINTS SCORE'!$B$39:$AI$78,8,FALSE)</f>
        <v>#N/A</v>
      </c>
      <c r="U99" s="105">
        <v>7</v>
      </c>
      <c r="V99" s="222"/>
      <c r="W99" s="102" t="e">
        <f>VLOOKUP(V92,'POINTS SCORE'!$B$10:$AI$39,8,FALSE)</f>
        <v>#N/A</v>
      </c>
      <c r="X99" s="102" t="e">
        <f>VLOOKUP(V92,'POINTS SCORE'!$B$39:$AI$78,8,FALSE)</f>
        <v>#N/A</v>
      </c>
      <c r="Y99" s="105">
        <v>7</v>
      </c>
      <c r="Z99" s="222"/>
      <c r="AA99" s="102" t="e">
        <f>VLOOKUP(Z92,'POINTS SCORE'!$B$10:$AI$39,8,FALSE)</f>
        <v>#N/A</v>
      </c>
      <c r="AB99" s="102" t="e">
        <f>VLOOKUP(Z92,'POINTS SCORE'!$B$39:$AI$78,8,FALSE)</f>
        <v>#N/A</v>
      </c>
      <c r="AC99" s="105">
        <v>7</v>
      </c>
      <c r="AD99" s="222"/>
      <c r="AE99" s="102" t="e">
        <f>VLOOKUP(AD92,'POINTS SCORE'!$B$10:$AI$39,8,FALSE)</f>
        <v>#N/A</v>
      </c>
      <c r="AF99" s="106" t="e">
        <f>VLOOKUP(AD92,'POINTS SCORE'!$B$39:$AI$78,8,FALSE)</f>
        <v>#N/A</v>
      </c>
    </row>
    <row r="100" spans="1:32">
      <c r="A100" s="105">
        <v>8</v>
      </c>
      <c r="B100" s="222" t="s">
        <v>140</v>
      </c>
      <c r="C100" s="102">
        <f>VLOOKUP(B92,'POINTS SCORE'!$B$10:$AI$39,9,FALSE)</f>
        <v>16</v>
      </c>
      <c r="D100" s="111">
        <f>VLOOKUP(B92,'POINTS SCORE'!$B$39:$AI$78,9,FALSE)</f>
        <v>33</v>
      </c>
      <c r="E100" s="113">
        <v>8</v>
      </c>
      <c r="F100" s="222"/>
      <c r="G100" s="111">
        <f>VLOOKUP(F92,'POINTS SCORE'!$B$10:$AI$39,9,FALSE)</f>
        <v>0</v>
      </c>
      <c r="H100" s="111">
        <f>VLOOKUP(F92,'POINTS SCORE'!$B$39:$AI$78,9,FALSE)</f>
        <v>0</v>
      </c>
      <c r="I100" s="113">
        <v>8</v>
      </c>
      <c r="J100" s="222"/>
      <c r="K100" s="111">
        <f>VLOOKUP(J92,'POINTS SCORE'!$B$10:$AI$39,9,FALSE)</f>
        <v>0</v>
      </c>
      <c r="L100" s="111">
        <f>VLOOKUP(J92,'POINTS SCORE'!$B$39:$AI$78,9,FALSE)</f>
        <v>0</v>
      </c>
      <c r="M100" s="113">
        <v>8</v>
      </c>
      <c r="N100" s="222"/>
      <c r="O100" s="102">
        <f>VLOOKUP(N92,'POINTS SCORE'!$B$10:$AI$39,9,FALSE)</f>
        <v>0</v>
      </c>
      <c r="P100" s="102">
        <f>VLOOKUP(N92,'POINTS SCORE'!$B$39:$AI$78,9,FALSE)</f>
        <v>0</v>
      </c>
      <c r="Q100" s="105">
        <v>8</v>
      </c>
      <c r="R100" s="222"/>
      <c r="S100" s="102" t="e">
        <f>VLOOKUP(R92,'POINTS SCORE'!$B$10:$AI$39,9,FALSE)</f>
        <v>#N/A</v>
      </c>
      <c r="T100" s="102" t="e">
        <f>VLOOKUP(R92,'POINTS SCORE'!$B$39:$AI$78,9,FALSE)</f>
        <v>#N/A</v>
      </c>
      <c r="U100" s="105">
        <v>8</v>
      </c>
      <c r="V100" s="222"/>
      <c r="W100" s="102" t="e">
        <f>VLOOKUP(V92,'POINTS SCORE'!$B$10:$AI$39,9,FALSE)</f>
        <v>#N/A</v>
      </c>
      <c r="X100" s="102" t="e">
        <f>VLOOKUP(V92,'POINTS SCORE'!$B$39:$AI$78,9,FALSE)</f>
        <v>#N/A</v>
      </c>
      <c r="Y100" s="105">
        <v>8</v>
      </c>
      <c r="Z100" s="222"/>
      <c r="AA100" s="102" t="e">
        <f>VLOOKUP(Z92,'POINTS SCORE'!$B$10:$AI$39,9,FALSE)</f>
        <v>#N/A</v>
      </c>
      <c r="AB100" s="102" t="e">
        <f>VLOOKUP(Z92,'POINTS SCORE'!$B$39:$AI$78,9,FALSE)</f>
        <v>#N/A</v>
      </c>
      <c r="AC100" s="105">
        <v>8</v>
      </c>
      <c r="AD100" s="222"/>
      <c r="AE100" s="102" t="e">
        <f>VLOOKUP(AD92,'POINTS SCORE'!$B$10:$AI$39,9,FALSE)</f>
        <v>#N/A</v>
      </c>
      <c r="AF100" s="106" t="e">
        <f>VLOOKUP(AD92,'POINTS SCORE'!$B$39:$AI$78,9,FALSE)</f>
        <v>#N/A</v>
      </c>
    </row>
    <row r="101" spans="1:32">
      <c r="A101" s="105">
        <v>9</v>
      </c>
      <c r="B101" s="222"/>
      <c r="C101" s="102">
        <f>VLOOKUP(B92,'POINTS SCORE'!$B$10:$AI$39,10,FALSE)</f>
        <v>0</v>
      </c>
      <c r="D101" s="111">
        <f>VLOOKUP(B92,'POINTS SCORE'!$B$39:$AI$78,10,FALSE)</f>
        <v>0</v>
      </c>
      <c r="E101" s="113">
        <v>9</v>
      </c>
      <c r="F101" s="222"/>
      <c r="G101" s="111">
        <f>VLOOKUP(F92,'POINTS SCORE'!$B$10:$AI$39,10,FALSE)</f>
        <v>0</v>
      </c>
      <c r="H101" s="111">
        <f>VLOOKUP(F92,'POINTS SCORE'!$B$39:$AI$78,10,FALSE)</f>
        <v>0</v>
      </c>
      <c r="I101" s="113">
        <v>9</v>
      </c>
      <c r="J101" s="222"/>
      <c r="K101" s="111">
        <f>VLOOKUP(J92,'POINTS SCORE'!$B$10:$AI$39,10,FALSE)</f>
        <v>0</v>
      </c>
      <c r="L101" s="111">
        <f>VLOOKUP(J92,'POINTS SCORE'!$B$39:$AI$78,10,FALSE)</f>
        <v>0</v>
      </c>
      <c r="M101" s="113">
        <v>9</v>
      </c>
      <c r="N101" s="222"/>
      <c r="O101" s="102">
        <f>VLOOKUP(N92,'POINTS SCORE'!$B$10:$AI$39,10,FALSE)</f>
        <v>0</v>
      </c>
      <c r="P101" s="102">
        <f>VLOOKUP(N92,'POINTS SCORE'!$B$39:$AI$78,10,FALSE)</f>
        <v>0</v>
      </c>
      <c r="Q101" s="105">
        <v>9</v>
      </c>
      <c r="R101" s="222"/>
      <c r="S101" s="102" t="e">
        <f>VLOOKUP(R92,'POINTS SCORE'!$B$10:$AI$39,10,FALSE)</f>
        <v>#N/A</v>
      </c>
      <c r="T101" s="102" t="e">
        <f>VLOOKUP(R92,'POINTS SCORE'!$B$39:$AI$78,10,FALSE)</f>
        <v>#N/A</v>
      </c>
      <c r="U101" s="105">
        <v>9</v>
      </c>
      <c r="V101" s="222"/>
      <c r="W101" s="102" t="e">
        <f>VLOOKUP(V92,'POINTS SCORE'!$B$10:$AI$39,10,FALSE)</f>
        <v>#N/A</v>
      </c>
      <c r="X101" s="102" t="e">
        <f>VLOOKUP(V92,'POINTS SCORE'!$B$39:$AI$78,10,FALSE)</f>
        <v>#N/A</v>
      </c>
      <c r="Y101" s="105">
        <v>9</v>
      </c>
      <c r="Z101" s="222"/>
      <c r="AA101" s="102" t="e">
        <f>VLOOKUP(Z92,'POINTS SCORE'!$B$10:$AI$39,10,FALSE)</f>
        <v>#N/A</v>
      </c>
      <c r="AB101" s="102" t="e">
        <f>VLOOKUP(Z92,'POINTS SCORE'!$B$39:$AI$78,10,FALSE)</f>
        <v>#N/A</v>
      </c>
      <c r="AC101" s="105">
        <v>9</v>
      </c>
      <c r="AD101" s="222"/>
      <c r="AE101" s="102" t="e">
        <f>VLOOKUP(AD92,'POINTS SCORE'!$B$10:$AI$39,10,FALSE)</f>
        <v>#N/A</v>
      </c>
      <c r="AF101" s="106" t="e">
        <f>VLOOKUP(AD92,'POINTS SCORE'!$B$39:$AI$78,10,FALSE)</f>
        <v>#N/A</v>
      </c>
    </row>
    <row r="102" spans="1:32">
      <c r="A102" s="105">
        <v>10</v>
      </c>
      <c r="B102" s="222"/>
      <c r="C102" s="102">
        <f>VLOOKUP(B92,'POINTS SCORE'!$B$10:$AI$39,11,FALSE)</f>
        <v>0</v>
      </c>
      <c r="D102" s="111">
        <f>VLOOKUP(B92,'POINTS SCORE'!$B$39:$AI$78,11,FALSE)</f>
        <v>0</v>
      </c>
      <c r="E102" s="113">
        <v>10</v>
      </c>
      <c r="F102" s="222"/>
      <c r="G102" s="111">
        <f>VLOOKUP(F92,'POINTS SCORE'!$B$10:$AI$39,11,FALSE)</f>
        <v>0</v>
      </c>
      <c r="H102" s="111">
        <f>VLOOKUP(F92,'POINTS SCORE'!$B$39:$AI$78,11,FALSE)</f>
        <v>0</v>
      </c>
      <c r="I102" s="113">
        <v>10</v>
      </c>
      <c r="J102" s="222"/>
      <c r="K102" s="111">
        <f>VLOOKUP(J92,'POINTS SCORE'!$B$10:$AI$39,11,FALSE)</f>
        <v>0</v>
      </c>
      <c r="L102" s="111">
        <f>VLOOKUP(J92,'POINTS SCORE'!$B$39:$AI$78,11,FALSE)</f>
        <v>0</v>
      </c>
      <c r="M102" s="113">
        <v>10</v>
      </c>
      <c r="N102" s="222"/>
      <c r="O102" s="102">
        <f>VLOOKUP(N92,'POINTS SCORE'!$B$10:$AI$39,11,FALSE)</f>
        <v>0</v>
      </c>
      <c r="P102" s="102">
        <f>VLOOKUP(N92,'POINTS SCORE'!$B$39:$AI$78,11,FALSE)</f>
        <v>0</v>
      </c>
      <c r="Q102" s="105">
        <v>10</v>
      </c>
      <c r="R102" s="222"/>
      <c r="S102" s="102" t="e">
        <f>VLOOKUP(R92,'POINTS SCORE'!$B$10:$AI$39,11,FALSE)</f>
        <v>#N/A</v>
      </c>
      <c r="T102" s="102" t="e">
        <f>VLOOKUP(R92,'POINTS SCORE'!$B$39:$AI$78,11,FALSE)</f>
        <v>#N/A</v>
      </c>
      <c r="U102" s="105">
        <v>10</v>
      </c>
      <c r="V102" s="222"/>
      <c r="W102" s="102" t="e">
        <f>VLOOKUP(V92,'POINTS SCORE'!$B$10:$AI$39,11,FALSE)</f>
        <v>#N/A</v>
      </c>
      <c r="X102" s="102" t="e">
        <f>VLOOKUP(V92,'POINTS SCORE'!$B$39:$AI$78,11,FALSE)</f>
        <v>#N/A</v>
      </c>
      <c r="Y102" s="105">
        <v>10</v>
      </c>
      <c r="Z102" s="222"/>
      <c r="AA102" s="102" t="e">
        <f>VLOOKUP(Z92,'POINTS SCORE'!$B$10:$AI$39,11,FALSE)</f>
        <v>#N/A</v>
      </c>
      <c r="AB102" s="102" t="e">
        <f>VLOOKUP(Z92,'POINTS SCORE'!$B$39:$AI$78,11,FALSE)</f>
        <v>#N/A</v>
      </c>
      <c r="AC102" s="105">
        <v>10</v>
      </c>
      <c r="AD102" s="222"/>
      <c r="AE102" s="102" t="e">
        <f>VLOOKUP(AD92,'POINTS SCORE'!$B$10:$AI$39,11,FALSE)</f>
        <v>#N/A</v>
      </c>
      <c r="AF102" s="106" t="e">
        <f>VLOOKUP(AD92,'POINTS SCORE'!$B$39:$AI$78,11,FALSE)</f>
        <v>#N/A</v>
      </c>
    </row>
    <row r="103" spans="1:32">
      <c r="A103" s="105">
        <v>11</v>
      </c>
      <c r="B103" s="222"/>
      <c r="C103" s="102">
        <f>VLOOKUP(B92,'POINTS SCORE'!$B$10:$AI$39,12,FALSE)</f>
        <v>0</v>
      </c>
      <c r="D103" s="111">
        <f>VLOOKUP(B92,'POINTS SCORE'!$B$39:$AI$78,12,FALSE)</f>
        <v>0</v>
      </c>
      <c r="E103" s="113">
        <v>11</v>
      </c>
      <c r="F103" s="222"/>
      <c r="G103" s="111">
        <f>VLOOKUP(F92,'POINTS SCORE'!$B$10:$AI$39,12,FALSE)</f>
        <v>0</v>
      </c>
      <c r="H103" s="111">
        <f>VLOOKUP(F92,'POINTS SCORE'!$B$39:$AI$78,12,FALSE)</f>
        <v>0</v>
      </c>
      <c r="I103" s="113">
        <v>11</v>
      </c>
      <c r="J103" s="222"/>
      <c r="K103" s="111">
        <f>VLOOKUP(J92,'POINTS SCORE'!$B$10:$AI$39,12,FALSE)</f>
        <v>0</v>
      </c>
      <c r="L103" s="111">
        <f>VLOOKUP(J92,'POINTS SCORE'!$B$39:$AI$78,12,FALSE)</f>
        <v>0</v>
      </c>
      <c r="M103" s="113">
        <v>11</v>
      </c>
      <c r="N103" s="222"/>
      <c r="O103" s="102">
        <f>VLOOKUP(N92,'POINTS SCORE'!$B$10:$AI$39,12,FALSE)</f>
        <v>0</v>
      </c>
      <c r="P103" s="102">
        <f>VLOOKUP(N92,'POINTS SCORE'!$B$39:$AI$78,12,FALSE)</f>
        <v>0</v>
      </c>
      <c r="Q103" s="105">
        <v>11</v>
      </c>
      <c r="R103" s="222"/>
      <c r="S103" s="102" t="e">
        <f>VLOOKUP(R92,'POINTS SCORE'!$B$10:$AI$39,12,FALSE)</f>
        <v>#N/A</v>
      </c>
      <c r="T103" s="102" t="e">
        <f>VLOOKUP(R92,'POINTS SCORE'!$B$39:$AI$78,12,FALSE)</f>
        <v>#N/A</v>
      </c>
      <c r="U103" s="105">
        <v>11</v>
      </c>
      <c r="V103" s="222"/>
      <c r="W103" s="102" t="e">
        <f>VLOOKUP(V92,'POINTS SCORE'!$B$10:$AI$39,12,FALSE)</f>
        <v>#N/A</v>
      </c>
      <c r="X103" s="102" t="e">
        <f>VLOOKUP(V92,'POINTS SCORE'!$B$39:$AI$78,12,FALSE)</f>
        <v>#N/A</v>
      </c>
      <c r="Y103" s="105">
        <v>11</v>
      </c>
      <c r="Z103" s="222"/>
      <c r="AA103" s="102" t="e">
        <f>VLOOKUP(Z92,'POINTS SCORE'!$B$10:$AI$39,12,FALSE)</f>
        <v>#N/A</v>
      </c>
      <c r="AB103" s="102" t="e">
        <f>VLOOKUP(Z92,'POINTS SCORE'!$B$39:$AI$78,12,FALSE)</f>
        <v>#N/A</v>
      </c>
      <c r="AC103" s="105">
        <v>11</v>
      </c>
      <c r="AD103" s="222"/>
      <c r="AE103" s="102" t="e">
        <f>VLOOKUP(AD92,'POINTS SCORE'!$B$10:$AI$39,12,FALSE)</f>
        <v>#N/A</v>
      </c>
      <c r="AF103" s="106" t="e">
        <f>VLOOKUP(AD92,'POINTS SCORE'!$B$39:$AI$78,12,FALSE)</f>
        <v>#N/A</v>
      </c>
    </row>
    <row r="104" spans="1:32">
      <c r="A104" s="105">
        <v>12</v>
      </c>
      <c r="B104" s="222"/>
      <c r="C104" s="102">
        <f>VLOOKUP(B92,'POINTS SCORE'!$B$10:$AI$39,13,FALSE)</f>
        <v>0</v>
      </c>
      <c r="D104" s="111">
        <f>VLOOKUP(B92,'POINTS SCORE'!$B$39:$AI$78,13,FALSE)</f>
        <v>0</v>
      </c>
      <c r="E104" s="113">
        <v>12</v>
      </c>
      <c r="F104" s="222"/>
      <c r="G104" s="111">
        <f>VLOOKUP(F92,'POINTS SCORE'!$B$10:$AI$39,13,FALSE)</f>
        <v>0</v>
      </c>
      <c r="H104" s="111">
        <f>VLOOKUP(F92,'POINTS SCORE'!$B$39:$AI$78,13,FALSE)</f>
        <v>0</v>
      </c>
      <c r="I104" s="113">
        <v>12</v>
      </c>
      <c r="J104" s="222"/>
      <c r="K104" s="111">
        <f>VLOOKUP(J92,'POINTS SCORE'!$B$10:$AI$39,13,FALSE)</f>
        <v>0</v>
      </c>
      <c r="L104" s="111">
        <f>VLOOKUP(J92,'POINTS SCORE'!$B$39:$AI$78,13,FALSE)</f>
        <v>0</v>
      </c>
      <c r="M104" s="113">
        <v>12</v>
      </c>
      <c r="N104" s="222"/>
      <c r="O104" s="102">
        <f>VLOOKUP(N92,'POINTS SCORE'!$B$10:$AI$39,13,FALSE)</f>
        <v>0</v>
      </c>
      <c r="P104" s="102">
        <f>VLOOKUP(N92,'POINTS SCORE'!$B$39:$AI$78,13,FALSE)</f>
        <v>0</v>
      </c>
      <c r="Q104" s="105">
        <v>12</v>
      </c>
      <c r="R104" s="222"/>
      <c r="S104" s="102" t="e">
        <f>VLOOKUP(R92,'POINTS SCORE'!$B$10:$AI$39,13,FALSE)</f>
        <v>#N/A</v>
      </c>
      <c r="T104" s="102" t="e">
        <f>VLOOKUP(R92,'POINTS SCORE'!$B$39:$AI$78,13,FALSE)</f>
        <v>#N/A</v>
      </c>
      <c r="U104" s="105">
        <v>12</v>
      </c>
      <c r="V104" s="222"/>
      <c r="W104" s="102" t="e">
        <f>VLOOKUP(V92,'POINTS SCORE'!$B$10:$AI$39,13,FALSE)</f>
        <v>#N/A</v>
      </c>
      <c r="X104" s="102" t="e">
        <f>VLOOKUP(V92,'POINTS SCORE'!$B$39:$AI$78,13,FALSE)</f>
        <v>#N/A</v>
      </c>
      <c r="Y104" s="105">
        <v>12</v>
      </c>
      <c r="Z104" s="222"/>
      <c r="AA104" s="102" t="e">
        <f>VLOOKUP(Z92,'POINTS SCORE'!$B$10:$AI$39,13,FALSE)</f>
        <v>#N/A</v>
      </c>
      <c r="AB104" s="102" t="e">
        <f>VLOOKUP(Z92,'POINTS SCORE'!$B$39:$AI$78,13,FALSE)</f>
        <v>#N/A</v>
      </c>
      <c r="AC104" s="105">
        <v>12</v>
      </c>
      <c r="AD104" s="222"/>
      <c r="AE104" s="102" t="e">
        <f>VLOOKUP(AD92,'POINTS SCORE'!$B$10:$AI$39,13,FALSE)</f>
        <v>#N/A</v>
      </c>
      <c r="AF104" s="106" t="e">
        <f>VLOOKUP(AD92,'POINTS SCORE'!$B$39:$AI$78,13,FALSE)</f>
        <v>#N/A</v>
      </c>
    </row>
    <row r="105" spans="1:32">
      <c r="A105" s="105">
        <v>13</v>
      </c>
      <c r="B105" s="222"/>
      <c r="C105" s="102">
        <f>VLOOKUP(B92,'POINTS SCORE'!$B$10:$AI$39,14,FALSE)</f>
        <v>0</v>
      </c>
      <c r="D105" s="111">
        <f>VLOOKUP(B92,'POINTS SCORE'!$B$39:$AI$78,14,FALSE)</f>
        <v>0</v>
      </c>
      <c r="E105" s="113">
        <v>13</v>
      </c>
      <c r="F105" s="222"/>
      <c r="G105" s="111">
        <f>VLOOKUP(F92,'POINTS SCORE'!$B$10:$AI$39,14,FALSE)</f>
        <v>0</v>
      </c>
      <c r="H105" s="111">
        <f>VLOOKUP(F92,'POINTS SCORE'!$B$39:$AI$78,14,FALSE)</f>
        <v>0</v>
      </c>
      <c r="I105" s="113">
        <v>13</v>
      </c>
      <c r="J105" s="222"/>
      <c r="K105" s="111">
        <f>VLOOKUP(J92,'POINTS SCORE'!$B$10:$AI$39,14,FALSE)</f>
        <v>0</v>
      </c>
      <c r="L105" s="111">
        <f>VLOOKUP(J92,'POINTS SCORE'!$B$39:$AI$78,14,FALSE)</f>
        <v>0</v>
      </c>
      <c r="M105" s="113">
        <v>13</v>
      </c>
      <c r="N105" s="222"/>
      <c r="O105" s="102">
        <f>VLOOKUP(N92,'POINTS SCORE'!$B$10:$AI$39,14,FALSE)</f>
        <v>0</v>
      </c>
      <c r="P105" s="102">
        <f>VLOOKUP(N92,'POINTS SCORE'!$B$39:$AI$78,14,FALSE)</f>
        <v>0</v>
      </c>
      <c r="Q105" s="105">
        <v>13</v>
      </c>
      <c r="R105" s="222"/>
      <c r="S105" s="102" t="e">
        <f>VLOOKUP(R92,'POINTS SCORE'!$B$10:$AI$39,14,FALSE)</f>
        <v>#N/A</v>
      </c>
      <c r="T105" s="102" t="e">
        <f>VLOOKUP(R92,'POINTS SCORE'!$B$39:$AI$78,14,FALSE)</f>
        <v>#N/A</v>
      </c>
      <c r="U105" s="105">
        <v>13</v>
      </c>
      <c r="V105" s="222"/>
      <c r="W105" s="102" t="e">
        <f>VLOOKUP(V92,'POINTS SCORE'!$B$10:$AI$39,14,FALSE)</f>
        <v>#N/A</v>
      </c>
      <c r="X105" s="102" t="e">
        <f>VLOOKUP(V92,'POINTS SCORE'!$B$39:$AI$78,14,FALSE)</f>
        <v>#N/A</v>
      </c>
      <c r="Y105" s="105">
        <v>13</v>
      </c>
      <c r="Z105" s="222"/>
      <c r="AA105" s="102" t="e">
        <f>VLOOKUP(Z92,'POINTS SCORE'!$B$10:$AI$39,14,FALSE)</f>
        <v>#N/A</v>
      </c>
      <c r="AB105" s="102" t="e">
        <f>VLOOKUP(Z92,'POINTS SCORE'!$B$39:$AI$78,14,FALSE)</f>
        <v>#N/A</v>
      </c>
      <c r="AC105" s="105">
        <v>13</v>
      </c>
      <c r="AD105" s="222"/>
      <c r="AE105" s="102" t="e">
        <f>VLOOKUP(AD92,'POINTS SCORE'!$B$10:$AI$39,14,FALSE)</f>
        <v>#N/A</v>
      </c>
      <c r="AF105" s="106" t="e">
        <f>VLOOKUP(AD92,'POINTS SCORE'!$B$39:$AI$78,14,FALSE)</f>
        <v>#N/A</v>
      </c>
    </row>
    <row r="106" spans="1:32">
      <c r="A106" s="105">
        <v>14</v>
      </c>
      <c r="B106" s="222"/>
      <c r="C106" s="102">
        <f>VLOOKUP(B92,'POINTS SCORE'!$B$10:$AI$39,15,FALSE)</f>
        <v>0</v>
      </c>
      <c r="D106" s="111">
        <f>VLOOKUP(B92,'POINTS SCORE'!$B$39:$AI$78,15,FALSE)</f>
        <v>0</v>
      </c>
      <c r="E106" s="113">
        <v>14</v>
      </c>
      <c r="F106" s="222"/>
      <c r="G106" s="111">
        <f>VLOOKUP(F92,'POINTS SCORE'!$B$10:$AI$39,15,FALSE)</f>
        <v>0</v>
      </c>
      <c r="H106" s="111">
        <f>VLOOKUP(F92,'POINTS SCORE'!$B$39:$AI$78,15,FALSE)</f>
        <v>0</v>
      </c>
      <c r="I106" s="113">
        <v>14</v>
      </c>
      <c r="J106" s="222"/>
      <c r="K106" s="111">
        <f>VLOOKUP(J92,'POINTS SCORE'!$B$10:$AI$39,15,FALSE)</f>
        <v>0</v>
      </c>
      <c r="L106" s="111">
        <f>VLOOKUP(J92,'POINTS SCORE'!$B$39:$AI$78,15,FALSE)</f>
        <v>0</v>
      </c>
      <c r="M106" s="113">
        <v>14</v>
      </c>
      <c r="N106" s="222"/>
      <c r="O106" s="102">
        <f>VLOOKUP(N92,'POINTS SCORE'!$B$10:$AI$39,15,FALSE)</f>
        <v>0</v>
      </c>
      <c r="P106" s="102">
        <f>VLOOKUP(N92,'POINTS SCORE'!$B$39:$AI$78,15,FALSE)</f>
        <v>0</v>
      </c>
      <c r="Q106" s="105">
        <v>14</v>
      </c>
      <c r="R106" s="222"/>
      <c r="S106" s="102" t="e">
        <f>VLOOKUP(R92,'POINTS SCORE'!$B$10:$AI$39,15,FALSE)</f>
        <v>#N/A</v>
      </c>
      <c r="T106" s="102" t="e">
        <f>VLOOKUP(R92,'POINTS SCORE'!$B$39:$AI$78,15,FALSE)</f>
        <v>#N/A</v>
      </c>
      <c r="U106" s="105">
        <v>14</v>
      </c>
      <c r="V106" s="222"/>
      <c r="W106" s="102" t="e">
        <f>VLOOKUP(V92,'POINTS SCORE'!$B$10:$AI$39,15,FALSE)</f>
        <v>#N/A</v>
      </c>
      <c r="X106" s="102" t="e">
        <f>VLOOKUP(V92,'POINTS SCORE'!$B$39:$AI$78,15,FALSE)</f>
        <v>#N/A</v>
      </c>
      <c r="Y106" s="105">
        <v>14</v>
      </c>
      <c r="Z106" s="222"/>
      <c r="AA106" s="102" t="e">
        <f>VLOOKUP(Z92,'POINTS SCORE'!$B$10:$AI$39,15,FALSE)</f>
        <v>#N/A</v>
      </c>
      <c r="AB106" s="102" t="e">
        <f>VLOOKUP(Z92,'POINTS SCORE'!$B$39:$AI$78,15,FALSE)</f>
        <v>#N/A</v>
      </c>
      <c r="AC106" s="105">
        <v>14</v>
      </c>
      <c r="AD106" s="222"/>
      <c r="AE106" s="102" t="e">
        <f>VLOOKUP(AD92,'POINTS SCORE'!$B$10:$AI$39,15,FALSE)</f>
        <v>#N/A</v>
      </c>
      <c r="AF106" s="106" t="e">
        <f>VLOOKUP(AD92,'POINTS SCORE'!$B$39:$AI$78,15,FALSE)</f>
        <v>#N/A</v>
      </c>
    </row>
    <row r="107" spans="1:32">
      <c r="A107" s="105">
        <v>15</v>
      </c>
      <c r="B107" s="222"/>
      <c r="C107" s="102">
        <f>VLOOKUP(B92,'POINTS SCORE'!$B$10:$AI$39,16,FALSE)</f>
        <v>0</v>
      </c>
      <c r="D107" s="111">
        <f>VLOOKUP(B92,'POINTS SCORE'!$B$39:$AI$78,16,FALSE)</f>
        <v>0</v>
      </c>
      <c r="E107" s="113">
        <v>15</v>
      </c>
      <c r="F107" s="222"/>
      <c r="G107" s="111">
        <f>VLOOKUP(F92,'POINTS SCORE'!$B$10:$AI$39,16,FALSE)</f>
        <v>0</v>
      </c>
      <c r="H107" s="111">
        <f>VLOOKUP(F92,'POINTS SCORE'!$B$39:$AI$78,16,FALSE)</f>
        <v>0</v>
      </c>
      <c r="I107" s="113">
        <v>15</v>
      </c>
      <c r="J107" s="222"/>
      <c r="K107" s="111">
        <f>VLOOKUP(J92,'POINTS SCORE'!$B$10:$AI$39,16,FALSE)</f>
        <v>0</v>
      </c>
      <c r="L107" s="111">
        <f>VLOOKUP(J92,'POINTS SCORE'!$B$39:$AI$78,16,FALSE)</f>
        <v>0</v>
      </c>
      <c r="M107" s="113">
        <v>15</v>
      </c>
      <c r="N107" s="222"/>
      <c r="O107" s="102">
        <f>VLOOKUP(N92,'POINTS SCORE'!$B$10:$AI$39,16,FALSE)</f>
        <v>0</v>
      </c>
      <c r="P107" s="102">
        <f>VLOOKUP(N92,'POINTS SCORE'!$B$39:$AI$78,16,FALSE)</f>
        <v>0</v>
      </c>
      <c r="Q107" s="105">
        <v>15</v>
      </c>
      <c r="R107" s="222"/>
      <c r="S107" s="102" t="e">
        <f>VLOOKUP(R92,'POINTS SCORE'!$B$10:$AI$39,16,FALSE)</f>
        <v>#N/A</v>
      </c>
      <c r="T107" s="102" t="e">
        <f>VLOOKUP(R92,'POINTS SCORE'!$B$39:$AI$78,16,FALSE)</f>
        <v>#N/A</v>
      </c>
      <c r="U107" s="105">
        <v>15</v>
      </c>
      <c r="V107" s="222"/>
      <c r="W107" s="102" t="e">
        <f>VLOOKUP(V92,'POINTS SCORE'!$B$10:$AI$39,16,FALSE)</f>
        <v>#N/A</v>
      </c>
      <c r="X107" s="102" t="e">
        <f>VLOOKUP(V92,'POINTS SCORE'!$B$39:$AI$78,16,FALSE)</f>
        <v>#N/A</v>
      </c>
      <c r="Y107" s="105">
        <v>15</v>
      </c>
      <c r="Z107" s="222"/>
      <c r="AA107" s="102" t="e">
        <f>VLOOKUP(Z92,'POINTS SCORE'!$B$10:$AI$39,16,FALSE)</f>
        <v>#N/A</v>
      </c>
      <c r="AB107" s="102" t="e">
        <f>VLOOKUP(Z92,'POINTS SCORE'!$B$39:$AI$78,16,FALSE)</f>
        <v>#N/A</v>
      </c>
      <c r="AC107" s="105">
        <v>15</v>
      </c>
      <c r="AD107" s="222"/>
      <c r="AE107" s="102" t="e">
        <f>VLOOKUP(AD92,'POINTS SCORE'!$B$10:$AI$39,16,FALSE)</f>
        <v>#N/A</v>
      </c>
      <c r="AF107" s="106" t="e">
        <f>VLOOKUP(AD92,'POINTS SCORE'!$B$39:$AI$78,16,FALSE)</f>
        <v>#N/A</v>
      </c>
    </row>
    <row r="108" spans="1:32">
      <c r="A108" s="105">
        <v>16</v>
      </c>
      <c r="B108" s="222"/>
      <c r="C108" s="102">
        <f>VLOOKUP(B92,'POINTS SCORE'!$B$10:$AI$39,17,FALSE)</f>
        <v>0</v>
      </c>
      <c r="D108" s="111">
        <f>VLOOKUP(B92,'POINTS SCORE'!$B$39:$AI$78,17,FALSE)</f>
        <v>0</v>
      </c>
      <c r="E108" s="113">
        <v>16</v>
      </c>
      <c r="F108" s="222"/>
      <c r="G108" s="111">
        <f>VLOOKUP(F92,'POINTS SCORE'!$B$10:$AI$39,17,FALSE)</f>
        <v>0</v>
      </c>
      <c r="H108" s="111">
        <f>VLOOKUP(F92,'POINTS SCORE'!$B$39:$AI$78,17,FALSE)</f>
        <v>0</v>
      </c>
      <c r="I108" s="113">
        <v>16</v>
      </c>
      <c r="J108" s="222"/>
      <c r="K108" s="111">
        <f>VLOOKUP(J92,'POINTS SCORE'!$B$10:$AI$39,17,FALSE)</f>
        <v>0</v>
      </c>
      <c r="L108" s="111">
        <f>VLOOKUP(J92,'POINTS SCORE'!$B$39:$AI$78,17,FALSE)</f>
        <v>0</v>
      </c>
      <c r="M108" s="113">
        <v>16</v>
      </c>
      <c r="N108" s="222"/>
      <c r="O108" s="102">
        <f>VLOOKUP(N92,'POINTS SCORE'!$B$10:$AI$39,17,FALSE)</f>
        <v>0</v>
      </c>
      <c r="P108" s="102">
        <f>VLOOKUP(N92,'POINTS SCORE'!$B$39:$AI$78,17,FALSE)</f>
        <v>0</v>
      </c>
      <c r="Q108" s="105">
        <v>16</v>
      </c>
      <c r="R108" s="222"/>
      <c r="S108" s="102" t="e">
        <f>VLOOKUP(R92,'POINTS SCORE'!$B$10:$AI$39,17,FALSE)</f>
        <v>#N/A</v>
      </c>
      <c r="T108" s="102" t="e">
        <f>VLOOKUP(R92,'POINTS SCORE'!$B$39:$AI$78,17,FALSE)</f>
        <v>#N/A</v>
      </c>
      <c r="U108" s="105">
        <v>16</v>
      </c>
      <c r="V108" s="222"/>
      <c r="W108" s="102" t="e">
        <f>VLOOKUP(V92,'POINTS SCORE'!$B$10:$AI$39,17,FALSE)</f>
        <v>#N/A</v>
      </c>
      <c r="X108" s="102" t="e">
        <f>VLOOKUP(V92,'POINTS SCORE'!$B$39:$AI$78,17,FALSE)</f>
        <v>#N/A</v>
      </c>
      <c r="Y108" s="105">
        <v>16</v>
      </c>
      <c r="Z108" s="222"/>
      <c r="AA108" s="102" t="e">
        <f>VLOOKUP(Z92,'POINTS SCORE'!$B$10:$AI$39,17,FALSE)</f>
        <v>#N/A</v>
      </c>
      <c r="AB108" s="102" t="e">
        <f>VLOOKUP(Z92,'POINTS SCORE'!$B$39:$AI$78,17,FALSE)</f>
        <v>#N/A</v>
      </c>
      <c r="AC108" s="105">
        <v>16</v>
      </c>
      <c r="AD108" s="222"/>
      <c r="AE108" s="102" t="e">
        <f>VLOOKUP(AD92,'POINTS SCORE'!$B$10:$AI$39,17,FALSE)</f>
        <v>#N/A</v>
      </c>
      <c r="AF108" s="106" t="e">
        <f>VLOOKUP(AD92,'POINTS SCORE'!$B$39:$AI$78,17,FALSE)</f>
        <v>#N/A</v>
      </c>
    </row>
    <row r="109" spans="1:32">
      <c r="A109" s="105">
        <v>17</v>
      </c>
      <c r="B109" s="222"/>
      <c r="C109" s="102">
        <f>VLOOKUP(B92,'POINTS SCORE'!$B$10:$AI$39,18,FALSE)</f>
        <v>0</v>
      </c>
      <c r="D109" s="111">
        <f>VLOOKUP(B92,'POINTS SCORE'!$B$39:$AI$78,18,FALSE)</f>
        <v>0</v>
      </c>
      <c r="E109" s="113">
        <v>17</v>
      </c>
      <c r="F109" s="222"/>
      <c r="G109" s="111">
        <f>VLOOKUP(F92,'POINTS SCORE'!$B$10:$AI$39,18,FALSE)</f>
        <v>0</v>
      </c>
      <c r="H109" s="111">
        <f>VLOOKUP(F92,'POINTS SCORE'!$B$39:$AI$78,18,FALSE)</f>
        <v>0</v>
      </c>
      <c r="I109" s="113">
        <v>17</v>
      </c>
      <c r="J109" s="222"/>
      <c r="K109" s="111">
        <f>VLOOKUP(J92,'POINTS SCORE'!$B$10:$AI$39,18,FALSE)</f>
        <v>0</v>
      </c>
      <c r="L109" s="111">
        <f>VLOOKUP(J92,'POINTS SCORE'!$B$39:$AI$78,18,FALSE)</f>
        <v>0</v>
      </c>
      <c r="M109" s="113">
        <v>17</v>
      </c>
      <c r="N109" s="222"/>
      <c r="O109" s="102">
        <f>VLOOKUP(N92,'POINTS SCORE'!$B$10:$AI$39,18,FALSE)</f>
        <v>0</v>
      </c>
      <c r="P109" s="102">
        <f>VLOOKUP(N92,'POINTS SCORE'!$B$39:$AI$78,18,FALSE)</f>
        <v>0</v>
      </c>
      <c r="Q109" s="105">
        <v>17</v>
      </c>
      <c r="R109" s="222"/>
      <c r="S109" s="102" t="e">
        <f>VLOOKUP(R92,'POINTS SCORE'!$B$10:$AI$39,18,FALSE)</f>
        <v>#N/A</v>
      </c>
      <c r="T109" s="102" t="e">
        <f>VLOOKUP(R92,'POINTS SCORE'!$B$39:$AI$78,18,FALSE)</f>
        <v>#N/A</v>
      </c>
      <c r="U109" s="105">
        <v>17</v>
      </c>
      <c r="V109" s="222"/>
      <c r="W109" s="102" t="e">
        <f>VLOOKUP(V92,'POINTS SCORE'!$B$10:$AI$39,18,FALSE)</f>
        <v>#N/A</v>
      </c>
      <c r="X109" s="102" t="e">
        <f>VLOOKUP(V92,'POINTS SCORE'!$B$39:$AI$78,18,FALSE)</f>
        <v>#N/A</v>
      </c>
      <c r="Y109" s="105">
        <v>17</v>
      </c>
      <c r="Z109" s="222"/>
      <c r="AA109" s="102" t="e">
        <f>VLOOKUP(Z92,'POINTS SCORE'!$B$10:$AI$39,18,FALSE)</f>
        <v>#N/A</v>
      </c>
      <c r="AB109" s="102" t="e">
        <f>VLOOKUP(Z92,'POINTS SCORE'!$B$39:$AI$78,18,FALSE)</f>
        <v>#N/A</v>
      </c>
      <c r="AC109" s="105">
        <v>17</v>
      </c>
      <c r="AD109" s="222"/>
      <c r="AE109" s="102" t="e">
        <f>VLOOKUP(AD92,'POINTS SCORE'!$B$10:$AI$39,18,FALSE)</f>
        <v>#N/A</v>
      </c>
      <c r="AF109" s="106" t="e">
        <f>VLOOKUP(AD92,'POINTS SCORE'!$B$39:$AI$78,18,FALSE)</f>
        <v>#N/A</v>
      </c>
    </row>
    <row r="110" spans="1:32">
      <c r="A110" s="105">
        <v>18</v>
      </c>
      <c r="B110" s="222"/>
      <c r="C110" s="102">
        <f>VLOOKUP(B92,'POINTS SCORE'!$B$10:$AI$39,19,FALSE)</f>
        <v>0</v>
      </c>
      <c r="D110" s="111">
        <f>VLOOKUP(B92,'POINTS SCORE'!$B$39:$AI$78,19,FALSE)</f>
        <v>0</v>
      </c>
      <c r="E110" s="113">
        <v>18</v>
      </c>
      <c r="F110" s="222"/>
      <c r="G110" s="111">
        <f>VLOOKUP(F92,'POINTS SCORE'!$B$10:$AI$39,19,FALSE)</f>
        <v>0</v>
      </c>
      <c r="H110" s="111">
        <f>VLOOKUP(F92,'POINTS SCORE'!$B$39:$AI$78,19,FALSE)</f>
        <v>0</v>
      </c>
      <c r="I110" s="113">
        <v>18</v>
      </c>
      <c r="J110" s="222"/>
      <c r="K110" s="111">
        <f>VLOOKUP(J92,'POINTS SCORE'!$B$10:$AI$39,19,FALSE)</f>
        <v>0</v>
      </c>
      <c r="L110" s="111">
        <f>VLOOKUP(J92,'POINTS SCORE'!$B$39:$AI$78,19,FALSE)</f>
        <v>0</v>
      </c>
      <c r="M110" s="113">
        <v>18</v>
      </c>
      <c r="N110" s="222"/>
      <c r="O110" s="102">
        <f>VLOOKUP(N92,'POINTS SCORE'!$B$10:$AI$39,19,FALSE)</f>
        <v>0</v>
      </c>
      <c r="P110" s="102">
        <f>VLOOKUP(N92,'POINTS SCORE'!$B$39:$AI$78,19,FALSE)</f>
        <v>0</v>
      </c>
      <c r="Q110" s="105">
        <v>18</v>
      </c>
      <c r="R110" s="222"/>
      <c r="S110" s="102" t="e">
        <f>VLOOKUP(R92,'POINTS SCORE'!$B$10:$AI$39,19,FALSE)</f>
        <v>#N/A</v>
      </c>
      <c r="T110" s="102" t="e">
        <f>VLOOKUP(R92,'POINTS SCORE'!$B$39:$AI$78,19,FALSE)</f>
        <v>#N/A</v>
      </c>
      <c r="U110" s="105">
        <v>18</v>
      </c>
      <c r="V110" s="222"/>
      <c r="W110" s="102" t="e">
        <f>VLOOKUP(V92,'POINTS SCORE'!$B$10:$AI$39,19,FALSE)</f>
        <v>#N/A</v>
      </c>
      <c r="X110" s="102" t="e">
        <f>VLOOKUP(V92,'POINTS SCORE'!$B$39:$AI$78,19,FALSE)</f>
        <v>#N/A</v>
      </c>
      <c r="Y110" s="105">
        <v>18</v>
      </c>
      <c r="Z110" s="222"/>
      <c r="AA110" s="102" t="e">
        <f>VLOOKUP(Z92,'POINTS SCORE'!$B$10:$AI$39,19,FALSE)</f>
        <v>#N/A</v>
      </c>
      <c r="AB110" s="102" t="e">
        <f>VLOOKUP(Z92,'POINTS SCORE'!$B$39:$AI$78,19,FALSE)</f>
        <v>#N/A</v>
      </c>
      <c r="AC110" s="105">
        <v>18</v>
      </c>
      <c r="AD110" s="222"/>
      <c r="AE110" s="102" t="e">
        <f>VLOOKUP(AD92,'POINTS SCORE'!$B$10:$AI$39,19,FALSE)</f>
        <v>#N/A</v>
      </c>
      <c r="AF110" s="106" t="e">
        <f>VLOOKUP(AD92,'POINTS SCORE'!$B$39:$AI$78,19,FALSE)</f>
        <v>#N/A</v>
      </c>
    </row>
    <row r="111" spans="1:32">
      <c r="A111" s="105">
        <v>19</v>
      </c>
      <c r="B111" s="222"/>
      <c r="C111" s="102">
        <f>VLOOKUP(B92,'POINTS SCORE'!$B$10:$AI$39,20,FALSE)</f>
        <v>0</v>
      </c>
      <c r="D111" s="111">
        <f>VLOOKUP(B92,'POINTS SCORE'!$B$39:$AI$78,20,FALSE)</f>
        <v>0</v>
      </c>
      <c r="E111" s="113">
        <v>19</v>
      </c>
      <c r="F111" s="222"/>
      <c r="G111" s="111">
        <f>VLOOKUP(F92,'POINTS SCORE'!$B$10:$AI$39,20,FALSE)</f>
        <v>0</v>
      </c>
      <c r="H111" s="111">
        <f>VLOOKUP(F92,'POINTS SCORE'!$B$39:$AI$78,20,FALSE)</f>
        <v>0</v>
      </c>
      <c r="I111" s="113">
        <v>19</v>
      </c>
      <c r="J111" s="222"/>
      <c r="K111" s="111">
        <f>VLOOKUP(J92,'POINTS SCORE'!$B$10:$AI$39,20,FALSE)</f>
        <v>0</v>
      </c>
      <c r="L111" s="111">
        <f>VLOOKUP(J92,'POINTS SCORE'!$B$39:$AI$78,20,FALSE)</f>
        <v>0</v>
      </c>
      <c r="M111" s="113">
        <v>19</v>
      </c>
      <c r="N111" s="222"/>
      <c r="O111" s="102">
        <f>VLOOKUP(N92,'POINTS SCORE'!$B$10:$AI$39,20,FALSE)</f>
        <v>0</v>
      </c>
      <c r="P111" s="102">
        <f>VLOOKUP(N92,'POINTS SCORE'!$B$39:$AI$78,20,FALSE)</f>
        <v>0</v>
      </c>
      <c r="Q111" s="105">
        <v>19</v>
      </c>
      <c r="R111" s="222"/>
      <c r="S111" s="102" t="e">
        <f>VLOOKUP(R92,'POINTS SCORE'!$B$10:$AI$39,20,FALSE)</f>
        <v>#N/A</v>
      </c>
      <c r="T111" s="102" t="e">
        <f>VLOOKUP(R92,'POINTS SCORE'!$B$39:$AI$78,20,FALSE)</f>
        <v>#N/A</v>
      </c>
      <c r="U111" s="105">
        <v>19</v>
      </c>
      <c r="V111" s="222"/>
      <c r="W111" s="102" t="e">
        <f>VLOOKUP(V92,'POINTS SCORE'!$B$10:$AI$39,20,FALSE)</f>
        <v>#N/A</v>
      </c>
      <c r="X111" s="102" t="e">
        <f>VLOOKUP(V92,'POINTS SCORE'!$B$39:$AI$78,20,FALSE)</f>
        <v>#N/A</v>
      </c>
      <c r="Y111" s="105">
        <v>19</v>
      </c>
      <c r="Z111" s="222"/>
      <c r="AA111" s="102" t="e">
        <f>VLOOKUP(Z92,'POINTS SCORE'!$B$10:$AI$39,20,FALSE)</f>
        <v>#N/A</v>
      </c>
      <c r="AB111" s="102" t="e">
        <f>VLOOKUP(Z92,'POINTS SCORE'!$B$39:$AI$78,20,FALSE)</f>
        <v>#N/A</v>
      </c>
      <c r="AC111" s="105">
        <v>19</v>
      </c>
      <c r="AD111" s="222"/>
      <c r="AE111" s="102" t="e">
        <f>VLOOKUP(AD92,'POINTS SCORE'!$B$10:$AI$39,20,FALSE)</f>
        <v>#N/A</v>
      </c>
      <c r="AF111" s="106" t="e">
        <f>VLOOKUP(AD92,'POINTS SCORE'!$B$39:$AI$78,20,FALSE)</f>
        <v>#N/A</v>
      </c>
    </row>
    <row r="112" spans="1:32">
      <c r="A112" s="105">
        <v>20</v>
      </c>
      <c r="B112" s="222"/>
      <c r="C112" s="102">
        <f>VLOOKUP(B92,'POINTS SCORE'!$B$10:$AI$39,21,FALSE)</f>
        <v>0</v>
      </c>
      <c r="D112" s="111">
        <f>VLOOKUP(B92,'POINTS SCORE'!$B$39:$AI$78,21,FALSE)</f>
        <v>0</v>
      </c>
      <c r="E112" s="113">
        <v>20</v>
      </c>
      <c r="F112" s="222"/>
      <c r="G112" s="111">
        <f>VLOOKUP(F92,'POINTS SCORE'!$B$10:$AI$39,21,FALSE)</f>
        <v>0</v>
      </c>
      <c r="H112" s="111">
        <f>VLOOKUP(F92,'POINTS SCORE'!$B$39:$AI$78,21,FALSE)</f>
        <v>0</v>
      </c>
      <c r="I112" s="113">
        <v>20</v>
      </c>
      <c r="J112" s="222"/>
      <c r="K112" s="111">
        <f>VLOOKUP(J92,'POINTS SCORE'!$B$10:$AI$39,21,FALSE)</f>
        <v>0</v>
      </c>
      <c r="L112" s="111">
        <f>VLOOKUP(J92,'POINTS SCORE'!$B$39:$AI$78,21,FALSE)</f>
        <v>0</v>
      </c>
      <c r="M112" s="113">
        <v>20</v>
      </c>
      <c r="N112" s="222"/>
      <c r="O112" s="102">
        <f>VLOOKUP(N92,'POINTS SCORE'!$B$10:$AI$39,21,FALSE)</f>
        <v>0</v>
      </c>
      <c r="P112" s="102">
        <f>VLOOKUP(N92,'POINTS SCORE'!$B$39:$AI$78,21,FALSE)</f>
        <v>0</v>
      </c>
      <c r="Q112" s="105">
        <v>20</v>
      </c>
      <c r="R112" s="222"/>
      <c r="S112" s="102" t="e">
        <f>VLOOKUP(R92,'POINTS SCORE'!$B$10:$AI$39,21,FALSE)</f>
        <v>#N/A</v>
      </c>
      <c r="T112" s="102" t="e">
        <f>VLOOKUP(R92,'POINTS SCORE'!$B$39:$AI$78,21,FALSE)</f>
        <v>#N/A</v>
      </c>
      <c r="U112" s="105">
        <v>20</v>
      </c>
      <c r="V112" s="222"/>
      <c r="W112" s="102" t="e">
        <f>VLOOKUP(V92,'POINTS SCORE'!$B$10:$AI$39,21,FALSE)</f>
        <v>#N/A</v>
      </c>
      <c r="X112" s="102" t="e">
        <f>VLOOKUP(V92,'POINTS SCORE'!$B$39:$AI$78,21,FALSE)</f>
        <v>#N/A</v>
      </c>
      <c r="Y112" s="105">
        <v>20</v>
      </c>
      <c r="Z112" s="222"/>
      <c r="AA112" s="102" t="e">
        <f>VLOOKUP(Z92,'POINTS SCORE'!$B$10:$AI$39,21,FALSE)</f>
        <v>#N/A</v>
      </c>
      <c r="AB112" s="102" t="e">
        <f>VLOOKUP(Z92,'POINTS SCORE'!$B$39:$AI$78,21,FALSE)</f>
        <v>#N/A</v>
      </c>
      <c r="AC112" s="105">
        <v>20</v>
      </c>
      <c r="AD112" s="222"/>
      <c r="AE112" s="102" t="e">
        <f>VLOOKUP(AD92,'POINTS SCORE'!$B$10:$AI$39,21,FALSE)</f>
        <v>#N/A</v>
      </c>
      <c r="AF112" s="106" t="e">
        <f>VLOOKUP(AD92,'POINTS SCORE'!$B$39:$AI$78,21,FALSE)</f>
        <v>#N/A</v>
      </c>
    </row>
    <row r="113" spans="1:32">
      <c r="A113" s="105">
        <v>21</v>
      </c>
      <c r="B113" s="222"/>
      <c r="C113" s="102">
        <f>VLOOKUP(B92,'POINTS SCORE'!$B$10:$AI$39,22,FALSE)</f>
        <v>0</v>
      </c>
      <c r="D113" s="111">
        <f>VLOOKUP(B92,'POINTS SCORE'!$B$39:$AI$78,22,FALSE)</f>
        <v>0</v>
      </c>
      <c r="E113" s="113">
        <v>21</v>
      </c>
      <c r="F113" s="222"/>
      <c r="G113" s="111">
        <f>VLOOKUP(F92,'POINTS SCORE'!$B$10:$AI$39,22,FALSE)</f>
        <v>0</v>
      </c>
      <c r="H113" s="111">
        <f>VLOOKUP(F92,'POINTS SCORE'!$B$39:$AI$78,22,FALSE)</f>
        <v>0</v>
      </c>
      <c r="I113" s="113">
        <v>21</v>
      </c>
      <c r="J113" s="222"/>
      <c r="K113" s="111">
        <f>VLOOKUP(J92,'POINTS SCORE'!$B$10:$AI$39,22,FALSE)</f>
        <v>0</v>
      </c>
      <c r="L113" s="111">
        <f>VLOOKUP(J92,'POINTS SCORE'!$B$39:$AI$78,22,FALSE)</f>
        <v>0</v>
      </c>
      <c r="M113" s="113">
        <v>21</v>
      </c>
      <c r="N113" s="222"/>
      <c r="O113" s="102">
        <f>VLOOKUP(N92,'POINTS SCORE'!$B$10:$AI$39,22,FALSE)</f>
        <v>0</v>
      </c>
      <c r="P113" s="102">
        <f>VLOOKUP(N92,'POINTS SCORE'!$B$39:$AI$78,22,FALSE)</f>
        <v>0</v>
      </c>
      <c r="Q113" s="105">
        <v>21</v>
      </c>
      <c r="R113" s="222"/>
      <c r="S113" s="102" t="e">
        <f>VLOOKUP(R92,'POINTS SCORE'!$B$10:$AI$39,22,FALSE)</f>
        <v>#N/A</v>
      </c>
      <c r="T113" s="102" t="e">
        <f>VLOOKUP(R92,'POINTS SCORE'!$B$39:$AI$78,22,FALSE)</f>
        <v>#N/A</v>
      </c>
      <c r="U113" s="105">
        <v>21</v>
      </c>
      <c r="V113" s="222"/>
      <c r="W113" s="102" t="e">
        <f>VLOOKUP(V92,'POINTS SCORE'!$B$10:$AI$39,22,FALSE)</f>
        <v>#N/A</v>
      </c>
      <c r="X113" s="102" t="e">
        <f>VLOOKUP(V92,'POINTS SCORE'!$B$39:$AI$78,22,FALSE)</f>
        <v>#N/A</v>
      </c>
      <c r="Y113" s="105">
        <v>21</v>
      </c>
      <c r="Z113" s="222"/>
      <c r="AA113" s="102" t="e">
        <f>VLOOKUP(Z92,'POINTS SCORE'!$B$10:$AI$39,22,FALSE)</f>
        <v>#N/A</v>
      </c>
      <c r="AB113" s="102" t="e">
        <f>VLOOKUP(Z92,'POINTS SCORE'!$B$39:$AI$78,22,FALSE)</f>
        <v>#N/A</v>
      </c>
      <c r="AC113" s="105">
        <v>21</v>
      </c>
      <c r="AD113" s="222"/>
      <c r="AE113" s="102" t="e">
        <f>VLOOKUP(AD92,'POINTS SCORE'!$B$10:$AI$39,22,FALSE)</f>
        <v>#N/A</v>
      </c>
      <c r="AF113" s="106" t="e">
        <f>VLOOKUP(AD92,'POINTS SCORE'!$B$39:$AI$78,22,FALSE)</f>
        <v>#N/A</v>
      </c>
    </row>
    <row r="114" spans="1:32">
      <c r="A114" s="105">
        <v>22</v>
      </c>
      <c r="B114" s="222"/>
      <c r="C114" s="102">
        <f>VLOOKUP(B92,'POINTS SCORE'!$B$10:$AI$39,23,FALSE)</f>
        <v>0</v>
      </c>
      <c r="D114" s="111">
        <f>VLOOKUP(B92,'POINTS SCORE'!$B$39:$AI$78,23,FALSE)</f>
        <v>0</v>
      </c>
      <c r="E114" s="113">
        <v>22</v>
      </c>
      <c r="F114" s="222"/>
      <c r="G114" s="111">
        <f>VLOOKUP(F92,'POINTS SCORE'!$B$10:$AI$39,23,FALSE)</f>
        <v>0</v>
      </c>
      <c r="H114" s="111">
        <f>VLOOKUP(F92,'POINTS SCORE'!$B$39:$AI$78,23,FALSE)</f>
        <v>0</v>
      </c>
      <c r="I114" s="113">
        <v>22</v>
      </c>
      <c r="J114" s="222"/>
      <c r="K114" s="111">
        <f>VLOOKUP(J92,'POINTS SCORE'!$B$10:$AI$39,23,FALSE)</f>
        <v>0</v>
      </c>
      <c r="L114" s="111">
        <f>VLOOKUP(J92,'POINTS SCORE'!$B$39:$AI$78,23,FALSE)</f>
        <v>0</v>
      </c>
      <c r="M114" s="113">
        <v>22</v>
      </c>
      <c r="N114" s="222"/>
      <c r="O114" s="102">
        <f>VLOOKUP(N92,'POINTS SCORE'!$B$10:$AI$39,23,FALSE)</f>
        <v>0</v>
      </c>
      <c r="P114" s="102">
        <f>VLOOKUP(N92,'POINTS SCORE'!$B$39:$AI$78,23,FALSE)</f>
        <v>0</v>
      </c>
      <c r="Q114" s="105">
        <v>22</v>
      </c>
      <c r="R114" s="222"/>
      <c r="S114" s="102" t="e">
        <f>VLOOKUP(R92,'POINTS SCORE'!$B$10:$AI$39,23,FALSE)</f>
        <v>#N/A</v>
      </c>
      <c r="T114" s="102" t="e">
        <f>VLOOKUP(R92,'POINTS SCORE'!$B$39:$AI$78,23,FALSE)</f>
        <v>#N/A</v>
      </c>
      <c r="U114" s="105">
        <v>22</v>
      </c>
      <c r="V114" s="222"/>
      <c r="W114" s="102" t="e">
        <f>VLOOKUP(V92,'POINTS SCORE'!$B$10:$AI$39,23,FALSE)</f>
        <v>#N/A</v>
      </c>
      <c r="X114" s="102" t="e">
        <f>VLOOKUP(V92,'POINTS SCORE'!$B$39:$AI$78,23,FALSE)</f>
        <v>#N/A</v>
      </c>
      <c r="Y114" s="105">
        <v>22</v>
      </c>
      <c r="Z114" s="222"/>
      <c r="AA114" s="102" t="e">
        <f>VLOOKUP(Z92,'POINTS SCORE'!$B$10:$AI$39,23,FALSE)</f>
        <v>#N/A</v>
      </c>
      <c r="AB114" s="102" t="e">
        <f>VLOOKUP(Z92,'POINTS SCORE'!$B$39:$AI$78,23,FALSE)</f>
        <v>#N/A</v>
      </c>
      <c r="AC114" s="105">
        <v>22</v>
      </c>
      <c r="AD114" s="222"/>
      <c r="AE114" s="102" t="e">
        <f>VLOOKUP(AD92,'POINTS SCORE'!$B$10:$AI$39,23,FALSE)</f>
        <v>#N/A</v>
      </c>
      <c r="AF114" s="106" t="e">
        <f>VLOOKUP(AD92,'POINTS SCORE'!$B$39:$AI$78,23,FALSE)</f>
        <v>#N/A</v>
      </c>
    </row>
    <row r="115" spans="1:32">
      <c r="A115" s="105">
        <v>23</v>
      </c>
      <c r="B115" s="222"/>
      <c r="C115" s="102">
        <f>VLOOKUP(B92,'POINTS SCORE'!$B$10:$AI$39,24,FALSE)</f>
        <v>0</v>
      </c>
      <c r="D115" s="111">
        <f>VLOOKUP(B92,'POINTS SCORE'!$B$39:$AI$78,24,FALSE)</f>
        <v>0</v>
      </c>
      <c r="E115" s="113">
        <v>23</v>
      </c>
      <c r="F115" s="222"/>
      <c r="G115" s="111">
        <f>VLOOKUP(F92,'POINTS SCORE'!$B$10:$AI$39,24,FALSE)</f>
        <v>0</v>
      </c>
      <c r="H115" s="111">
        <f>VLOOKUP(F92,'POINTS SCORE'!$B$39:$AI$78,24,FALSE)</f>
        <v>0</v>
      </c>
      <c r="I115" s="113">
        <v>23</v>
      </c>
      <c r="J115" s="222"/>
      <c r="K115" s="111">
        <f>VLOOKUP(J92,'POINTS SCORE'!$B$10:$AI$39,24,FALSE)</f>
        <v>0</v>
      </c>
      <c r="L115" s="111">
        <f>VLOOKUP(J92,'POINTS SCORE'!$B$39:$AI$78,24,FALSE)</f>
        <v>0</v>
      </c>
      <c r="M115" s="113">
        <v>23</v>
      </c>
      <c r="N115" s="222"/>
      <c r="O115" s="102">
        <f>VLOOKUP(N92,'POINTS SCORE'!$B$10:$AI$39,24,FALSE)</f>
        <v>0</v>
      </c>
      <c r="P115" s="102">
        <f>VLOOKUP(N92,'POINTS SCORE'!$B$39:$AI$78,24,FALSE)</f>
        <v>0</v>
      </c>
      <c r="Q115" s="105">
        <v>23</v>
      </c>
      <c r="R115" s="222"/>
      <c r="S115" s="102" t="e">
        <f>VLOOKUP(R92,'POINTS SCORE'!$B$10:$AI$39,24,FALSE)</f>
        <v>#N/A</v>
      </c>
      <c r="T115" s="102" t="e">
        <f>VLOOKUP(R92,'POINTS SCORE'!$B$39:$AI$78,24,FALSE)</f>
        <v>#N/A</v>
      </c>
      <c r="U115" s="105">
        <v>23</v>
      </c>
      <c r="V115" s="222"/>
      <c r="W115" s="102" t="e">
        <f>VLOOKUP(V92,'POINTS SCORE'!$B$10:$AI$39,24,FALSE)</f>
        <v>#N/A</v>
      </c>
      <c r="X115" s="102" t="e">
        <f>VLOOKUP(V92,'POINTS SCORE'!$B$39:$AI$78,24,FALSE)</f>
        <v>#N/A</v>
      </c>
      <c r="Y115" s="105">
        <v>23</v>
      </c>
      <c r="Z115" s="222"/>
      <c r="AA115" s="102" t="e">
        <f>VLOOKUP(Z92,'POINTS SCORE'!$B$10:$AI$39,24,FALSE)</f>
        <v>#N/A</v>
      </c>
      <c r="AB115" s="102" t="e">
        <f>VLOOKUP(Z92,'POINTS SCORE'!$B$39:$AI$78,24,FALSE)</f>
        <v>#N/A</v>
      </c>
      <c r="AC115" s="105">
        <v>23</v>
      </c>
      <c r="AD115" s="222"/>
      <c r="AE115" s="102" t="e">
        <f>VLOOKUP(AD92,'POINTS SCORE'!$B$10:$AI$39,24,FALSE)</f>
        <v>#N/A</v>
      </c>
      <c r="AF115" s="106" t="e">
        <f>VLOOKUP(AD92,'POINTS SCORE'!$B$39:$AI$78,24,FALSE)</f>
        <v>#N/A</v>
      </c>
    </row>
    <row r="116" spans="1:32">
      <c r="A116" s="105">
        <v>24</v>
      </c>
      <c r="B116" s="222"/>
      <c r="C116" s="102">
        <f>VLOOKUP(B92,'POINTS SCORE'!$B$10:$AI$39,25,FALSE)</f>
        <v>0</v>
      </c>
      <c r="D116" s="111">
        <f>VLOOKUP(B92,'POINTS SCORE'!$B$39:$AI$78,25,FALSE)</f>
        <v>0</v>
      </c>
      <c r="E116" s="113">
        <v>24</v>
      </c>
      <c r="F116" s="222"/>
      <c r="G116" s="111">
        <f>VLOOKUP(F92,'POINTS SCORE'!$B$10:$AI$39,25,FALSE)</f>
        <v>0</v>
      </c>
      <c r="H116" s="111">
        <f>VLOOKUP(F92,'POINTS SCORE'!$B$39:$AI$78,25,FALSE)</f>
        <v>0</v>
      </c>
      <c r="I116" s="113">
        <v>24</v>
      </c>
      <c r="J116" s="222"/>
      <c r="K116" s="111">
        <f>VLOOKUP(J92,'POINTS SCORE'!$B$10:$AI$39,25,FALSE)</f>
        <v>0</v>
      </c>
      <c r="L116" s="111">
        <f>VLOOKUP(J92,'POINTS SCORE'!$B$39:$AI$78,25,FALSE)</f>
        <v>0</v>
      </c>
      <c r="M116" s="113">
        <v>24</v>
      </c>
      <c r="N116" s="222"/>
      <c r="O116" s="102">
        <f>VLOOKUP(N92,'POINTS SCORE'!$B$10:$AI$39,25,FALSE)</f>
        <v>0</v>
      </c>
      <c r="P116" s="102">
        <f>VLOOKUP(N92,'POINTS SCORE'!$B$39:$AI$78,25,FALSE)</f>
        <v>0</v>
      </c>
      <c r="Q116" s="105">
        <v>24</v>
      </c>
      <c r="R116" s="222"/>
      <c r="S116" s="102" t="e">
        <f>VLOOKUP(R92,'POINTS SCORE'!$B$10:$AI$39,25,FALSE)</f>
        <v>#N/A</v>
      </c>
      <c r="T116" s="102" t="e">
        <f>VLOOKUP(R92,'POINTS SCORE'!$B$39:$AI$78,25,FALSE)</f>
        <v>#N/A</v>
      </c>
      <c r="U116" s="105">
        <v>24</v>
      </c>
      <c r="V116" s="222"/>
      <c r="W116" s="102" t="e">
        <f>VLOOKUP(V92,'POINTS SCORE'!$B$10:$AI$39,25,FALSE)</f>
        <v>#N/A</v>
      </c>
      <c r="X116" s="102" t="e">
        <f>VLOOKUP(V92,'POINTS SCORE'!$B$39:$AI$78,25,FALSE)</f>
        <v>#N/A</v>
      </c>
      <c r="Y116" s="105">
        <v>24</v>
      </c>
      <c r="Z116" s="222"/>
      <c r="AA116" s="102" t="e">
        <f>VLOOKUP(Z92,'POINTS SCORE'!$B$10:$AI$39,25,FALSE)</f>
        <v>#N/A</v>
      </c>
      <c r="AB116" s="102" t="e">
        <f>VLOOKUP(Z92,'POINTS SCORE'!$B$39:$AI$78,25,FALSE)</f>
        <v>#N/A</v>
      </c>
      <c r="AC116" s="105">
        <v>24</v>
      </c>
      <c r="AD116" s="222"/>
      <c r="AE116" s="102" t="e">
        <f>VLOOKUP(AD92,'POINTS SCORE'!$B$10:$AI$39,25,FALSE)</f>
        <v>#N/A</v>
      </c>
      <c r="AF116" s="106" t="e">
        <f>VLOOKUP(AD92,'POINTS SCORE'!$B$39:$AI$78,25,FALSE)</f>
        <v>#N/A</v>
      </c>
    </row>
    <row r="117" spans="1:32">
      <c r="A117" s="105">
        <v>25</v>
      </c>
      <c r="B117" s="222"/>
      <c r="C117" s="102">
        <f>VLOOKUP(B92,'POINTS SCORE'!$B$10:$AI$39,26,FALSE)</f>
        <v>0</v>
      </c>
      <c r="D117" s="111">
        <f>VLOOKUP(B92,'POINTS SCORE'!$B$39:$AI$78,26,FALSE)</f>
        <v>0</v>
      </c>
      <c r="E117" s="113">
        <v>25</v>
      </c>
      <c r="F117" s="222"/>
      <c r="G117" s="111">
        <f>VLOOKUP(F92,'POINTS SCORE'!$B$10:$AI$39,26,FALSE)</f>
        <v>0</v>
      </c>
      <c r="H117" s="111">
        <f>VLOOKUP(F92,'POINTS SCORE'!$B$39:$AI$78,26,FALSE)</f>
        <v>0</v>
      </c>
      <c r="I117" s="113">
        <v>25</v>
      </c>
      <c r="J117" s="222"/>
      <c r="K117" s="111">
        <f>VLOOKUP(J92,'POINTS SCORE'!$B$10:$AI$39,26,FALSE)</f>
        <v>0</v>
      </c>
      <c r="L117" s="111">
        <f>VLOOKUP(J92,'POINTS SCORE'!$B$39:$AI$78,26,FALSE)</f>
        <v>0</v>
      </c>
      <c r="M117" s="113">
        <v>25</v>
      </c>
      <c r="N117" s="222"/>
      <c r="O117" s="102">
        <f>VLOOKUP(N92,'POINTS SCORE'!$B$10:$AI$39,26,FALSE)</f>
        <v>0</v>
      </c>
      <c r="P117" s="102">
        <f>VLOOKUP(N92,'POINTS SCORE'!$B$39:$AI$78,26,FALSE)</f>
        <v>0</v>
      </c>
      <c r="Q117" s="105">
        <v>25</v>
      </c>
      <c r="R117" s="222"/>
      <c r="S117" s="102" t="e">
        <f>VLOOKUP(R92,'POINTS SCORE'!$B$10:$AI$39,26,FALSE)</f>
        <v>#N/A</v>
      </c>
      <c r="T117" s="102" t="e">
        <f>VLOOKUP(R92,'POINTS SCORE'!$B$39:$AI$78,26,FALSE)</f>
        <v>#N/A</v>
      </c>
      <c r="U117" s="105">
        <v>25</v>
      </c>
      <c r="V117" s="222"/>
      <c r="W117" s="102" t="e">
        <f>VLOOKUP(V92,'POINTS SCORE'!$B$10:$AI$39,26,FALSE)</f>
        <v>#N/A</v>
      </c>
      <c r="X117" s="102" t="e">
        <f>VLOOKUP(V92,'POINTS SCORE'!$B$39:$AI$78,26,FALSE)</f>
        <v>#N/A</v>
      </c>
      <c r="Y117" s="105">
        <v>25</v>
      </c>
      <c r="Z117" s="222"/>
      <c r="AA117" s="102" t="e">
        <f>VLOOKUP(Z92,'POINTS SCORE'!$B$10:$AI$39,26,FALSE)</f>
        <v>#N/A</v>
      </c>
      <c r="AB117" s="102" t="e">
        <f>VLOOKUP(Z92,'POINTS SCORE'!$B$39:$AI$78,26,FALSE)</f>
        <v>#N/A</v>
      </c>
      <c r="AC117" s="105">
        <v>25</v>
      </c>
      <c r="AD117" s="222"/>
      <c r="AE117" s="102" t="e">
        <f>VLOOKUP(AD92,'POINTS SCORE'!$B$10:$AI$39,26,FALSE)</f>
        <v>#N/A</v>
      </c>
      <c r="AF117" s="106" t="e">
        <f>VLOOKUP(AD92,'POINTS SCORE'!$B$39:$AI$78,26,FALSE)</f>
        <v>#N/A</v>
      </c>
    </row>
    <row r="118" spans="1:32">
      <c r="A118" s="105">
        <v>26</v>
      </c>
      <c r="B118" s="222"/>
      <c r="C118" s="102">
        <f>VLOOKUP(B92,'POINTS SCORE'!$B$10:$AI$39,27,FALSE)</f>
        <v>0</v>
      </c>
      <c r="D118" s="111">
        <f>VLOOKUP(B92,'POINTS SCORE'!$B$39:$AI$78,27,FALSE)</f>
        <v>0</v>
      </c>
      <c r="E118" s="113">
        <v>26</v>
      </c>
      <c r="F118" s="222"/>
      <c r="G118" s="111">
        <f>VLOOKUP(F92,'POINTS SCORE'!$B$10:$AI$39,27,FALSE)</f>
        <v>0</v>
      </c>
      <c r="H118" s="111">
        <f>VLOOKUP(F92,'POINTS SCORE'!$B$39:$AI$78,27,FALSE)</f>
        <v>0</v>
      </c>
      <c r="I118" s="113">
        <v>26</v>
      </c>
      <c r="J118" s="222"/>
      <c r="K118" s="111">
        <f>VLOOKUP(J92,'POINTS SCORE'!$B$10:$AI$39,27,FALSE)</f>
        <v>0</v>
      </c>
      <c r="L118" s="111">
        <f>VLOOKUP(J92,'POINTS SCORE'!$B$39:$AI$78,27,FALSE)</f>
        <v>0</v>
      </c>
      <c r="M118" s="113">
        <v>26</v>
      </c>
      <c r="N118" s="222"/>
      <c r="O118" s="102">
        <f>VLOOKUP(N92,'POINTS SCORE'!$B$10:$AI$39,27,FALSE)</f>
        <v>0</v>
      </c>
      <c r="P118" s="102">
        <f>VLOOKUP(N92,'POINTS SCORE'!$B$39:$AI$78,27,FALSE)</f>
        <v>0</v>
      </c>
      <c r="Q118" s="105">
        <v>26</v>
      </c>
      <c r="R118" s="222"/>
      <c r="S118" s="102" t="e">
        <f>VLOOKUP(R92,'POINTS SCORE'!$B$10:$AI$39,27,FALSE)</f>
        <v>#N/A</v>
      </c>
      <c r="T118" s="102" t="e">
        <f>VLOOKUP(R92,'POINTS SCORE'!$B$39:$AI$78,27,FALSE)</f>
        <v>#N/A</v>
      </c>
      <c r="U118" s="105">
        <v>26</v>
      </c>
      <c r="V118" s="222"/>
      <c r="W118" s="102" t="e">
        <f>VLOOKUP(V92,'POINTS SCORE'!$B$10:$AI$39,27,FALSE)</f>
        <v>#N/A</v>
      </c>
      <c r="X118" s="102" t="e">
        <f>VLOOKUP(V92,'POINTS SCORE'!$B$39:$AI$78,27,FALSE)</f>
        <v>#N/A</v>
      </c>
      <c r="Y118" s="105">
        <v>26</v>
      </c>
      <c r="Z118" s="222"/>
      <c r="AA118" s="102" t="e">
        <f>VLOOKUP(Z92,'POINTS SCORE'!$B$10:$AI$39,27,FALSE)</f>
        <v>#N/A</v>
      </c>
      <c r="AB118" s="102" t="e">
        <f>VLOOKUP(Z92,'POINTS SCORE'!$B$39:$AI$78,27,FALSE)</f>
        <v>#N/A</v>
      </c>
      <c r="AC118" s="105">
        <v>26</v>
      </c>
      <c r="AD118" s="222"/>
      <c r="AE118" s="102" t="e">
        <f>VLOOKUP(AD92,'POINTS SCORE'!$B$10:$AI$39,27,FALSE)</f>
        <v>#N/A</v>
      </c>
      <c r="AF118" s="106" t="e">
        <f>VLOOKUP(AD92,'POINTS SCORE'!$B$39:$AI$78,27,FALSE)</f>
        <v>#N/A</v>
      </c>
    </row>
    <row r="119" spans="1:32">
      <c r="A119" s="105">
        <v>27</v>
      </c>
      <c r="B119" s="222"/>
      <c r="C119" s="102">
        <f>VLOOKUP(B92,'POINTS SCORE'!$B$10:$AI$39,28,FALSE)</f>
        <v>0</v>
      </c>
      <c r="D119" s="111">
        <f>VLOOKUP(B92,'POINTS SCORE'!$B$39:$AI$78,28,FALSE)</f>
        <v>0</v>
      </c>
      <c r="E119" s="113">
        <v>27</v>
      </c>
      <c r="F119" s="222"/>
      <c r="G119" s="111">
        <f>VLOOKUP(F92,'POINTS SCORE'!$B$10:$AI$39,28,FALSE)</f>
        <v>0</v>
      </c>
      <c r="H119" s="111">
        <f>VLOOKUP(F92,'POINTS SCORE'!$B$39:$AI$78,28,FALSE)</f>
        <v>0</v>
      </c>
      <c r="I119" s="113">
        <v>27</v>
      </c>
      <c r="J119" s="222"/>
      <c r="K119" s="111">
        <f>VLOOKUP(J92,'POINTS SCORE'!$B$10:$AI$39,28,FALSE)</f>
        <v>0</v>
      </c>
      <c r="L119" s="111">
        <f>VLOOKUP(J92,'POINTS SCORE'!$B$39:$AI$78,28,FALSE)</f>
        <v>0</v>
      </c>
      <c r="M119" s="113">
        <v>27</v>
      </c>
      <c r="N119" s="222"/>
      <c r="O119" s="102">
        <f>VLOOKUP(N92,'POINTS SCORE'!$B$10:$AI$39,28,FALSE)</f>
        <v>0</v>
      </c>
      <c r="P119" s="102">
        <f>VLOOKUP(N92,'POINTS SCORE'!$B$39:$AI$78,28,FALSE)</f>
        <v>0</v>
      </c>
      <c r="Q119" s="105">
        <v>27</v>
      </c>
      <c r="R119" s="222"/>
      <c r="S119" s="102" t="e">
        <f>VLOOKUP(R92,'POINTS SCORE'!$B$10:$AI$39,28,FALSE)</f>
        <v>#N/A</v>
      </c>
      <c r="T119" s="102" t="e">
        <f>VLOOKUP(R92,'POINTS SCORE'!$B$39:$AI$78,28,FALSE)</f>
        <v>#N/A</v>
      </c>
      <c r="U119" s="105">
        <v>27</v>
      </c>
      <c r="V119" s="222"/>
      <c r="W119" s="102" t="e">
        <f>VLOOKUP(V92,'POINTS SCORE'!$B$10:$AI$39,28,FALSE)</f>
        <v>#N/A</v>
      </c>
      <c r="X119" s="102" t="e">
        <f>VLOOKUP(V92,'POINTS SCORE'!$B$39:$AI$78,28,FALSE)</f>
        <v>#N/A</v>
      </c>
      <c r="Y119" s="105">
        <v>27</v>
      </c>
      <c r="Z119" s="222"/>
      <c r="AA119" s="102" t="e">
        <f>VLOOKUP(Z92,'POINTS SCORE'!$B$10:$AI$39,28,FALSE)</f>
        <v>#N/A</v>
      </c>
      <c r="AB119" s="102" t="e">
        <f>VLOOKUP(Z92,'POINTS SCORE'!$B$39:$AI$78,28,FALSE)</f>
        <v>#N/A</v>
      </c>
      <c r="AC119" s="105">
        <v>27</v>
      </c>
      <c r="AD119" s="222"/>
      <c r="AE119" s="102" t="e">
        <f>VLOOKUP(AD92,'POINTS SCORE'!$B$10:$AI$39,28,FALSE)</f>
        <v>#N/A</v>
      </c>
      <c r="AF119" s="106" t="e">
        <f>VLOOKUP(AD92,'POINTS SCORE'!$B$39:$AI$78,28,FALSE)</f>
        <v>#N/A</v>
      </c>
    </row>
    <row r="120" spans="1:32">
      <c r="A120" s="105">
        <v>28</v>
      </c>
      <c r="B120" s="222"/>
      <c r="C120" s="102">
        <f>VLOOKUP(B92,'POINTS SCORE'!$B$10:$AI$39,29,FALSE)</f>
        <v>0</v>
      </c>
      <c r="D120" s="111">
        <f>VLOOKUP(B92,'POINTS SCORE'!$B$39:$AI$78,29,FALSE)</f>
        <v>0</v>
      </c>
      <c r="E120" s="113">
        <v>28</v>
      </c>
      <c r="F120" s="222"/>
      <c r="G120" s="111">
        <f>VLOOKUP(F92,'POINTS SCORE'!$B$10:$AI$39,29,FALSE)</f>
        <v>0</v>
      </c>
      <c r="H120" s="111">
        <f>VLOOKUP(F92,'POINTS SCORE'!$B$39:$AI$78,29,FALSE)</f>
        <v>0</v>
      </c>
      <c r="I120" s="113">
        <v>28</v>
      </c>
      <c r="J120" s="222"/>
      <c r="K120" s="111">
        <f>VLOOKUP(J92,'POINTS SCORE'!$B$10:$AI$39,29,FALSE)</f>
        <v>0</v>
      </c>
      <c r="L120" s="111">
        <f>VLOOKUP(J92,'POINTS SCORE'!$B$39:$AI$78,29,FALSE)</f>
        <v>0</v>
      </c>
      <c r="M120" s="113">
        <v>28</v>
      </c>
      <c r="N120" s="222"/>
      <c r="O120" s="102">
        <f>VLOOKUP(N92,'POINTS SCORE'!$B$10:$AI$39,29,FALSE)</f>
        <v>0</v>
      </c>
      <c r="P120" s="102">
        <f>VLOOKUP(N92,'POINTS SCORE'!$B$39:$AI$78,29,FALSE)</f>
        <v>0</v>
      </c>
      <c r="Q120" s="105">
        <v>28</v>
      </c>
      <c r="R120" s="222"/>
      <c r="S120" s="102" t="e">
        <f>VLOOKUP(R92,'POINTS SCORE'!$B$10:$AI$39,29,FALSE)</f>
        <v>#N/A</v>
      </c>
      <c r="T120" s="102" t="e">
        <f>VLOOKUP(R92,'POINTS SCORE'!$B$39:$AI$78,29,FALSE)</f>
        <v>#N/A</v>
      </c>
      <c r="U120" s="105">
        <v>28</v>
      </c>
      <c r="V120" s="222"/>
      <c r="W120" s="102" t="e">
        <f>VLOOKUP(V92,'POINTS SCORE'!$B$10:$AI$39,29,FALSE)</f>
        <v>#N/A</v>
      </c>
      <c r="X120" s="102" t="e">
        <f>VLOOKUP(V92,'POINTS SCORE'!$B$39:$AI$78,29,FALSE)</f>
        <v>#N/A</v>
      </c>
      <c r="Y120" s="105">
        <v>28</v>
      </c>
      <c r="Z120" s="222"/>
      <c r="AA120" s="102" t="e">
        <f>VLOOKUP(Z92,'POINTS SCORE'!$B$10:$AI$39,29,FALSE)</f>
        <v>#N/A</v>
      </c>
      <c r="AB120" s="102" t="e">
        <f>VLOOKUP(Z92,'POINTS SCORE'!$B$39:$AI$78,29,FALSE)</f>
        <v>#N/A</v>
      </c>
      <c r="AC120" s="105">
        <v>28</v>
      </c>
      <c r="AD120" s="222"/>
      <c r="AE120" s="102" t="e">
        <f>VLOOKUP(AD92,'POINTS SCORE'!$B$10:$AI$39,29,FALSE)</f>
        <v>#N/A</v>
      </c>
      <c r="AF120" s="106" t="e">
        <f>VLOOKUP(AD92,'POINTS SCORE'!$B$39:$AI$78,29,FALSE)</f>
        <v>#N/A</v>
      </c>
    </row>
    <row r="121" spans="1:32">
      <c r="A121" s="105">
        <v>29</v>
      </c>
      <c r="B121" s="222"/>
      <c r="C121" s="102">
        <f>VLOOKUP(B92,'POINTS SCORE'!$B$10:$AI$39,30,FALSE)</f>
        <v>0</v>
      </c>
      <c r="D121" s="111">
        <f>VLOOKUP(B92,'POINTS SCORE'!$B$39:$AI$78,30,FALSE)</f>
        <v>0</v>
      </c>
      <c r="E121" s="113">
        <v>29</v>
      </c>
      <c r="F121" s="222"/>
      <c r="G121" s="111">
        <f>VLOOKUP(F92,'POINTS SCORE'!$B$10:$AI$39,30,FALSE)</f>
        <v>0</v>
      </c>
      <c r="H121" s="111">
        <f>VLOOKUP(F92,'POINTS SCORE'!$B$39:$AI$78,30,FALSE)</f>
        <v>0</v>
      </c>
      <c r="I121" s="113">
        <v>29</v>
      </c>
      <c r="J121" s="222"/>
      <c r="K121" s="111">
        <f>VLOOKUP(J92,'POINTS SCORE'!$B$10:$AI$39,30,FALSE)</f>
        <v>0</v>
      </c>
      <c r="L121" s="111">
        <f>VLOOKUP(J92,'POINTS SCORE'!$B$39:$AI$78,30,FALSE)</f>
        <v>0</v>
      </c>
      <c r="M121" s="113">
        <v>29</v>
      </c>
      <c r="N121" s="222"/>
      <c r="O121" s="102">
        <f>VLOOKUP(N92,'POINTS SCORE'!$B$10:$AI$39,30,FALSE)</f>
        <v>0</v>
      </c>
      <c r="P121" s="102">
        <f>VLOOKUP(N92,'POINTS SCORE'!$B$39:$AI$78,30,FALSE)</f>
        <v>0</v>
      </c>
      <c r="Q121" s="105">
        <v>29</v>
      </c>
      <c r="R121" s="222"/>
      <c r="S121" s="102" t="e">
        <f>VLOOKUP(R92,'POINTS SCORE'!$B$10:$AI$39,30,FALSE)</f>
        <v>#N/A</v>
      </c>
      <c r="T121" s="102" t="e">
        <f>VLOOKUP(R92,'POINTS SCORE'!$B$39:$AI$78,30,FALSE)</f>
        <v>#N/A</v>
      </c>
      <c r="U121" s="105">
        <v>29</v>
      </c>
      <c r="V121" s="222"/>
      <c r="W121" s="102" t="e">
        <f>VLOOKUP(V92,'POINTS SCORE'!$B$10:$AI$39,30,FALSE)</f>
        <v>#N/A</v>
      </c>
      <c r="X121" s="102" t="e">
        <f>VLOOKUP(V92,'POINTS SCORE'!$B$39:$AI$78,30,FALSE)</f>
        <v>#N/A</v>
      </c>
      <c r="Y121" s="105">
        <v>29</v>
      </c>
      <c r="Z121" s="222"/>
      <c r="AA121" s="102" t="e">
        <f>VLOOKUP(Z92,'POINTS SCORE'!$B$10:$AI$39,30,FALSE)</f>
        <v>#N/A</v>
      </c>
      <c r="AB121" s="102" t="e">
        <f>VLOOKUP(Z92,'POINTS SCORE'!$B$39:$AI$78,30,FALSE)</f>
        <v>#N/A</v>
      </c>
      <c r="AC121" s="105">
        <v>29</v>
      </c>
      <c r="AD121" s="222"/>
      <c r="AE121" s="102" t="e">
        <f>VLOOKUP(AD92,'POINTS SCORE'!$B$10:$AI$39,30,FALSE)</f>
        <v>#N/A</v>
      </c>
      <c r="AF121" s="106" t="e">
        <f>VLOOKUP(AD92,'POINTS SCORE'!$B$39:$AI$78,30,FALSE)</f>
        <v>#N/A</v>
      </c>
    </row>
    <row r="122" spans="1:32">
      <c r="A122" s="105">
        <v>30</v>
      </c>
      <c r="B122" s="222"/>
      <c r="C122" s="102">
        <f>VLOOKUP(B92,'POINTS SCORE'!$B$10:$AI$39,31,FALSE)</f>
        <v>0</v>
      </c>
      <c r="D122" s="111">
        <f>VLOOKUP(B92,'POINTS SCORE'!$B$39:$AI$78,31,FALSE)</f>
        <v>0</v>
      </c>
      <c r="E122" s="113">
        <v>30</v>
      </c>
      <c r="F122" s="222"/>
      <c r="G122" s="111">
        <f>VLOOKUP(F92,'POINTS SCORE'!$B$10:$AI$39,31,FALSE)</f>
        <v>0</v>
      </c>
      <c r="H122" s="111">
        <f>VLOOKUP(F92,'POINTS SCORE'!$B$39:$AI$78,31,FALSE)</f>
        <v>0</v>
      </c>
      <c r="I122" s="113">
        <v>30</v>
      </c>
      <c r="J122" s="222"/>
      <c r="K122" s="111">
        <f>VLOOKUP(J92,'POINTS SCORE'!$B$10:$AI$39,31,FALSE)</f>
        <v>0</v>
      </c>
      <c r="L122" s="111">
        <f>VLOOKUP(J92,'POINTS SCORE'!$B$39:$AI$78,31,FALSE)</f>
        <v>0</v>
      </c>
      <c r="M122" s="113">
        <v>30</v>
      </c>
      <c r="N122" s="222"/>
      <c r="O122" s="102">
        <f>VLOOKUP(N92,'POINTS SCORE'!$B$10:$AI$39,31,FALSE)</f>
        <v>0</v>
      </c>
      <c r="P122" s="102">
        <f>VLOOKUP(N92,'POINTS SCORE'!$B$39:$AI$78,31,FALSE)</f>
        <v>0</v>
      </c>
      <c r="Q122" s="105">
        <v>30</v>
      </c>
      <c r="R122" s="222"/>
      <c r="S122" s="102" t="e">
        <f>VLOOKUP(R92,'POINTS SCORE'!$B$10:$AI$39,31,FALSE)</f>
        <v>#N/A</v>
      </c>
      <c r="T122" s="102" t="e">
        <f>VLOOKUP(R92,'POINTS SCORE'!$B$39:$AI$78,31,FALSE)</f>
        <v>#N/A</v>
      </c>
      <c r="U122" s="105">
        <v>30</v>
      </c>
      <c r="V122" s="222"/>
      <c r="W122" s="102" t="e">
        <f>VLOOKUP(V92,'POINTS SCORE'!$B$10:$AI$39,31,FALSE)</f>
        <v>#N/A</v>
      </c>
      <c r="X122" s="102" t="e">
        <f>VLOOKUP(V92,'POINTS SCORE'!$B$39:$AI$78,31,FALSE)</f>
        <v>#N/A</v>
      </c>
      <c r="Y122" s="105">
        <v>30</v>
      </c>
      <c r="Z122" s="222"/>
      <c r="AA122" s="102" t="e">
        <f>VLOOKUP(Z92,'POINTS SCORE'!$B$10:$AI$39,31,FALSE)</f>
        <v>#N/A</v>
      </c>
      <c r="AB122" s="102" t="e">
        <f>VLOOKUP(Z92,'POINTS SCORE'!$B$39:$AI$78,31,FALSE)</f>
        <v>#N/A</v>
      </c>
      <c r="AC122" s="105">
        <v>30</v>
      </c>
      <c r="AD122" s="222"/>
      <c r="AE122" s="102" t="e">
        <f>VLOOKUP(AD92,'POINTS SCORE'!$B$10:$AI$39,31,FALSE)</f>
        <v>#N/A</v>
      </c>
      <c r="AF122" s="106" t="e">
        <f>VLOOKUP(AD92,'POINTS SCORE'!$B$39:$AI$78,31,FALSE)</f>
        <v>#N/A</v>
      </c>
    </row>
    <row r="123" spans="1:32">
      <c r="A123" s="105" t="s">
        <v>149</v>
      </c>
      <c r="B123" s="222"/>
      <c r="C123" s="102">
        <f>VLOOKUP(B92,'POINTS SCORE'!$B$10:$AI$39,32,FALSE)</f>
        <v>14</v>
      </c>
      <c r="D123" s="111">
        <f>VLOOKUP(B92,'POINTS SCORE'!$B$39:$AI$78,32,FALSE)</f>
        <v>14</v>
      </c>
      <c r="E123" s="113" t="s">
        <v>149</v>
      </c>
      <c r="F123" s="222"/>
      <c r="G123" s="111">
        <f>VLOOKUP(F92,'POINTS SCORE'!$B$10:$AI$39,32,FALSE)</f>
        <v>7</v>
      </c>
      <c r="H123" s="111">
        <f>VLOOKUP(F92,'POINTS SCORE'!$B$39:$AI$78,32,FALSE)</f>
        <v>7</v>
      </c>
      <c r="I123" s="113" t="s">
        <v>149</v>
      </c>
      <c r="J123" s="222"/>
      <c r="K123" s="111">
        <f>VLOOKUP(J92,'POINTS SCORE'!$B$10:$AI$39,32,FALSE)</f>
        <v>7</v>
      </c>
      <c r="L123" s="111">
        <f>VLOOKUP(J92,'POINTS SCORE'!$B$39:$AI$78,32,FALSE)</f>
        <v>7</v>
      </c>
      <c r="M123" s="113" t="s">
        <v>149</v>
      </c>
      <c r="N123" s="222"/>
      <c r="O123" s="102">
        <f>VLOOKUP(N92,'POINTS SCORE'!$B$10:$AI$39,32,FALSE)</f>
        <v>7</v>
      </c>
      <c r="P123" s="102">
        <f>VLOOKUP(N92,'POINTS SCORE'!$B$39:$AI$78,32,FALSE)</f>
        <v>7</v>
      </c>
      <c r="Q123" s="105" t="s">
        <v>149</v>
      </c>
      <c r="R123" s="222"/>
      <c r="S123" s="102" t="e">
        <f>VLOOKUP(R92,'POINTS SCORE'!$B$10:$AI$39,32,FALSE)</f>
        <v>#N/A</v>
      </c>
      <c r="T123" s="102" t="e">
        <f>VLOOKUP(R92,'POINTS SCORE'!$B$39:$AI$78,32,FALSE)</f>
        <v>#N/A</v>
      </c>
      <c r="U123" s="105" t="s">
        <v>149</v>
      </c>
      <c r="V123" s="222"/>
      <c r="W123" s="102" t="e">
        <f>VLOOKUP(V92,'POINTS SCORE'!$B$10:$AI$39,32,FALSE)</f>
        <v>#N/A</v>
      </c>
      <c r="X123" s="102" t="e">
        <f>VLOOKUP(V92,'POINTS SCORE'!$B$39:$AI$78,32,FALSE)</f>
        <v>#N/A</v>
      </c>
      <c r="Y123" s="105" t="s">
        <v>149</v>
      </c>
      <c r="Z123" s="222"/>
      <c r="AA123" s="102" t="e">
        <f>VLOOKUP(Z92,'POINTS SCORE'!$B$10:$AI$39,32,FALSE)</f>
        <v>#N/A</v>
      </c>
      <c r="AB123" s="102" t="e">
        <f>VLOOKUP(Z92,'POINTS SCORE'!$B$39:$AI$78,32,FALSE)</f>
        <v>#N/A</v>
      </c>
      <c r="AC123" s="105" t="s">
        <v>149</v>
      </c>
      <c r="AD123" s="222"/>
      <c r="AE123" s="102" t="e">
        <f>VLOOKUP(AD92,'POINTS SCORE'!$B$10:$AI$39,32,FALSE)</f>
        <v>#N/A</v>
      </c>
      <c r="AF123" s="106" t="e">
        <f>VLOOKUP(AD92,'POINTS SCORE'!$B$39:$AI$78,32,FALSE)</f>
        <v>#N/A</v>
      </c>
    </row>
    <row r="124" spans="1:32">
      <c r="A124" s="105" t="s">
        <v>149</v>
      </c>
      <c r="B124" s="222"/>
      <c r="C124" s="102">
        <f>VLOOKUP(B92,'POINTS SCORE'!$B$10:$AI$39,32,FALSE)</f>
        <v>14</v>
      </c>
      <c r="D124" s="111">
        <f>VLOOKUP(B92,'POINTS SCORE'!$B$39:$AI$78,32,FALSE)</f>
        <v>14</v>
      </c>
      <c r="E124" s="113" t="s">
        <v>149</v>
      </c>
      <c r="F124" s="222"/>
      <c r="G124" s="111">
        <f>VLOOKUP(F92,'POINTS SCORE'!$B$10:$AI$39,32,FALSE)</f>
        <v>7</v>
      </c>
      <c r="H124" s="111">
        <f>VLOOKUP(F92,'POINTS SCORE'!$B$39:$AI$78,32,FALSE)</f>
        <v>7</v>
      </c>
      <c r="I124" s="113" t="s">
        <v>149</v>
      </c>
      <c r="J124" s="222"/>
      <c r="K124" s="111">
        <f>VLOOKUP(J92,'POINTS SCORE'!$B$10:$AI$39,32,FALSE)</f>
        <v>7</v>
      </c>
      <c r="L124" s="111">
        <f>VLOOKUP(J92,'POINTS SCORE'!$B$39:$AI$78,32,FALSE)</f>
        <v>7</v>
      </c>
      <c r="M124" s="113" t="s">
        <v>149</v>
      </c>
      <c r="N124" s="222"/>
      <c r="O124" s="102">
        <f>VLOOKUP(N92,'POINTS SCORE'!$B$10:$AI$39,32,FALSE)</f>
        <v>7</v>
      </c>
      <c r="P124" s="102">
        <f>VLOOKUP(N92,'POINTS SCORE'!$B$39:$AI$78,32,FALSE)</f>
        <v>7</v>
      </c>
      <c r="Q124" s="105" t="s">
        <v>149</v>
      </c>
      <c r="R124" s="222"/>
      <c r="S124" s="102" t="e">
        <f>VLOOKUP(R92,'POINTS SCORE'!$B$10:$AI$39,32,FALSE)</f>
        <v>#N/A</v>
      </c>
      <c r="T124" s="102" t="e">
        <f>VLOOKUP(R92,'POINTS SCORE'!$B$39:$AI$78,32,FALSE)</f>
        <v>#N/A</v>
      </c>
      <c r="U124" s="105" t="s">
        <v>149</v>
      </c>
      <c r="V124" s="222"/>
      <c r="W124" s="102" t="e">
        <f>VLOOKUP(V92,'POINTS SCORE'!$B$10:$AI$39,32,FALSE)</f>
        <v>#N/A</v>
      </c>
      <c r="X124" s="102" t="e">
        <f>VLOOKUP(V92,'POINTS SCORE'!$B$39:$AI$78,32,FALSE)</f>
        <v>#N/A</v>
      </c>
      <c r="Y124" s="105" t="s">
        <v>149</v>
      </c>
      <c r="Z124" s="222"/>
      <c r="AA124" s="102" t="e">
        <f>VLOOKUP(Z92,'POINTS SCORE'!$B$10:$AI$39,32,FALSE)</f>
        <v>#N/A</v>
      </c>
      <c r="AB124" s="102" t="e">
        <f>VLOOKUP(Z92,'POINTS SCORE'!$B$39:$AI$78,32,FALSE)</f>
        <v>#N/A</v>
      </c>
      <c r="AC124" s="105" t="s">
        <v>149</v>
      </c>
      <c r="AD124" s="222"/>
      <c r="AE124" s="102" t="e">
        <f>VLOOKUP(AD92,'POINTS SCORE'!$B$10:$AI$39,32,FALSE)</f>
        <v>#N/A</v>
      </c>
      <c r="AF124" s="106" t="e">
        <f>VLOOKUP(AD92,'POINTS SCORE'!$B$39:$AI$78,32,FALSE)</f>
        <v>#N/A</v>
      </c>
    </row>
    <row r="125" spans="1:32">
      <c r="A125" s="105" t="s">
        <v>149</v>
      </c>
      <c r="B125" s="222"/>
      <c r="C125" s="102">
        <f>VLOOKUP(B92,'POINTS SCORE'!$B$10:$AI$39,32,FALSE)</f>
        <v>14</v>
      </c>
      <c r="D125" s="111">
        <f>VLOOKUP(B92,'POINTS SCORE'!$B$39:$AI$78,32,FALSE)</f>
        <v>14</v>
      </c>
      <c r="E125" s="113" t="s">
        <v>149</v>
      </c>
      <c r="F125" s="222"/>
      <c r="G125" s="111">
        <f>VLOOKUP(F92,'POINTS SCORE'!$B$10:$AI$39,32,FALSE)</f>
        <v>7</v>
      </c>
      <c r="H125" s="111">
        <f>VLOOKUP(F92,'POINTS SCORE'!$B$39:$AI$78,32,FALSE)</f>
        <v>7</v>
      </c>
      <c r="I125" s="113" t="s">
        <v>149</v>
      </c>
      <c r="J125" s="222"/>
      <c r="K125" s="111">
        <f>VLOOKUP(J92,'POINTS SCORE'!$B$10:$AI$39,32,FALSE)</f>
        <v>7</v>
      </c>
      <c r="L125" s="111">
        <f>VLOOKUP(J92,'POINTS SCORE'!$B$39:$AI$78,32,FALSE)</f>
        <v>7</v>
      </c>
      <c r="M125" s="113" t="s">
        <v>149</v>
      </c>
      <c r="N125" s="222"/>
      <c r="O125" s="102">
        <f>VLOOKUP(N92,'POINTS SCORE'!$B$10:$AI$39,32,FALSE)</f>
        <v>7</v>
      </c>
      <c r="P125" s="102">
        <f>VLOOKUP(N92,'POINTS SCORE'!$B$39:$AI$78,32,FALSE)</f>
        <v>7</v>
      </c>
      <c r="Q125" s="105" t="s">
        <v>149</v>
      </c>
      <c r="R125" s="222"/>
      <c r="S125" s="102" t="e">
        <f>VLOOKUP(R92,'POINTS SCORE'!$B$10:$AI$39,32,FALSE)</f>
        <v>#N/A</v>
      </c>
      <c r="T125" s="102" t="e">
        <f>VLOOKUP(R92,'POINTS SCORE'!$B$39:$AI$78,32,FALSE)</f>
        <v>#N/A</v>
      </c>
      <c r="U125" s="105" t="s">
        <v>149</v>
      </c>
      <c r="V125" s="222"/>
      <c r="W125" s="102" t="e">
        <f>VLOOKUP(V92,'POINTS SCORE'!$B$10:$AI$39,32,FALSE)</f>
        <v>#N/A</v>
      </c>
      <c r="X125" s="102" t="e">
        <f>VLOOKUP(V92,'POINTS SCORE'!$B$39:$AI$78,32,FALSE)</f>
        <v>#N/A</v>
      </c>
      <c r="Y125" s="105" t="s">
        <v>149</v>
      </c>
      <c r="Z125" s="222"/>
      <c r="AA125" s="102" t="e">
        <f>VLOOKUP(Z92,'POINTS SCORE'!$B$10:$AI$39,32,FALSE)</f>
        <v>#N/A</v>
      </c>
      <c r="AB125" s="102" t="e">
        <f>VLOOKUP(Z92,'POINTS SCORE'!$B$39:$AI$78,32,FALSE)</f>
        <v>#N/A</v>
      </c>
      <c r="AC125" s="105" t="s">
        <v>149</v>
      </c>
      <c r="AD125" s="222"/>
      <c r="AE125" s="102" t="e">
        <f>VLOOKUP(AD92,'POINTS SCORE'!$B$10:$AI$39,32,FALSE)</f>
        <v>#N/A</v>
      </c>
      <c r="AF125" s="106" t="e">
        <f>VLOOKUP(AD92,'POINTS SCORE'!$B$39:$AI$78,32,FALSE)</f>
        <v>#N/A</v>
      </c>
    </row>
    <row r="126" spans="1:32">
      <c r="A126" s="105" t="s">
        <v>149</v>
      </c>
      <c r="B126" s="222"/>
      <c r="C126" s="102">
        <f>VLOOKUP(B92,'POINTS SCORE'!$B$10:$AI$39,32,FALSE)</f>
        <v>14</v>
      </c>
      <c r="D126" s="111">
        <f>VLOOKUP(B92,'POINTS SCORE'!$B$39:$AI$78,32,FALSE)</f>
        <v>14</v>
      </c>
      <c r="E126" s="113" t="s">
        <v>149</v>
      </c>
      <c r="F126" s="222"/>
      <c r="G126" s="111">
        <f>VLOOKUP(F92,'POINTS SCORE'!$B$10:$AI$39,32,FALSE)</f>
        <v>7</v>
      </c>
      <c r="H126" s="111">
        <f>VLOOKUP(F92,'POINTS SCORE'!$B$39:$AI$78,32,FALSE)</f>
        <v>7</v>
      </c>
      <c r="I126" s="113" t="s">
        <v>149</v>
      </c>
      <c r="J126" s="222"/>
      <c r="K126" s="111">
        <f>VLOOKUP(J92,'POINTS SCORE'!$B$10:$AI$39,32,FALSE)</f>
        <v>7</v>
      </c>
      <c r="L126" s="111">
        <f>VLOOKUP(J92,'POINTS SCORE'!$B$39:$AI$78,32,FALSE)</f>
        <v>7</v>
      </c>
      <c r="M126" s="113" t="s">
        <v>149</v>
      </c>
      <c r="N126" s="222"/>
      <c r="O126" s="102">
        <f>VLOOKUP(N92,'POINTS SCORE'!$B$10:$AI$39,32,FALSE)</f>
        <v>7</v>
      </c>
      <c r="P126" s="102">
        <f>VLOOKUP(N92,'POINTS SCORE'!$B$39:$AI$78,32,FALSE)</f>
        <v>7</v>
      </c>
      <c r="Q126" s="105" t="s">
        <v>149</v>
      </c>
      <c r="R126" s="222"/>
      <c r="S126" s="102" t="e">
        <f>VLOOKUP(R92,'POINTS SCORE'!$B$10:$AI$39,32,FALSE)</f>
        <v>#N/A</v>
      </c>
      <c r="T126" s="102" t="e">
        <f>VLOOKUP(R92,'POINTS SCORE'!$B$39:$AI$78,32,FALSE)</f>
        <v>#N/A</v>
      </c>
      <c r="U126" s="105" t="s">
        <v>149</v>
      </c>
      <c r="V126" s="222"/>
      <c r="W126" s="102" t="e">
        <f>VLOOKUP(V92,'POINTS SCORE'!$B$10:$AI$39,32,FALSE)</f>
        <v>#N/A</v>
      </c>
      <c r="X126" s="102" t="e">
        <f>VLOOKUP(V92,'POINTS SCORE'!$B$39:$AI$78,32,FALSE)</f>
        <v>#N/A</v>
      </c>
      <c r="Y126" s="105" t="s">
        <v>149</v>
      </c>
      <c r="Z126" s="222"/>
      <c r="AA126" s="102" t="e">
        <f>VLOOKUP(Z92,'POINTS SCORE'!$B$10:$AI$39,32,FALSE)</f>
        <v>#N/A</v>
      </c>
      <c r="AB126" s="102" t="e">
        <f>VLOOKUP(Z92,'POINTS SCORE'!$B$39:$AI$78,32,FALSE)</f>
        <v>#N/A</v>
      </c>
      <c r="AC126" s="105" t="s">
        <v>149</v>
      </c>
      <c r="AD126" s="222"/>
      <c r="AE126" s="102" t="e">
        <f>VLOOKUP(AD92,'POINTS SCORE'!$B$10:$AI$39,32,FALSE)</f>
        <v>#N/A</v>
      </c>
      <c r="AF126" s="106" t="e">
        <f>VLOOKUP(AD92,'POINTS SCORE'!$B$39:$AI$78,32,FALSE)</f>
        <v>#N/A</v>
      </c>
    </row>
    <row r="127" spans="1:32">
      <c r="A127" s="105" t="s">
        <v>149</v>
      </c>
      <c r="B127" s="222"/>
      <c r="C127" s="102">
        <f>VLOOKUP(B92,'POINTS SCORE'!$B$10:$AI$39,32,FALSE)</f>
        <v>14</v>
      </c>
      <c r="D127" s="111">
        <f>VLOOKUP(B92,'POINTS SCORE'!$B$39:$AI$78,32,FALSE)</f>
        <v>14</v>
      </c>
      <c r="E127" s="113" t="s">
        <v>149</v>
      </c>
      <c r="F127" s="222"/>
      <c r="G127" s="111">
        <f>VLOOKUP(F92,'POINTS SCORE'!$B$10:$AI$39,32,FALSE)</f>
        <v>7</v>
      </c>
      <c r="H127" s="111">
        <f>VLOOKUP(F92,'POINTS SCORE'!$B$39:$AI$78,32,FALSE)</f>
        <v>7</v>
      </c>
      <c r="I127" s="113" t="s">
        <v>149</v>
      </c>
      <c r="J127" s="222"/>
      <c r="K127" s="111">
        <f>VLOOKUP(J92,'POINTS SCORE'!$B$10:$AI$39,32,FALSE)</f>
        <v>7</v>
      </c>
      <c r="L127" s="111">
        <f>VLOOKUP(J92,'POINTS SCORE'!$B$39:$AI$78,32,FALSE)</f>
        <v>7</v>
      </c>
      <c r="M127" s="113" t="s">
        <v>149</v>
      </c>
      <c r="N127" s="222"/>
      <c r="O127" s="102">
        <f>VLOOKUP(N92,'POINTS SCORE'!$B$10:$AI$39,32,FALSE)</f>
        <v>7</v>
      </c>
      <c r="P127" s="102">
        <f>VLOOKUP(N92,'POINTS SCORE'!$B$39:$AI$78,32,FALSE)</f>
        <v>7</v>
      </c>
      <c r="Q127" s="105" t="s">
        <v>149</v>
      </c>
      <c r="R127" s="222"/>
      <c r="S127" s="102" t="e">
        <f>VLOOKUP(R92,'POINTS SCORE'!$B$10:$AI$39,32,FALSE)</f>
        <v>#N/A</v>
      </c>
      <c r="T127" s="102" t="e">
        <f>VLOOKUP(R92,'POINTS SCORE'!$B$39:$AI$78,32,FALSE)</f>
        <v>#N/A</v>
      </c>
      <c r="U127" s="105" t="s">
        <v>149</v>
      </c>
      <c r="V127" s="222"/>
      <c r="W127" s="102" t="e">
        <f>VLOOKUP(V92,'POINTS SCORE'!$B$10:$AI$39,32,FALSE)</f>
        <v>#N/A</v>
      </c>
      <c r="X127" s="102" t="e">
        <f>VLOOKUP(V92,'POINTS SCORE'!$B$39:$AI$78,32,FALSE)</f>
        <v>#N/A</v>
      </c>
      <c r="Y127" s="105" t="s">
        <v>149</v>
      </c>
      <c r="Z127" s="222"/>
      <c r="AA127" s="102" t="e">
        <f>VLOOKUP(Z92,'POINTS SCORE'!$B$10:$AI$39,32,FALSE)</f>
        <v>#N/A</v>
      </c>
      <c r="AB127" s="102" t="e">
        <f>VLOOKUP(Z92,'POINTS SCORE'!$B$39:$AI$78,32,FALSE)</f>
        <v>#N/A</v>
      </c>
      <c r="AC127" s="105" t="s">
        <v>149</v>
      </c>
      <c r="AD127" s="222"/>
      <c r="AE127" s="102" t="e">
        <f>VLOOKUP(AD92,'POINTS SCORE'!$B$10:$AI$39,32,FALSE)</f>
        <v>#N/A</v>
      </c>
      <c r="AF127" s="106" t="e">
        <f>VLOOKUP(AD92,'POINTS SCORE'!$B$39:$AI$78,32,FALSE)</f>
        <v>#N/A</v>
      </c>
    </row>
    <row r="128" spans="1:32">
      <c r="A128" s="105" t="s">
        <v>149</v>
      </c>
      <c r="B128" s="222"/>
      <c r="C128" s="102">
        <f>VLOOKUP(B92,'POINTS SCORE'!$B$10:$AI$39,32,FALSE)</f>
        <v>14</v>
      </c>
      <c r="D128" s="111">
        <f>VLOOKUP(B92,'POINTS SCORE'!$B$39:$AI$78,32,FALSE)</f>
        <v>14</v>
      </c>
      <c r="E128" s="113" t="s">
        <v>149</v>
      </c>
      <c r="F128" s="222"/>
      <c r="G128" s="111">
        <f>VLOOKUP(F92,'POINTS SCORE'!$B$10:$AI$39,32,FALSE)</f>
        <v>7</v>
      </c>
      <c r="H128" s="111">
        <f>VLOOKUP(F92,'POINTS SCORE'!$B$39:$AI$78,32,FALSE)</f>
        <v>7</v>
      </c>
      <c r="I128" s="113" t="s">
        <v>149</v>
      </c>
      <c r="J128" s="222"/>
      <c r="K128" s="111">
        <f>VLOOKUP(J92,'POINTS SCORE'!$B$10:$AI$39,32,FALSE)</f>
        <v>7</v>
      </c>
      <c r="L128" s="111">
        <f>VLOOKUP(J92,'POINTS SCORE'!$B$39:$AI$78,32,FALSE)</f>
        <v>7</v>
      </c>
      <c r="M128" s="113" t="s">
        <v>149</v>
      </c>
      <c r="N128" s="222"/>
      <c r="O128" s="102">
        <f>VLOOKUP(N92,'POINTS SCORE'!$B$10:$AI$39,32,FALSE)</f>
        <v>7</v>
      </c>
      <c r="P128" s="102">
        <f>VLOOKUP(N92,'POINTS SCORE'!$B$39:$AI$78,32,FALSE)</f>
        <v>7</v>
      </c>
      <c r="Q128" s="105" t="s">
        <v>149</v>
      </c>
      <c r="R128" s="222"/>
      <c r="S128" s="102" t="e">
        <f>VLOOKUP(R92,'POINTS SCORE'!$B$10:$AI$39,32,FALSE)</f>
        <v>#N/A</v>
      </c>
      <c r="T128" s="102" t="e">
        <f>VLOOKUP(R92,'POINTS SCORE'!$B$39:$AI$78,32,FALSE)</f>
        <v>#N/A</v>
      </c>
      <c r="U128" s="105" t="s">
        <v>149</v>
      </c>
      <c r="V128" s="222"/>
      <c r="W128" s="102" t="e">
        <f>VLOOKUP(V92,'POINTS SCORE'!$B$10:$AI$39,32,FALSE)</f>
        <v>#N/A</v>
      </c>
      <c r="X128" s="102" t="e">
        <f>VLOOKUP(V92,'POINTS SCORE'!$B$39:$AI$78,32,FALSE)</f>
        <v>#N/A</v>
      </c>
      <c r="Y128" s="105" t="s">
        <v>149</v>
      </c>
      <c r="Z128" s="222"/>
      <c r="AA128" s="102" t="e">
        <f>VLOOKUP(Z92,'POINTS SCORE'!$B$10:$AI$39,32,FALSE)</f>
        <v>#N/A</v>
      </c>
      <c r="AB128" s="102" t="e">
        <f>VLOOKUP(Z92,'POINTS SCORE'!$B$39:$AI$78,32,FALSE)</f>
        <v>#N/A</v>
      </c>
      <c r="AC128" s="105" t="s">
        <v>149</v>
      </c>
      <c r="AD128" s="222"/>
      <c r="AE128" s="102" t="e">
        <f>VLOOKUP(AD92,'POINTS SCORE'!$B$10:$AI$39,32,FALSE)</f>
        <v>#N/A</v>
      </c>
      <c r="AF128" s="106" t="e">
        <f>VLOOKUP(AD92,'POINTS SCORE'!$B$39:$AI$78,32,FALSE)</f>
        <v>#N/A</v>
      </c>
    </row>
    <row r="129" spans="1:32">
      <c r="A129" s="105" t="s">
        <v>149</v>
      </c>
      <c r="B129" s="222"/>
      <c r="C129" s="102">
        <f>VLOOKUP(B92,'POINTS SCORE'!$B$10:$AI$39,32,FALSE)</f>
        <v>14</v>
      </c>
      <c r="D129" s="111">
        <f>VLOOKUP(B92,'POINTS SCORE'!$B$39:$AI$78,33,FALSE)</f>
        <v>14</v>
      </c>
      <c r="E129" s="113" t="s">
        <v>150</v>
      </c>
      <c r="F129" s="222"/>
      <c r="G129" s="111">
        <f>VLOOKUP(F92,'POINTS SCORE'!$B$10:$AI$39,33,FALSE)</f>
        <v>7</v>
      </c>
      <c r="H129" s="111">
        <f>VLOOKUP(F92,'POINTS SCORE'!$B$39:$AI$78,33,FALSE)</f>
        <v>7</v>
      </c>
      <c r="I129" s="113" t="s">
        <v>150</v>
      </c>
      <c r="J129" s="222"/>
      <c r="K129" s="111">
        <f>VLOOKUP(J92,'POINTS SCORE'!$B$10:$AI$39,33,FALSE)</f>
        <v>7</v>
      </c>
      <c r="L129" s="111">
        <f>VLOOKUP(J92,'POINTS SCORE'!$B$39:$AI$78,33,FALSE)</f>
        <v>7</v>
      </c>
      <c r="M129" s="113" t="s">
        <v>150</v>
      </c>
      <c r="N129" s="222"/>
      <c r="O129" s="102">
        <f>VLOOKUP(N92,'POINTS SCORE'!$B$10:$AI$39,33,FALSE)</f>
        <v>7</v>
      </c>
      <c r="P129" s="102">
        <f>VLOOKUP(N92,'POINTS SCORE'!$B$39:$AI$78,33,FALSE)</f>
        <v>7</v>
      </c>
      <c r="Q129" s="105" t="s">
        <v>150</v>
      </c>
      <c r="R129" s="222"/>
      <c r="S129" s="102" t="e">
        <f>VLOOKUP(R92,'POINTS SCORE'!$B$10:$AI$39,33,FALSE)</f>
        <v>#N/A</v>
      </c>
      <c r="T129" s="102" t="e">
        <f>VLOOKUP(R92,'POINTS SCORE'!$B$39:$AI$78,33,FALSE)</f>
        <v>#N/A</v>
      </c>
      <c r="U129" s="105" t="s">
        <v>150</v>
      </c>
      <c r="V129" s="222"/>
      <c r="W129" s="102" t="e">
        <f>VLOOKUP(V92,'POINTS SCORE'!$B$10:$AI$39,33,FALSE)</f>
        <v>#N/A</v>
      </c>
      <c r="X129" s="102" t="e">
        <f>VLOOKUP(V92,'POINTS SCORE'!$B$39:$AI$78,33,FALSE)</f>
        <v>#N/A</v>
      </c>
      <c r="Y129" s="105" t="s">
        <v>150</v>
      </c>
      <c r="Z129" s="222"/>
      <c r="AA129" s="102" t="e">
        <f>VLOOKUP(Z92,'POINTS SCORE'!$B$10:$AI$39,33,FALSE)</f>
        <v>#N/A</v>
      </c>
      <c r="AB129" s="102" t="e">
        <f>VLOOKUP(Z92,'POINTS SCORE'!$B$39:$AI$78,33,FALSE)</f>
        <v>#N/A</v>
      </c>
      <c r="AC129" s="105" t="s">
        <v>150</v>
      </c>
      <c r="AD129" s="222"/>
      <c r="AE129" s="102" t="e">
        <f>VLOOKUP(AD92,'POINTS SCORE'!$B$10:$AI$39,33,FALSE)</f>
        <v>#N/A</v>
      </c>
      <c r="AF129" s="106" t="e">
        <f>VLOOKUP(AD92,'POINTS SCORE'!$B$39:$AI$78,33,FALSE)</f>
        <v>#N/A</v>
      </c>
    </row>
    <row r="130" spans="1:32">
      <c r="A130" s="105" t="s">
        <v>150</v>
      </c>
      <c r="B130" s="222"/>
      <c r="C130" s="102">
        <f>VLOOKUP(B92,'POINTS SCORE'!$B$10:$AI$39,33,FALSE)</f>
        <v>14</v>
      </c>
      <c r="D130" s="111">
        <f>VLOOKUP(B92,'POINTS SCORE'!$B$39:$AI$78,33,FALSE)</f>
        <v>14</v>
      </c>
      <c r="E130" s="113" t="s">
        <v>150</v>
      </c>
      <c r="F130" s="222"/>
      <c r="G130" s="111">
        <f>VLOOKUP(F92,'POINTS SCORE'!$B$10:$AI$39,33,FALSE)</f>
        <v>7</v>
      </c>
      <c r="H130" s="111">
        <f>VLOOKUP(F92,'POINTS SCORE'!$B$39:$AI$78,33,FALSE)</f>
        <v>7</v>
      </c>
      <c r="I130" s="113" t="s">
        <v>150</v>
      </c>
      <c r="J130" s="222"/>
      <c r="K130" s="111">
        <f>VLOOKUP(J92,'POINTS SCORE'!$B$10:$AI$39,33,FALSE)</f>
        <v>7</v>
      </c>
      <c r="L130" s="111">
        <f>VLOOKUP(J92,'POINTS SCORE'!$B$39:$AI$78,33,FALSE)</f>
        <v>7</v>
      </c>
      <c r="M130" s="113" t="s">
        <v>150</v>
      </c>
      <c r="N130" s="222"/>
      <c r="O130" s="102">
        <f>VLOOKUP(N92,'POINTS SCORE'!$B$10:$AI$39,33,FALSE)</f>
        <v>7</v>
      </c>
      <c r="P130" s="102">
        <f>VLOOKUP(N92,'POINTS SCORE'!$B$39:$AI$78,33,FALSE)</f>
        <v>7</v>
      </c>
      <c r="Q130" s="105" t="s">
        <v>150</v>
      </c>
      <c r="R130" s="222"/>
      <c r="S130" s="102" t="e">
        <f>VLOOKUP(R92,'POINTS SCORE'!$B$10:$AI$39,33,FALSE)</f>
        <v>#N/A</v>
      </c>
      <c r="T130" s="102" t="e">
        <f>VLOOKUP(R92,'POINTS SCORE'!$B$39:$AI$78,33,FALSE)</f>
        <v>#N/A</v>
      </c>
      <c r="U130" s="105" t="s">
        <v>150</v>
      </c>
      <c r="V130" s="222"/>
      <c r="W130" s="102" t="e">
        <f>VLOOKUP(V92,'POINTS SCORE'!$B$10:$AI$39,33,FALSE)</f>
        <v>#N/A</v>
      </c>
      <c r="X130" s="102" t="e">
        <f>VLOOKUP(V92,'POINTS SCORE'!$B$39:$AI$78,33,FALSE)</f>
        <v>#N/A</v>
      </c>
      <c r="Y130" s="105" t="s">
        <v>150</v>
      </c>
      <c r="Z130" s="222"/>
      <c r="AA130" s="102" t="e">
        <f>VLOOKUP(Z92,'POINTS SCORE'!$B$10:$AI$39,33,FALSE)</f>
        <v>#N/A</v>
      </c>
      <c r="AB130" s="102" t="e">
        <f>VLOOKUP(Z92,'POINTS SCORE'!$B$39:$AI$78,33,FALSE)</f>
        <v>#N/A</v>
      </c>
      <c r="AC130" s="105" t="s">
        <v>150</v>
      </c>
      <c r="AD130" s="222"/>
      <c r="AE130" s="102" t="e">
        <f>VLOOKUP(AD92,'POINTS SCORE'!$B$10:$AI$39,33,FALSE)</f>
        <v>#N/A</v>
      </c>
      <c r="AF130" s="106" t="e">
        <f>VLOOKUP(AD92,'POINTS SCORE'!$B$39:$AI$78,33,FALSE)</f>
        <v>#N/A</v>
      </c>
    </row>
    <row r="131" spans="1:32">
      <c r="A131" s="105" t="s">
        <v>150</v>
      </c>
      <c r="B131" s="222"/>
      <c r="C131" s="102">
        <f>VLOOKUP(B92,'POINTS SCORE'!$B$10:$AI$39,33,FALSE)</f>
        <v>14</v>
      </c>
      <c r="D131" s="111">
        <f>VLOOKUP(B92,'POINTS SCORE'!$B$39:$AI$78,33,FALSE)</f>
        <v>14</v>
      </c>
      <c r="E131" s="113" t="s">
        <v>150</v>
      </c>
      <c r="F131" s="222"/>
      <c r="G131" s="111">
        <f>VLOOKUP(F92,'POINTS SCORE'!$B$10:$AI$39,33,FALSE)</f>
        <v>7</v>
      </c>
      <c r="H131" s="111">
        <f>VLOOKUP(F92,'POINTS SCORE'!$B$39:$AI$78,33,FALSE)</f>
        <v>7</v>
      </c>
      <c r="I131" s="113" t="s">
        <v>150</v>
      </c>
      <c r="J131" s="222"/>
      <c r="K131" s="111">
        <f>VLOOKUP(J92,'POINTS SCORE'!$B$10:$AI$39,33,FALSE)</f>
        <v>7</v>
      </c>
      <c r="L131" s="111">
        <f>VLOOKUP(J92,'POINTS SCORE'!$B$39:$AI$78,33,FALSE)</f>
        <v>7</v>
      </c>
      <c r="M131" s="113" t="s">
        <v>150</v>
      </c>
      <c r="N131" s="222"/>
      <c r="O131" s="102">
        <f>VLOOKUP(N92,'POINTS SCORE'!$B$10:$AI$39,33,FALSE)</f>
        <v>7</v>
      </c>
      <c r="P131" s="102">
        <f>VLOOKUP(N92,'POINTS SCORE'!$B$39:$AI$78,33,FALSE)</f>
        <v>7</v>
      </c>
      <c r="Q131" s="105" t="s">
        <v>150</v>
      </c>
      <c r="R131" s="222"/>
      <c r="S131" s="102" t="e">
        <f>VLOOKUP(R92,'POINTS SCORE'!$B$10:$AI$39,33,FALSE)</f>
        <v>#N/A</v>
      </c>
      <c r="T131" s="102" t="e">
        <f>VLOOKUP(R92,'POINTS SCORE'!$B$39:$AI$78,33,FALSE)</f>
        <v>#N/A</v>
      </c>
      <c r="U131" s="105" t="s">
        <v>150</v>
      </c>
      <c r="V131" s="222"/>
      <c r="W131" s="102" t="e">
        <f>VLOOKUP(V92,'POINTS SCORE'!$B$10:$AI$39,33,FALSE)</f>
        <v>#N/A</v>
      </c>
      <c r="X131" s="102" t="e">
        <f>VLOOKUP(V92,'POINTS SCORE'!$B$39:$AI$78,33,FALSE)</f>
        <v>#N/A</v>
      </c>
      <c r="Y131" s="105" t="s">
        <v>150</v>
      </c>
      <c r="Z131" s="222"/>
      <c r="AA131" s="102" t="e">
        <f>VLOOKUP(Z92,'POINTS SCORE'!$B$10:$AI$39,33,FALSE)</f>
        <v>#N/A</v>
      </c>
      <c r="AB131" s="102" t="e">
        <f>VLOOKUP(Z92,'POINTS SCORE'!$B$39:$AI$78,33,FALSE)</f>
        <v>#N/A</v>
      </c>
      <c r="AC131" s="105" t="s">
        <v>150</v>
      </c>
      <c r="AD131" s="222"/>
      <c r="AE131" s="102" t="e">
        <f>VLOOKUP(AD92,'POINTS SCORE'!$B$10:$AI$39,33,FALSE)</f>
        <v>#N/A</v>
      </c>
      <c r="AF131" s="106" t="e">
        <f>VLOOKUP(AD92,'POINTS SCORE'!$B$39:$AI$78,33,FALSE)</f>
        <v>#N/A</v>
      </c>
    </row>
    <row r="132" spans="1:32">
      <c r="A132" s="105" t="s">
        <v>151</v>
      </c>
      <c r="B132" s="222"/>
      <c r="C132" s="102">
        <f>VLOOKUP(B92,'POINTS SCORE'!$B$10:$AI$39,34,FALSE)</f>
        <v>0</v>
      </c>
      <c r="D132" s="111">
        <f>VLOOKUP(B92,'POINTS SCORE'!$B$39:$AI$78,34,FALSE)</f>
        <v>0</v>
      </c>
      <c r="E132" s="113" t="s">
        <v>151</v>
      </c>
      <c r="F132" s="222"/>
      <c r="G132" s="111">
        <f>VLOOKUP(F92,'POINTS SCORE'!$B$10:$AI$39,34,FALSE)</f>
        <v>0</v>
      </c>
      <c r="H132" s="111">
        <f>VLOOKUP(F92,'POINTS SCORE'!$B$39:$AI$78,34,FALSE)</f>
        <v>0</v>
      </c>
      <c r="I132" s="113" t="s">
        <v>151</v>
      </c>
      <c r="J132" s="222"/>
      <c r="K132" s="111">
        <f>VLOOKUP(J92,'POINTS SCORE'!$B$10:$AI$39,34,FALSE)</f>
        <v>0</v>
      </c>
      <c r="L132" s="111">
        <f>VLOOKUP(J92,'POINTS SCORE'!$B$39:$AI$78,34,FALSE)</f>
        <v>0</v>
      </c>
      <c r="M132" s="113" t="s">
        <v>151</v>
      </c>
      <c r="N132" s="222"/>
      <c r="O132" s="102">
        <f>VLOOKUP(N92,'POINTS SCORE'!$B$10:$AI$39,34,FALSE)</f>
        <v>0</v>
      </c>
      <c r="P132" s="102">
        <f>VLOOKUP(N92,'POINTS SCORE'!$B$39:$AI$78,34,FALSE)</f>
        <v>0</v>
      </c>
      <c r="Q132" s="105" t="s">
        <v>151</v>
      </c>
      <c r="R132" s="222"/>
      <c r="S132" s="102" t="e">
        <f>VLOOKUP(R92,'POINTS SCORE'!$B$10:$AI$39,34,FALSE)</f>
        <v>#N/A</v>
      </c>
      <c r="T132" s="102" t="e">
        <f>VLOOKUP(R92,'POINTS SCORE'!$B$39:$AI$78,34,FALSE)</f>
        <v>#N/A</v>
      </c>
      <c r="U132" s="105" t="s">
        <v>151</v>
      </c>
      <c r="V132" s="222"/>
      <c r="W132" s="102" t="e">
        <f>VLOOKUP(V92,'POINTS SCORE'!$B$10:$AI$39,34,FALSE)</f>
        <v>#N/A</v>
      </c>
      <c r="X132" s="102" t="e">
        <f>VLOOKUP(V92,'POINTS SCORE'!$B$39:$AI$78,34,FALSE)</f>
        <v>#N/A</v>
      </c>
      <c r="Y132" s="105" t="s">
        <v>151</v>
      </c>
      <c r="Z132" s="222"/>
      <c r="AA132" s="102" t="e">
        <f>VLOOKUP(Z92,'POINTS SCORE'!$B$10:$AI$39,34,FALSE)</f>
        <v>#N/A</v>
      </c>
      <c r="AB132" s="102" t="e">
        <f>VLOOKUP(Z92,'POINTS SCORE'!$B$39:$AI$78,34,FALSE)</f>
        <v>#N/A</v>
      </c>
      <c r="AC132" s="105" t="s">
        <v>151</v>
      </c>
      <c r="AD132" s="222"/>
      <c r="AE132" s="102" t="e">
        <f>VLOOKUP(AD92,'POINTS SCORE'!$B$10:$AI$39,34,FALSE)</f>
        <v>#N/A</v>
      </c>
      <c r="AF132" s="106" t="e">
        <f>VLOOKUP(AD92,'POINTS SCORE'!$B$39:$AI$78,34,FALSE)</f>
        <v>#N/A</v>
      </c>
    </row>
    <row r="133" spans="1:32">
      <c r="A133" s="105" t="s">
        <v>151</v>
      </c>
      <c r="B133" s="222"/>
      <c r="C133" s="102">
        <f>VLOOKUP(B92,'POINTS SCORE'!$B$10:$AI$39,34,FALSE)</f>
        <v>0</v>
      </c>
      <c r="D133" s="111">
        <f>VLOOKUP(B92,'POINTS SCORE'!$B$39:$AI$78,34,FALSE)</f>
        <v>0</v>
      </c>
      <c r="E133" s="113" t="s">
        <v>151</v>
      </c>
      <c r="F133" s="222"/>
      <c r="G133" s="111">
        <f>VLOOKUP(F92,'POINTS SCORE'!$B$10:$AI$39,34,FALSE)</f>
        <v>0</v>
      </c>
      <c r="H133" s="111">
        <f>VLOOKUP(F92,'POINTS SCORE'!$B$39:$AI$78,34,FALSE)</f>
        <v>0</v>
      </c>
      <c r="I133" s="113" t="s">
        <v>151</v>
      </c>
      <c r="J133" s="222"/>
      <c r="K133" s="111">
        <f>VLOOKUP(J92,'POINTS SCORE'!$B$10:$AI$39,34,FALSE)</f>
        <v>0</v>
      </c>
      <c r="L133" s="111">
        <f>VLOOKUP(J92,'POINTS SCORE'!$B$39:$AI$78,34,FALSE)</f>
        <v>0</v>
      </c>
      <c r="M133" s="113" t="s">
        <v>151</v>
      </c>
      <c r="N133" s="222"/>
      <c r="O133" s="102">
        <f>VLOOKUP(N92,'POINTS SCORE'!$B$10:$AI$39,34,FALSE)</f>
        <v>0</v>
      </c>
      <c r="P133" s="102">
        <f>VLOOKUP(N92,'POINTS SCORE'!$B$39:$AI$78,34,FALSE)</f>
        <v>0</v>
      </c>
      <c r="Q133" s="105" t="s">
        <v>151</v>
      </c>
      <c r="R133" s="222"/>
      <c r="S133" s="102" t="e">
        <f>VLOOKUP(R92,'POINTS SCORE'!$B$10:$AI$39,34,FALSE)</f>
        <v>#N/A</v>
      </c>
      <c r="T133" s="102" t="e">
        <f>VLOOKUP(R92,'POINTS SCORE'!$B$39:$AI$78,34,FALSE)</f>
        <v>#N/A</v>
      </c>
      <c r="U133" s="105" t="s">
        <v>151</v>
      </c>
      <c r="V133" s="222"/>
      <c r="W133" s="102" t="e">
        <f>VLOOKUP(V92,'POINTS SCORE'!$B$10:$AI$39,34,FALSE)</f>
        <v>#N/A</v>
      </c>
      <c r="X133" s="102" t="e">
        <f>VLOOKUP(V92,'POINTS SCORE'!$B$39:$AI$78,34,FALSE)</f>
        <v>#N/A</v>
      </c>
      <c r="Y133" s="105" t="s">
        <v>151</v>
      </c>
      <c r="Z133" s="222"/>
      <c r="AA133" s="102" t="e">
        <f>VLOOKUP(Z92,'POINTS SCORE'!$B$10:$AI$39,34,FALSE)</f>
        <v>#N/A</v>
      </c>
      <c r="AB133" s="102" t="e">
        <f>VLOOKUP(Z92,'POINTS SCORE'!$B$39:$AI$78,34,FALSE)</f>
        <v>#N/A</v>
      </c>
      <c r="AC133" s="105" t="s">
        <v>151</v>
      </c>
      <c r="AD133" s="222"/>
      <c r="AE133" s="102" t="e">
        <f>VLOOKUP(AD92,'POINTS SCORE'!$B$10:$AI$39,34,FALSE)</f>
        <v>#N/A</v>
      </c>
      <c r="AF133" s="106" t="e">
        <f>VLOOKUP(AD92,'POINTS SCORE'!$B$39:$AI$78,34,FALSE)</f>
        <v>#N/A</v>
      </c>
    </row>
    <row r="134" spans="1:32">
      <c r="A134" s="105" t="s">
        <v>151</v>
      </c>
      <c r="B134" s="222"/>
      <c r="C134" s="102">
        <f>VLOOKUP(B92,'POINTS SCORE'!$B$10:$AI$39,34,FALSE)</f>
        <v>0</v>
      </c>
      <c r="D134" s="111">
        <f>VLOOKUP(B92,'POINTS SCORE'!$B$39:$AI$78,34,FALSE)</f>
        <v>0</v>
      </c>
      <c r="E134" s="113" t="s">
        <v>151</v>
      </c>
      <c r="F134" s="222"/>
      <c r="G134" s="111">
        <f>VLOOKUP(F92,'POINTS SCORE'!$B$10:$AI$39,34,FALSE)</f>
        <v>0</v>
      </c>
      <c r="H134" s="111">
        <f>VLOOKUP(F92,'POINTS SCORE'!$B$39:$AI$78,34,FALSE)</f>
        <v>0</v>
      </c>
      <c r="I134" s="113" t="s">
        <v>151</v>
      </c>
      <c r="J134" s="222"/>
      <c r="K134" s="111">
        <f>VLOOKUP(J92,'POINTS SCORE'!$B$10:$AI$39,34,FALSE)</f>
        <v>0</v>
      </c>
      <c r="L134" s="111">
        <f>VLOOKUP(J92,'POINTS SCORE'!$B$39:$AI$78,34,FALSE)</f>
        <v>0</v>
      </c>
      <c r="M134" s="113" t="s">
        <v>151</v>
      </c>
      <c r="N134" s="222"/>
      <c r="O134" s="102">
        <f>VLOOKUP(N92,'POINTS SCORE'!$B$10:$AI$39,34,FALSE)</f>
        <v>0</v>
      </c>
      <c r="P134" s="102">
        <f>VLOOKUP(N92,'POINTS SCORE'!$B$39:$AI$78,34,FALSE)</f>
        <v>0</v>
      </c>
      <c r="Q134" s="105" t="s">
        <v>151</v>
      </c>
      <c r="R134" s="222"/>
      <c r="S134" s="102" t="e">
        <f>VLOOKUP(R92,'POINTS SCORE'!$B$10:$AI$39,34,FALSE)</f>
        <v>#N/A</v>
      </c>
      <c r="T134" s="102" t="e">
        <f>VLOOKUP(R92,'POINTS SCORE'!$B$39:$AI$78,34,FALSE)</f>
        <v>#N/A</v>
      </c>
      <c r="U134" s="105" t="s">
        <v>151</v>
      </c>
      <c r="V134" s="222"/>
      <c r="W134" s="102" t="e">
        <f>VLOOKUP(V92,'POINTS SCORE'!$B$10:$AI$39,34,FALSE)</f>
        <v>#N/A</v>
      </c>
      <c r="X134" s="102" t="e">
        <f>VLOOKUP(V92,'POINTS SCORE'!$B$39:$AI$78,34,FALSE)</f>
        <v>#N/A</v>
      </c>
      <c r="Y134" s="105" t="s">
        <v>151</v>
      </c>
      <c r="Z134" s="222"/>
      <c r="AA134" s="102" t="e">
        <f>VLOOKUP(Z92,'POINTS SCORE'!$B$10:$AI$39,34,FALSE)</f>
        <v>#N/A</v>
      </c>
      <c r="AB134" s="102" t="e">
        <f>VLOOKUP(Z92,'POINTS SCORE'!$B$39:$AI$78,34,FALSE)</f>
        <v>#N/A</v>
      </c>
      <c r="AC134" s="105" t="s">
        <v>151</v>
      </c>
      <c r="AD134" s="222"/>
      <c r="AE134" s="102" t="e">
        <f>VLOOKUP(AD92,'POINTS SCORE'!$B$10:$AI$39,34,FALSE)</f>
        <v>#N/A</v>
      </c>
      <c r="AF134" s="106" t="e">
        <f>VLOOKUP(AD92,'POINTS SCORE'!$B$39:$AI$78,34,FALSE)</f>
        <v>#N/A</v>
      </c>
    </row>
    <row r="135" spans="1:32">
      <c r="A135" s="105"/>
      <c r="E135" s="113"/>
      <c r="H135" s="112"/>
      <c r="I135" s="113"/>
      <c r="L135" s="112"/>
      <c r="M135" s="113"/>
      <c r="P135" s="106"/>
      <c r="Q135" s="105"/>
      <c r="T135" s="106"/>
      <c r="U135" s="105"/>
      <c r="X135" s="106"/>
      <c r="Y135" s="105"/>
      <c r="AB135" s="106"/>
      <c r="AC135" s="105"/>
      <c r="AF135" s="106"/>
    </row>
    <row r="136" spans="1:32" ht="13.5" thickBot="1">
      <c r="A136" s="158"/>
      <c r="B136" s="159"/>
      <c r="C136" s="159"/>
      <c r="D136" s="183"/>
      <c r="E136" s="186"/>
      <c r="F136" s="183"/>
      <c r="G136" s="183"/>
      <c r="H136" s="182"/>
      <c r="I136" s="186"/>
      <c r="J136" s="183"/>
      <c r="K136" s="183"/>
      <c r="L136" s="182"/>
      <c r="M136" s="186"/>
      <c r="N136" s="183"/>
      <c r="O136" s="159"/>
      <c r="P136" s="163"/>
      <c r="Q136" s="158"/>
      <c r="R136" s="159"/>
      <c r="S136" s="159"/>
      <c r="T136" s="163"/>
      <c r="U136" s="158"/>
      <c r="V136" s="159"/>
      <c r="W136" s="159"/>
      <c r="X136" s="163"/>
      <c r="Y136" s="158"/>
      <c r="Z136" s="159"/>
      <c r="AA136" s="159"/>
      <c r="AB136" s="163"/>
      <c r="AC136" s="158"/>
      <c r="AD136" s="159"/>
      <c r="AE136" s="159"/>
      <c r="AF136" s="163"/>
    </row>
  </sheetData>
  <autoFilter ref="A5:O84" xr:uid="{EF9C2D15-0A49-49B1-8E85-E4A774B920A8}">
    <sortState xmlns:xlrd2="http://schemas.microsoft.com/office/spreadsheetml/2017/richdata2" ref="A6:O30">
      <sortCondition descending="1" ref="D5:D84"/>
    </sortState>
  </autoFilter>
  <mergeCells count="9">
    <mergeCell ref="U89:X89"/>
    <mergeCell ref="Y89:AB89"/>
    <mergeCell ref="AC89:AF89"/>
    <mergeCell ref="E2:F2"/>
    <mergeCell ref="A89:D89"/>
    <mergeCell ref="E89:H89"/>
    <mergeCell ref="I89:L89"/>
    <mergeCell ref="M89:P89"/>
    <mergeCell ref="Q89:T89"/>
  </mergeCells>
  <phoneticPr fontId="0" type="noConversion"/>
  <pageMargins left="0.39370078740157483" right="0.35433070866141736" top="0.98425196850393704" bottom="0.98425196850393704" header="0.51181102362204722" footer="0.51181102362204722"/>
  <pageSetup paperSize="9" scale="57" orientation="landscape" horizontalDpi="4294967294" verticalDpi="4294967294"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36" id="{C3C1FFBB-40AE-4A01-A601-F3670B4B7EA7}">
            <xm:f>VLOOKUP(B93,'Club Member Export'!$D:$D,1,FALSE)=B93</xm:f>
            <x14:dxf>
              <fill>
                <patternFill>
                  <bgColor rgb="FFFFFF00"/>
                </patternFill>
              </fill>
            </x14:dxf>
          </x14:cfRule>
          <xm:sqref>B93:B134 F93:F134 J93:J134 N93:N134 R93:R134 V93:V134 Z93:Z134 AD93:AD134</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11112">
    <tabColor theme="4" tint="-0.249977111117893"/>
    <pageSetUpPr fitToPage="1"/>
  </sheetPr>
  <dimension ref="A1:N84"/>
  <sheetViews>
    <sheetView topLeftCell="B1" workbookViewId="0">
      <selection activeCell="D6" sqref="D6:N84"/>
    </sheetView>
  </sheetViews>
  <sheetFormatPr defaultColWidth="8.85546875" defaultRowHeight="12.75"/>
  <cols>
    <col min="1" max="1" width="15.5703125" style="6" customWidth="1"/>
    <col min="2" max="3" width="22.5703125" style="6" customWidth="1"/>
    <col min="4" max="14" width="14.5703125" style="6" customWidth="1"/>
    <col min="15" max="44" width="12.5703125" style="6" customWidth="1"/>
    <col min="45" max="16384" width="8.85546875" style="6"/>
  </cols>
  <sheetData>
    <row r="1" spans="1:14" ht="15" customHeight="1"/>
    <row r="2" spans="1:14" ht="15" customHeight="1">
      <c r="B2" s="35" t="s">
        <v>6</v>
      </c>
      <c r="C2" s="99" t="s">
        <v>72</v>
      </c>
      <c r="E2" s="261"/>
      <c r="F2" s="261"/>
    </row>
    <row r="3" spans="1:14" ht="15" customHeight="1"/>
    <row r="4" spans="1:14" ht="15" customHeight="1">
      <c r="A4" s="11"/>
      <c r="B4" s="8"/>
      <c r="C4" s="8"/>
    </row>
    <row r="5" spans="1:14" s="34" customFormat="1" ht="15" customHeight="1">
      <c r="A5" s="51" t="s">
        <v>9</v>
      </c>
      <c r="B5" s="57" t="s">
        <v>8</v>
      </c>
      <c r="C5" s="51" t="s">
        <v>5</v>
      </c>
      <c r="D5" s="83" t="s">
        <v>24</v>
      </c>
      <c r="E5" s="78" t="s">
        <v>17</v>
      </c>
      <c r="F5" s="61" t="s">
        <v>0</v>
      </c>
      <c r="G5" s="66" t="s">
        <v>1</v>
      </c>
      <c r="H5" s="51" t="s">
        <v>2</v>
      </c>
      <c r="I5" s="50" t="s">
        <v>3</v>
      </c>
      <c r="J5" s="79" t="s">
        <v>4</v>
      </c>
      <c r="K5" s="80" t="s">
        <v>18</v>
      </c>
      <c r="L5" s="81" t="s">
        <v>19</v>
      </c>
      <c r="M5" s="82" t="s">
        <v>20</v>
      </c>
      <c r="N5" s="65" t="s">
        <v>21</v>
      </c>
    </row>
    <row r="6" spans="1:14" ht="15" customHeight="1">
      <c r="A6" s="59" t="s">
        <v>93</v>
      </c>
      <c r="B6" s="95" t="s">
        <v>63</v>
      </c>
      <c r="C6" s="47">
        <f>E6+I6+K6+L6+M6</f>
        <v>0</v>
      </c>
      <c r="D6" s="90">
        <v>0</v>
      </c>
      <c r="E6" s="90">
        <v>0</v>
      </c>
      <c r="F6" s="77"/>
      <c r="G6" s="90">
        <v>0</v>
      </c>
      <c r="H6" s="90">
        <v>0</v>
      </c>
      <c r="I6" s="49">
        <v>0</v>
      </c>
      <c r="J6" s="77"/>
      <c r="K6" s="49">
        <v>0</v>
      </c>
      <c r="L6" s="49">
        <v>0</v>
      </c>
      <c r="M6" s="100">
        <v>0</v>
      </c>
      <c r="N6" s="77"/>
    </row>
    <row r="7" spans="1:14" ht="15" customHeight="1">
      <c r="A7" s="59"/>
      <c r="B7" s="95"/>
      <c r="C7" s="47">
        <f t="shared" ref="C7:C70" si="0">E7+I7+K7+L7+M7</f>
        <v>0</v>
      </c>
      <c r="D7" s="90">
        <v>0</v>
      </c>
      <c r="E7" s="90">
        <v>0</v>
      </c>
      <c r="F7" s="76"/>
      <c r="G7" s="90">
        <v>0</v>
      </c>
      <c r="H7" s="90">
        <v>0</v>
      </c>
      <c r="I7" s="49">
        <v>0</v>
      </c>
      <c r="J7" s="76"/>
      <c r="K7" s="49">
        <v>0</v>
      </c>
      <c r="L7" s="49">
        <v>0</v>
      </c>
      <c r="M7" s="100">
        <v>0</v>
      </c>
      <c r="N7" s="76"/>
    </row>
    <row r="8" spans="1:14" ht="15" customHeight="1">
      <c r="A8" s="59"/>
      <c r="B8" s="95"/>
      <c r="C8" s="47">
        <f t="shared" si="0"/>
        <v>0</v>
      </c>
      <c r="D8" s="90">
        <v>0</v>
      </c>
      <c r="E8" s="90">
        <v>0</v>
      </c>
      <c r="F8" s="77"/>
      <c r="G8" s="90">
        <v>0</v>
      </c>
      <c r="H8" s="90">
        <v>0</v>
      </c>
      <c r="I8" s="49">
        <v>0</v>
      </c>
      <c r="J8" s="77"/>
      <c r="K8" s="49">
        <v>0</v>
      </c>
      <c r="L8" s="49">
        <v>0</v>
      </c>
      <c r="M8" s="100">
        <v>0</v>
      </c>
      <c r="N8" s="77"/>
    </row>
    <row r="9" spans="1:14" ht="15" customHeight="1">
      <c r="A9" s="59"/>
      <c r="B9" s="95"/>
      <c r="C9" s="47">
        <f t="shared" si="0"/>
        <v>0</v>
      </c>
      <c r="D9" s="90">
        <v>0</v>
      </c>
      <c r="E9" s="90">
        <v>0</v>
      </c>
      <c r="F9" s="77"/>
      <c r="G9" s="90">
        <v>0</v>
      </c>
      <c r="H9" s="90">
        <v>0</v>
      </c>
      <c r="I9" s="49">
        <v>0</v>
      </c>
      <c r="J9" s="77"/>
      <c r="K9" s="49">
        <v>0</v>
      </c>
      <c r="L9" s="49">
        <v>0</v>
      </c>
      <c r="M9" s="100">
        <v>0</v>
      </c>
      <c r="N9" s="77"/>
    </row>
    <row r="10" spans="1:14" ht="15" customHeight="1">
      <c r="A10" s="59"/>
      <c r="B10" s="95"/>
      <c r="C10" s="47">
        <f t="shared" si="0"/>
        <v>0</v>
      </c>
      <c r="D10" s="90">
        <v>0</v>
      </c>
      <c r="E10" s="90">
        <v>0</v>
      </c>
      <c r="F10" s="77"/>
      <c r="G10" s="90">
        <v>0</v>
      </c>
      <c r="H10" s="90">
        <v>0</v>
      </c>
      <c r="I10" s="49">
        <v>0</v>
      </c>
      <c r="J10" s="77"/>
      <c r="K10" s="49">
        <v>0</v>
      </c>
      <c r="L10" s="49">
        <v>0</v>
      </c>
      <c r="M10" s="100">
        <v>0</v>
      </c>
      <c r="N10" s="77"/>
    </row>
    <row r="11" spans="1:14" ht="15" customHeight="1">
      <c r="A11" s="59"/>
      <c r="B11" s="96"/>
      <c r="C11" s="47">
        <f t="shared" si="0"/>
        <v>0</v>
      </c>
      <c r="D11" s="90">
        <v>0</v>
      </c>
      <c r="E11" s="90">
        <v>0</v>
      </c>
      <c r="F11" s="76"/>
      <c r="G11" s="90">
        <v>0</v>
      </c>
      <c r="H11" s="90">
        <v>0</v>
      </c>
      <c r="I11" s="49">
        <v>0</v>
      </c>
      <c r="J11" s="76"/>
      <c r="K11" s="49">
        <v>0</v>
      </c>
      <c r="L11" s="49">
        <v>0</v>
      </c>
      <c r="M11" s="100">
        <v>0</v>
      </c>
      <c r="N11" s="76"/>
    </row>
    <row r="12" spans="1:14" ht="15" customHeight="1">
      <c r="A12" s="59"/>
      <c r="B12" s="93"/>
      <c r="C12" s="47">
        <f t="shared" si="0"/>
        <v>0</v>
      </c>
      <c r="D12" s="90">
        <v>0</v>
      </c>
      <c r="E12" s="90">
        <v>0</v>
      </c>
      <c r="F12" s="76"/>
      <c r="G12" s="90">
        <v>0</v>
      </c>
      <c r="H12" s="90">
        <v>0</v>
      </c>
      <c r="I12" s="49">
        <v>0</v>
      </c>
      <c r="J12" s="76"/>
      <c r="K12" s="49">
        <v>0</v>
      </c>
      <c r="L12" s="49">
        <v>0</v>
      </c>
      <c r="M12" s="100">
        <v>0</v>
      </c>
      <c r="N12" s="76"/>
    </row>
    <row r="13" spans="1:14" ht="15" customHeight="1">
      <c r="A13" s="59"/>
      <c r="B13" s="93"/>
      <c r="C13" s="47">
        <f t="shared" si="0"/>
        <v>0</v>
      </c>
      <c r="D13" s="90">
        <v>0</v>
      </c>
      <c r="E13" s="90">
        <v>0</v>
      </c>
      <c r="F13" s="76"/>
      <c r="G13" s="90">
        <v>0</v>
      </c>
      <c r="H13" s="90">
        <v>0</v>
      </c>
      <c r="I13" s="49">
        <v>0</v>
      </c>
      <c r="J13" s="76"/>
      <c r="K13" s="49">
        <v>0</v>
      </c>
      <c r="L13" s="49">
        <v>0</v>
      </c>
      <c r="M13" s="100">
        <v>0</v>
      </c>
      <c r="N13" s="76"/>
    </row>
    <row r="14" spans="1:14" ht="15" customHeight="1">
      <c r="A14" s="59"/>
      <c r="B14" s="93"/>
      <c r="C14" s="47">
        <f t="shared" si="0"/>
        <v>0</v>
      </c>
      <c r="D14" s="90">
        <v>0</v>
      </c>
      <c r="E14" s="90">
        <v>0</v>
      </c>
      <c r="F14" s="77"/>
      <c r="G14" s="90">
        <v>0</v>
      </c>
      <c r="H14" s="90">
        <v>0</v>
      </c>
      <c r="I14" s="49">
        <v>0</v>
      </c>
      <c r="J14" s="77"/>
      <c r="K14" s="49">
        <v>0</v>
      </c>
      <c r="L14" s="49">
        <v>0</v>
      </c>
      <c r="M14" s="100">
        <v>0</v>
      </c>
      <c r="N14" s="77"/>
    </row>
    <row r="15" spans="1:14" ht="15" customHeight="1">
      <c r="A15" s="59"/>
      <c r="B15" s="93"/>
      <c r="C15" s="47">
        <f t="shared" si="0"/>
        <v>0</v>
      </c>
      <c r="D15" s="90">
        <v>0</v>
      </c>
      <c r="E15" s="90">
        <v>0</v>
      </c>
      <c r="F15" s="77"/>
      <c r="G15" s="90">
        <v>0</v>
      </c>
      <c r="H15" s="90">
        <v>0</v>
      </c>
      <c r="I15" s="49">
        <v>0</v>
      </c>
      <c r="J15" s="77"/>
      <c r="K15" s="49">
        <v>0</v>
      </c>
      <c r="L15" s="49">
        <v>0</v>
      </c>
      <c r="M15" s="100">
        <v>0</v>
      </c>
      <c r="N15" s="77"/>
    </row>
    <row r="16" spans="1:14" ht="15" customHeight="1">
      <c r="A16" s="59"/>
      <c r="B16" s="93"/>
      <c r="C16" s="47">
        <f t="shared" si="0"/>
        <v>0</v>
      </c>
      <c r="D16" s="90">
        <v>0</v>
      </c>
      <c r="E16" s="90">
        <v>0</v>
      </c>
      <c r="F16" s="77"/>
      <c r="G16" s="90">
        <v>0</v>
      </c>
      <c r="H16" s="90">
        <v>0</v>
      </c>
      <c r="I16" s="49">
        <v>0</v>
      </c>
      <c r="J16" s="77"/>
      <c r="K16" s="49">
        <v>0</v>
      </c>
      <c r="L16" s="49">
        <v>0</v>
      </c>
      <c r="M16" s="100">
        <v>0</v>
      </c>
      <c r="N16" s="77"/>
    </row>
    <row r="17" spans="1:14" ht="15" customHeight="1">
      <c r="A17" s="92"/>
      <c r="B17" s="93"/>
      <c r="C17" s="47">
        <f t="shared" si="0"/>
        <v>0</v>
      </c>
      <c r="D17" s="90">
        <v>0</v>
      </c>
      <c r="E17" s="90">
        <v>0</v>
      </c>
      <c r="F17" s="77"/>
      <c r="G17" s="90">
        <v>0</v>
      </c>
      <c r="H17" s="90">
        <v>0</v>
      </c>
      <c r="I17" s="49">
        <v>0</v>
      </c>
      <c r="J17" s="77"/>
      <c r="K17" s="49">
        <v>0</v>
      </c>
      <c r="L17" s="49">
        <v>0</v>
      </c>
      <c r="M17" s="100">
        <v>0</v>
      </c>
      <c r="N17" s="77"/>
    </row>
    <row r="18" spans="1:14" ht="15" customHeight="1">
      <c r="A18" s="52"/>
      <c r="B18" s="93"/>
      <c r="C18" s="47">
        <f t="shared" si="0"/>
        <v>0</v>
      </c>
      <c r="D18" s="90">
        <v>0</v>
      </c>
      <c r="E18" s="90">
        <v>0</v>
      </c>
      <c r="F18" s="77"/>
      <c r="G18" s="90">
        <v>0</v>
      </c>
      <c r="H18" s="90">
        <v>0</v>
      </c>
      <c r="I18" s="49">
        <v>0</v>
      </c>
      <c r="J18" s="77"/>
      <c r="K18" s="49">
        <v>0</v>
      </c>
      <c r="L18" s="49">
        <v>0</v>
      </c>
      <c r="M18" s="100">
        <v>0</v>
      </c>
      <c r="N18" s="77"/>
    </row>
    <row r="19" spans="1:14" ht="15" customHeight="1">
      <c r="A19" s="52"/>
      <c r="B19" s="93"/>
      <c r="C19" s="47">
        <f t="shared" si="0"/>
        <v>0</v>
      </c>
      <c r="D19" s="90">
        <v>0</v>
      </c>
      <c r="E19" s="90">
        <v>0</v>
      </c>
      <c r="F19" s="77"/>
      <c r="G19" s="90">
        <v>0</v>
      </c>
      <c r="H19" s="90">
        <v>0</v>
      </c>
      <c r="I19" s="49">
        <v>0</v>
      </c>
      <c r="J19" s="77"/>
      <c r="K19" s="49">
        <v>0</v>
      </c>
      <c r="L19" s="49">
        <v>0</v>
      </c>
      <c r="M19" s="100">
        <v>0</v>
      </c>
      <c r="N19" s="77"/>
    </row>
    <row r="20" spans="1:14" ht="15" customHeight="1">
      <c r="A20" s="52"/>
      <c r="B20" s="93"/>
      <c r="C20" s="47">
        <f t="shared" si="0"/>
        <v>0</v>
      </c>
      <c r="D20" s="90">
        <v>0</v>
      </c>
      <c r="E20" s="90">
        <v>0</v>
      </c>
      <c r="F20" s="77"/>
      <c r="G20" s="90">
        <v>0</v>
      </c>
      <c r="H20" s="90">
        <v>0</v>
      </c>
      <c r="I20" s="49">
        <v>0</v>
      </c>
      <c r="J20" s="77"/>
      <c r="K20" s="49">
        <v>0</v>
      </c>
      <c r="L20" s="49">
        <v>0</v>
      </c>
      <c r="M20" s="100">
        <v>0</v>
      </c>
      <c r="N20" s="77"/>
    </row>
    <row r="21" spans="1:14" ht="15" customHeight="1">
      <c r="A21" s="52"/>
      <c r="B21" s="93"/>
      <c r="C21" s="47">
        <f t="shared" si="0"/>
        <v>0</v>
      </c>
      <c r="D21" s="90">
        <v>0</v>
      </c>
      <c r="E21" s="90">
        <v>0</v>
      </c>
      <c r="F21" s="77"/>
      <c r="G21" s="90">
        <v>0</v>
      </c>
      <c r="H21" s="90">
        <v>0</v>
      </c>
      <c r="I21" s="49">
        <v>0</v>
      </c>
      <c r="J21" s="77"/>
      <c r="K21" s="49">
        <v>0</v>
      </c>
      <c r="L21" s="49">
        <v>0</v>
      </c>
      <c r="M21" s="100">
        <v>0</v>
      </c>
      <c r="N21" s="77"/>
    </row>
    <row r="22" spans="1:14" ht="15" customHeight="1">
      <c r="A22" s="52"/>
      <c r="B22" s="93"/>
      <c r="C22" s="47">
        <f t="shared" si="0"/>
        <v>0</v>
      </c>
      <c r="D22" s="90">
        <v>0</v>
      </c>
      <c r="E22" s="90">
        <v>0</v>
      </c>
      <c r="F22" s="76"/>
      <c r="G22" s="90">
        <v>0</v>
      </c>
      <c r="H22" s="90">
        <v>0</v>
      </c>
      <c r="I22" s="49">
        <v>0</v>
      </c>
      <c r="J22" s="76"/>
      <c r="K22" s="49">
        <v>0</v>
      </c>
      <c r="L22" s="49">
        <v>0</v>
      </c>
      <c r="M22" s="100">
        <v>0</v>
      </c>
      <c r="N22" s="76"/>
    </row>
    <row r="23" spans="1:14" ht="15" customHeight="1">
      <c r="A23" s="52"/>
      <c r="B23" s="93"/>
      <c r="C23" s="47">
        <f t="shared" si="0"/>
        <v>0</v>
      </c>
      <c r="D23" s="90">
        <v>0</v>
      </c>
      <c r="E23" s="90">
        <v>0</v>
      </c>
      <c r="F23" s="77"/>
      <c r="G23" s="90">
        <v>0</v>
      </c>
      <c r="H23" s="90">
        <v>0</v>
      </c>
      <c r="I23" s="49">
        <v>0</v>
      </c>
      <c r="J23" s="77"/>
      <c r="K23" s="49">
        <v>0</v>
      </c>
      <c r="L23" s="49">
        <v>0</v>
      </c>
      <c r="M23" s="100">
        <v>0</v>
      </c>
      <c r="N23" s="77"/>
    </row>
    <row r="24" spans="1:14" ht="15" customHeight="1">
      <c r="A24" s="52"/>
      <c r="B24" s="93"/>
      <c r="C24" s="47">
        <f t="shared" si="0"/>
        <v>0</v>
      </c>
      <c r="D24" s="90">
        <v>0</v>
      </c>
      <c r="E24" s="90">
        <v>0</v>
      </c>
      <c r="F24" s="76"/>
      <c r="G24" s="90">
        <v>0</v>
      </c>
      <c r="H24" s="90">
        <v>0</v>
      </c>
      <c r="I24" s="49">
        <v>0</v>
      </c>
      <c r="J24" s="76"/>
      <c r="K24" s="49">
        <v>0</v>
      </c>
      <c r="L24" s="49">
        <v>0</v>
      </c>
      <c r="M24" s="100">
        <v>0</v>
      </c>
      <c r="N24" s="76"/>
    </row>
    <row r="25" spans="1:14" ht="15" customHeight="1">
      <c r="A25" s="94"/>
      <c r="B25" s="93"/>
      <c r="C25" s="47">
        <f t="shared" si="0"/>
        <v>0</v>
      </c>
      <c r="D25" s="90">
        <v>0</v>
      </c>
      <c r="E25" s="90">
        <v>0</v>
      </c>
      <c r="F25" s="77"/>
      <c r="G25" s="90">
        <v>0</v>
      </c>
      <c r="H25" s="90">
        <v>0</v>
      </c>
      <c r="I25" s="49">
        <v>0</v>
      </c>
      <c r="J25" s="77"/>
      <c r="K25" s="49">
        <v>0</v>
      </c>
      <c r="L25" s="49">
        <v>0</v>
      </c>
      <c r="M25" s="100">
        <v>0</v>
      </c>
      <c r="N25" s="77"/>
    </row>
    <row r="26" spans="1:14" ht="15" customHeight="1">
      <c r="A26" s="59"/>
      <c r="B26" s="93"/>
      <c r="C26" s="47">
        <f t="shared" si="0"/>
        <v>0</v>
      </c>
      <c r="D26" s="90">
        <v>0</v>
      </c>
      <c r="E26" s="90">
        <v>0</v>
      </c>
      <c r="F26" s="77"/>
      <c r="G26" s="90">
        <v>0</v>
      </c>
      <c r="H26" s="90">
        <v>0</v>
      </c>
      <c r="I26" s="49">
        <v>0</v>
      </c>
      <c r="J26" s="77"/>
      <c r="K26" s="49">
        <v>0</v>
      </c>
      <c r="L26" s="49">
        <v>0</v>
      </c>
      <c r="M26" s="100">
        <v>0</v>
      </c>
      <c r="N26" s="77"/>
    </row>
    <row r="27" spans="1:14" ht="15" customHeight="1">
      <c r="A27" s="59"/>
      <c r="B27" s="93"/>
      <c r="C27" s="47">
        <f t="shared" si="0"/>
        <v>0</v>
      </c>
      <c r="D27" s="90">
        <v>0</v>
      </c>
      <c r="E27" s="90">
        <v>0</v>
      </c>
      <c r="F27" s="76"/>
      <c r="G27" s="90">
        <v>0</v>
      </c>
      <c r="H27" s="90">
        <v>0</v>
      </c>
      <c r="I27" s="49">
        <v>0</v>
      </c>
      <c r="J27" s="76"/>
      <c r="K27" s="49">
        <v>0</v>
      </c>
      <c r="L27" s="49">
        <v>0</v>
      </c>
      <c r="M27" s="100">
        <v>0</v>
      </c>
      <c r="N27" s="76"/>
    </row>
    <row r="28" spans="1:14" ht="15" customHeight="1">
      <c r="A28" s="52"/>
      <c r="B28" s="93"/>
      <c r="C28" s="47">
        <f t="shared" si="0"/>
        <v>0</v>
      </c>
      <c r="D28" s="90">
        <v>0</v>
      </c>
      <c r="E28" s="90">
        <v>0</v>
      </c>
      <c r="F28" s="76"/>
      <c r="G28" s="90">
        <v>0</v>
      </c>
      <c r="H28" s="90">
        <v>0</v>
      </c>
      <c r="I28" s="49">
        <v>0</v>
      </c>
      <c r="J28" s="76"/>
      <c r="K28" s="49">
        <v>0</v>
      </c>
      <c r="L28" s="49">
        <v>0</v>
      </c>
      <c r="M28" s="100">
        <v>0</v>
      </c>
      <c r="N28" s="76"/>
    </row>
    <row r="29" spans="1:14" ht="15" customHeight="1">
      <c r="A29" s="52"/>
      <c r="B29" s="93"/>
      <c r="C29" s="47">
        <f t="shared" si="0"/>
        <v>0</v>
      </c>
      <c r="D29" s="90">
        <v>0</v>
      </c>
      <c r="E29" s="90">
        <v>0</v>
      </c>
      <c r="F29" s="77"/>
      <c r="G29" s="90">
        <v>0</v>
      </c>
      <c r="H29" s="90">
        <v>0</v>
      </c>
      <c r="I29" s="49">
        <v>0</v>
      </c>
      <c r="J29" s="77"/>
      <c r="K29" s="49">
        <v>0</v>
      </c>
      <c r="L29" s="49">
        <v>0</v>
      </c>
      <c r="M29" s="100">
        <v>0</v>
      </c>
      <c r="N29" s="77"/>
    </row>
    <row r="30" spans="1:14" ht="15" customHeight="1">
      <c r="A30" s="59"/>
      <c r="B30" s="93"/>
      <c r="C30" s="47">
        <f t="shared" si="0"/>
        <v>0</v>
      </c>
      <c r="D30" s="90">
        <v>0</v>
      </c>
      <c r="E30" s="90">
        <v>0</v>
      </c>
      <c r="F30" s="76"/>
      <c r="G30" s="90">
        <v>0</v>
      </c>
      <c r="H30" s="90">
        <v>0</v>
      </c>
      <c r="I30" s="49">
        <v>0</v>
      </c>
      <c r="J30" s="76"/>
      <c r="K30" s="49">
        <v>0</v>
      </c>
      <c r="L30" s="49">
        <v>0</v>
      </c>
      <c r="M30" s="100">
        <v>0</v>
      </c>
      <c r="N30" s="76"/>
    </row>
    <row r="31" spans="1:14" ht="15" customHeight="1">
      <c r="A31" s="59"/>
      <c r="B31" s="93"/>
      <c r="C31" s="47">
        <f t="shared" si="0"/>
        <v>0</v>
      </c>
      <c r="D31" s="91">
        <v>0</v>
      </c>
      <c r="E31" s="91">
        <v>0</v>
      </c>
      <c r="F31" s="76"/>
      <c r="G31" s="91">
        <v>0</v>
      </c>
      <c r="H31" s="90">
        <v>0</v>
      </c>
      <c r="I31" s="49">
        <v>0</v>
      </c>
      <c r="J31" s="76"/>
      <c r="K31" s="49">
        <v>0</v>
      </c>
      <c r="L31" s="49">
        <v>0</v>
      </c>
      <c r="M31" s="100">
        <v>0</v>
      </c>
      <c r="N31" s="76"/>
    </row>
    <row r="32" spans="1:14" ht="15" customHeight="1">
      <c r="A32" s="59"/>
      <c r="B32" s="93"/>
      <c r="C32" s="47">
        <f t="shared" si="0"/>
        <v>0</v>
      </c>
      <c r="D32" s="91">
        <v>0</v>
      </c>
      <c r="E32" s="91">
        <v>0</v>
      </c>
      <c r="F32" s="77"/>
      <c r="G32" s="91">
        <v>0</v>
      </c>
      <c r="H32" s="90">
        <v>0</v>
      </c>
      <c r="I32" s="49">
        <v>0</v>
      </c>
      <c r="J32" s="77"/>
      <c r="K32" s="49">
        <v>0</v>
      </c>
      <c r="L32" s="49">
        <v>0</v>
      </c>
      <c r="M32" s="100">
        <v>0</v>
      </c>
      <c r="N32" s="77"/>
    </row>
    <row r="33" spans="1:14" ht="15" customHeight="1">
      <c r="A33" s="59"/>
      <c r="B33" s="93"/>
      <c r="C33" s="47">
        <f t="shared" si="0"/>
        <v>0</v>
      </c>
      <c r="D33" s="91">
        <v>0</v>
      </c>
      <c r="E33" s="91">
        <v>0</v>
      </c>
      <c r="F33" s="77"/>
      <c r="G33" s="91">
        <v>0</v>
      </c>
      <c r="H33" s="90">
        <v>0</v>
      </c>
      <c r="I33" s="49">
        <v>0</v>
      </c>
      <c r="J33" s="77"/>
      <c r="K33" s="49">
        <v>0</v>
      </c>
      <c r="L33" s="49">
        <v>0</v>
      </c>
      <c r="M33" s="100">
        <v>0</v>
      </c>
      <c r="N33" s="77"/>
    </row>
    <row r="34" spans="1:14" ht="15" customHeight="1">
      <c r="A34" s="59"/>
      <c r="B34" s="93"/>
      <c r="C34" s="47">
        <f t="shared" si="0"/>
        <v>0</v>
      </c>
      <c r="D34" s="91">
        <v>0</v>
      </c>
      <c r="E34" s="91">
        <v>0</v>
      </c>
      <c r="F34" s="77"/>
      <c r="G34" s="91">
        <v>0</v>
      </c>
      <c r="H34" s="90">
        <v>0</v>
      </c>
      <c r="I34" s="49">
        <v>0</v>
      </c>
      <c r="J34" s="77"/>
      <c r="K34" s="49">
        <v>0</v>
      </c>
      <c r="L34" s="49">
        <v>0</v>
      </c>
      <c r="M34" s="100">
        <v>0</v>
      </c>
      <c r="N34" s="77"/>
    </row>
    <row r="35" spans="1:14" ht="15" customHeight="1">
      <c r="A35" s="59"/>
      <c r="B35" s="93"/>
      <c r="C35" s="47">
        <f t="shared" si="0"/>
        <v>0</v>
      </c>
      <c r="D35" s="91">
        <v>0</v>
      </c>
      <c r="E35" s="91">
        <v>0</v>
      </c>
      <c r="F35" s="77"/>
      <c r="G35" s="91">
        <v>0</v>
      </c>
      <c r="H35" s="90">
        <v>0</v>
      </c>
      <c r="I35" s="49">
        <v>0</v>
      </c>
      <c r="J35" s="77"/>
      <c r="K35" s="49">
        <v>0</v>
      </c>
      <c r="L35" s="49">
        <v>0</v>
      </c>
      <c r="M35" s="100">
        <v>0</v>
      </c>
      <c r="N35" s="77"/>
    </row>
    <row r="36" spans="1:14" ht="15" customHeight="1">
      <c r="A36" s="59"/>
      <c r="B36" s="93"/>
      <c r="C36" s="47">
        <f t="shared" si="0"/>
        <v>0</v>
      </c>
      <c r="D36" s="91">
        <v>0</v>
      </c>
      <c r="E36" s="91">
        <v>0</v>
      </c>
      <c r="F36" s="76"/>
      <c r="G36" s="91">
        <v>0</v>
      </c>
      <c r="H36" s="90">
        <v>0</v>
      </c>
      <c r="I36" s="49">
        <v>0</v>
      </c>
      <c r="J36" s="76"/>
      <c r="K36" s="49">
        <v>0</v>
      </c>
      <c r="L36" s="49">
        <v>0</v>
      </c>
      <c r="M36" s="100">
        <v>0</v>
      </c>
      <c r="N36" s="76"/>
    </row>
    <row r="37" spans="1:14" ht="15" customHeight="1">
      <c r="A37" s="59"/>
      <c r="B37" s="93"/>
      <c r="C37" s="47">
        <f t="shared" si="0"/>
        <v>0</v>
      </c>
      <c r="D37" s="91">
        <v>0</v>
      </c>
      <c r="E37" s="91">
        <v>0</v>
      </c>
      <c r="F37" s="77"/>
      <c r="G37" s="91">
        <v>0</v>
      </c>
      <c r="H37" s="90">
        <v>0</v>
      </c>
      <c r="I37" s="49">
        <v>0</v>
      </c>
      <c r="J37" s="77"/>
      <c r="K37" s="49">
        <v>0</v>
      </c>
      <c r="L37" s="49">
        <v>0</v>
      </c>
      <c r="M37" s="100">
        <v>0</v>
      </c>
      <c r="N37" s="77"/>
    </row>
    <row r="38" spans="1:14" ht="15" customHeight="1">
      <c r="A38" s="59"/>
      <c r="B38" s="93"/>
      <c r="C38" s="47">
        <f t="shared" si="0"/>
        <v>0</v>
      </c>
      <c r="D38" s="91">
        <v>0</v>
      </c>
      <c r="E38" s="91">
        <v>0</v>
      </c>
      <c r="F38" s="76"/>
      <c r="G38" s="91">
        <v>0</v>
      </c>
      <c r="H38" s="90">
        <v>0</v>
      </c>
      <c r="I38" s="49">
        <v>0</v>
      </c>
      <c r="J38" s="76"/>
      <c r="K38" s="49">
        <v>0</v>
      </c>
      <c r="L38" s="49">
        <v>0</v>
      </c>
      <c r="M38" s="100">
        <v>0</v>
      </c>
      <c r="N38" s="76"/>
    </row>
    <row r="39" spans="1:14" ht="15" customHeight="1">
      <c r="A39" s="59"/>
      <c r="B39" s="93"/>
      <c r="C39" s="47">
        <f t="shared" si="0"/>
        <v>0</v>
      </c>
      <c r="D39" s="91">
        <v>0</v>
      </c>
      <c r="E39" s="91">
        <v>0</v>
      </c>
      <c r="F39" s="77"/>
      <c r="G39" s="91">
        <v>0</v>
      </c>
      <c r="H39" s="90">
        <v>0</v>
      </c>
      <c r="I39" s="49">
        <v>0</v>
      </c>
      <c r="J39" s="77"/>
      <c r="K39" s="49">
        <v>0</v>
      </c>
      <c r="L39" s="49">
        <v>0</v>
      </c>
      <c r="M39" s="100">
        <v>0</v>
      </c>
      <c r="N39" s="77"/>
    </row>
    <row r="40" spans="1:14" ht="15" customHeight="1">
      <c r="A40" s="59"/>
      <c r="B40" s="93"/>
      <c r="C40" s="47">
        <f t="shared" si="0"/>
        <v>0</v>
      </c>
      <c r="D40" s="91">
        <v>0</v>
      </c>
      <c r="E40" s="91">
        <v>0</v>
      </c>
      <c r="F40" s="76"/>
      <c r="G40" s="91">
        <v>0</v>
      </c>
      <c r="H40" s="90">
        <v>0</v>
      </c>
      <c r="I40" s="49">
        <v>0</v>
      </c>
      <c r="J40" s="76"/>
      <c r="K40" s="49">
        <v>0</v>
      </c>
      <c r="L40" s="49">
        <v>0</v>
      </c>
      <c r="M40" s="100">
        <v>0</v>
      </c>
      <c r="N40" s="76"/>
    </row>
    <row r="41" spans="1:14" ht="15" customHeight="1">
      <c r="A41" s="59"/>
      <c r="B41" s="93"/>
      <c r="C41" s="47">
        <f t="shared" si="0"/>
        <v>0</v>
      </c>
      <c r="D41" s="91">
        <v>0</v>
      </c>
      <c r="E41" s="91">
        <v>0</v>
      </c>
      <c r="F41" s="76"/>
      <c r="G41" s="91">
        <v>0</v>
      </c>
      <c r="H41" s="90">
        <v>0</v>
      </c>
      <c r="I41" s="49">
        <v>0</v>
      </c>
      <c r="J41" s="76"/>
      <c r="K41" s="49">
        <v>0</v>
      </c>
      <c r="L41" s="49">
        <v>0</v>
      </c>
      <c r="M41" s="100">
        <v>0</v>
      </c>
      <c r="N41" s="76"/>
    </row>
    <row r="42" spans="1:14" ht="15" customHeight="1">
      <c r="A42" s="59"/>
      <c r="B42" s="93"/>
      <c r="C42" s="47">
        <f t="shared" si="0"/>
        <v>0</v>
      </c>
      <c r="D42" s="91">
        <v>0</v>
      </c>
      <c r="E42" s="91">
        <v>0</v>
      </c>
      <c r="F42" s="76"/>
      <c r="G42" s="91">
        <v>0</v>
      </c>
      <c r="H42" s="90">
        <v>0</v>
      </c>
      <c r="I42" s="49">
        <v>0</v>
      </c>
      <c r="J42" s="76"/>
      <c r="K42" s="49">
        <v>0</v>
      </c>
      <c r="L42" s="49">
        <v>0</v>
      </c>
      <c r="M42" s="100">
        <v>0</v>
      </c>
      <c r="N42" s="76"/>
    </row>
    <row r="43" spans="1:14" ht="15" customHeight="1">
      <c r="A43" s="59"/>
      <c r="B43" s="93"/>
      <c r="C43" s="47">
        <f t="shared" si="0"/>
        <v>0</v>
      </c>
      <c r="D43" s="91">
        <v>0</v>
      </c>
      <c r="E43" s="91">
        <v>0</v>
      </c>
      <c r="F43" s="76"/>
      <c r="G43" s="91">
        <v>0</v>
      </c>
      <c r="H43" s="90">
        <v>0</v>
      </c>
      <c r="I43" s="49">
        <v>0</v>
      </c>
      <c r="J43" s="76"/>
      <c r="K43" s="49">
        <v>0</v>
      </c>
      <c r="L43" s="49">
        <v>0</v>
      </c>
      <c r="M43" s="100">
        <v>0</v>
      </c>
      <c r="N43" s="76"/>
    </row>
    <row r="44" spans="1:14" ht="15" customHeight="1">
      <c r="A44" s="59"/>
      <c r="B44" s="93"/>
      <c r="C44" s="47">
        <f t="shared" si="0"/>
        <v>0</v>
      </c>
      <c r="D44" s="91">
        <v>0</v>
      </c>
      <c r="E44" s="91">
        <v>0</v>
      </c>
      <c r="F44" s="76"/>
      <c r="G44" s="91">
        <v>0</v>
      </c>
      <c r="H44" s="90">
        <v>0</v>
      </c>
      <c r="I44" s="49">
        <v>0</v>
      </c>
      <c r="J44" s="76"/>
      <c r="K44" s="49">
        <v>0</v>
      </c>
      <c r="L44" s="49">
        <v>0</v>
      </c>
      <c r="M44" s="100">
        <v>0</v>
      </c>
      <c r="N44" s="76"/>
    </row>
    <row r="45" spans="1:14" ht="15" customHeight="1">
      <c r="A45" s="59"/>
      <c r="B45" s="93"/>
      <c r="C45" s="47">
        <f t="shared" si="0"/>
        <v>0</v>
      </c>
      <c r="D45" s="91">
        <v>0</v>
      </c>
      <c r="E45" s="91">
        <v>0</v>
      </c>
      <c r="F45" s="77"/>
      <c r="G45" s="91">
        <v>0</v>
      </c>
      <c r="H45" s="90">
        <v>0</v>
      </c>
      <c r="I45" s="49">
        <v>0</v>
      </c>
      <c r="J45" s="77"/>
      <c r="K45" s="49">
        <v>0</v>
      </c>
      <c r="L45" s="49">
        <v>0</v>
      </c>
      <c r="M45" s="100">
        <v>0</v>
      </c>
      <c r="N45" s="77"/>
    </row>
    <row r="46" spans="1:14" ht="15" customHeight="1">
      <c r="A46" s="59"/>
      <c r="B46" s="93"/>
      <c r="C46" s="47">
        <f t="shared" si="0"/>
        <v>0</v>
      </c>
      <c r="D46" s="91">
        <v>0</v>
      </c>
      <c r="E46" s="91">
        <v>0</v>
      </c>
      <c r="F46" s="77"/>
      <c r="G46" s="91">
        <v>0</v>
      </c>
      <c r="H46" s="90">
        <v>0</v>
      </c>
      <c r="I46" s="49">
        <v>0</v>
      </c>
      <c r="J46" s="77"/>
      <c r="K46" s="49">
        <v>0</v>
      </c>
      <c r="L46" s="49">
        <v>0</v>
      </c>
      <c r="M46" s="100">
        <v>0</v>
      </c>
      <c r="N46" s="77"/>
    </row>
    <row r="47" spans="1:14" ht="15" customHeight="1">
      <c r="A47" s="59"/>
      <c r="B47" s="93"/>
      <c r="C47" s="47">
        <f t="shared" si="0"/>
        <v>0</v>
      </c>
      <c r="D47" s="91">
        <v>0</v>
      </c>
      <c r="E47" s="91">
        <v>0</v>
      </c>
      <c r="F47" s="77"/>
      <c r="G47" s="91">
        <v>0</v>
      </c>
      <c r="H47" s="90">
        <v>0</v>
      </c>
      <c r="I47" s="49">
        <v>0</v>
      </c>
      <c r="J47" s="77"/>
      <c r="K47" s="49">
        <v>0</v>
      </c>
      <c r="L47" s="49">
        <v>0</v>
      </c>
      <c r="M47" s="100">
        <v>0</v>
      </c>
      <c r="N47" s="77"/>
    </row>
    <row r="48" spans="1:14" ht="15" customHeight="1">
      <c r="A48" s="59"/>
      <c r="B48" s="93"/>
      <c r="C48" s="47">
        <f t="shared" si="0"/>
        <v>0</v>
      </c>
      <c r="D48" s="91">
        <v>0</v>
      </c>
      <c r="E48" s="91">
        <v>0</v>
      </c>
      <c r="F48" s="76"/>
      <c r="G48" s="91">
        <v>0</v>
      </c>
      <c r="H48" s="90">
        <v>0</v>
      </c>
      <c r="I48" s="49">
        <v>0</v>
      </c>
      <c r="J48" s="76"/>
      <c r="K48" s="49">
        <v>0</v>
      </c>
      <c r="L48" s="49">
        <v>0</v>
      </c>
      <c r="M48" s="100">
        <v>0</v>
      </c>
      <c r="N48" s="76"/>
    </row>
    <row r="49" spans="1:14" ht="15" customHeight="1">
      <c r="A49" s="59"/>
      <c r="B49" s="93"/>
      <c r="C49" s="47">
        <f t="shared" si="0"/>
        <v>0</v>
      </c>
      <c r="D49" s="91">
        <v>0</v>
      </c>
      <c r="E49" s="91">
        <v>0</v>
      </c>
      <c r="F49" s="76"/>
      <c r="G49" s="91">
        <v>0</v>
      </c>
      <c r="H49" s="90">
        <v>0</v>
      </c>
      <c r="I49" s="49">
        <v>0</v>
      </c>
      <c r="J49" s="76"/>
      <c r="K49" s="49">
        <v>0</v>
      </c>
      <c r="L49" s="49">
        <v>0</v>
      </c>
      <c r="M49" s="100">
        <v>0</v>
      </c>
      <c r="N49" s="76"/>
    </row>
    <row r="50" spans="1:14" ht="15" customHeight="1">
      <c r="A50" s="59"/>
      <c r="B50" s="93"/>
      <c r="C50" s="47">
        <f t="shared" si="0"/>
        <v>0</v>
      </c>
      <c r="D50" s="91">
        <v>0</v>
      </c>
      <c r="E50" s="91">
        <v>0</v>
      </c>
      <c r="F50" s="76"/>
      <c r="G50" s="91">
        <v>0</v>
      </c>
      <c r="H50" s="90">
        <v>0</v>
      </c>
      <c r="I50" s="49">
        <v>0</v>
      </c>
      <c r="J50" s="76"/>
      <c r="K50" s="49">
        <v>0</v>
      </c>
      <c r="L50" s="49">
        <v>0</v>
      </c>
      <c r="M50" s="100">
        <v>0</v>
      </c>
      <c r="N50" s="76"/>
    </row>
    <row r="51" spans="1:14" ht="15" customHeight="1">
      <c r="A51" s="59"/>
      <c r="B51" s="93"/>
      <c r="C51" s="47">
        <f t="shared" si="0"/>
        <v>0</v>
      </c>
      <c r="D51" s="91">
        <v>0</v>
      </c>
      <c r="E51" s="91">
        <v>0</v>
      </c>
      <c r="F51" s="77"/>
      <c r="G51" s="91">
        <v>0</v>
      </c>
      <c r="H51" s="90">
        <v>0</v>
      </c>
      <c r="I51" s="49">
        <v>0</v>
      </c>
      <c r="J51" s="77"/>
      <c r="K51" s="49">
        <v>0</v>
      </c>
      <c r="L51" s="49">
        <v>0</v>
      </c>
      <c r="M51" s="100">
        <v>0</v>
      </c>
      <c r="N51" s="77"/>
    </row>
    <row r="52" spans="1:14" ht="15" customHeight="1">
      <c r="A52" s="59"/>
      <c r="B52" s="93"/>
      <c r="C52" s="47">
        <f t="shared" si="0"/>
        <v>0</v>
      </c>
      <c r="D52" s="91">
        <v>0</v>
      </c>
      <c r="E52" s="91">
        <v>0</v>
      </c>
      <c r="F52" s="76"/>
      <c r="G52" s="91">
        <v>0</v>
      </c>
      <c r="H52" s="90">
        <v>0</v>
      </c>
      <c r="I52" s="49">
        <v>0</v>
      </c>
      <c r="J52" s="76"/>
      <c r="K52" s="49">
        <v>0</v>
      </c>
      <c r="L52" s="49">
        <v>0</v>
      </c>
      <c r="M52" s="100">
        <v>0</v>
      </c>
      <c r="N52" s="76"/>
    </row>
    <row r="53" spans="1:14" ht="15" customHeight="1">
      <c r="A53" s="59"/>
      <c r="B53" s="93"/>
      <c r="C53" s="47">
        <f t="shared" si="0"/>
        <v>0</v>
      </c>
      <c r="D53" s="91">
        <v>0</v>
      </c>
      <c r="E53" s="91">
        <v>0</v>
      </c>
      <c r="F53" s="77"/>
      <c r="G53" s="91">
        <v>0</v>
      </c>
      <c r="H53" s="90">
        <v>0</v>
      </c>
      <c r="I53" s="49">
        <v>0</v>
      </c>
      <c r="J53" s="77"/>
      <c r="K53" s="49">
        <v>0</v>
      </c>
      <c r="L53" s="49">
        <v>0</v>
      </c>
      <c r="M53" s="100">
        <v>0</v>
      </c>
      <c r="N53" s="77"/>
    </row>
    <row r="54" spans="1:14" ht="15" customHeight="1">
      <c r="A54" s="59"/>
      <c r="B54" s="93"/>
      <c r="C54" s="47">
        <f t="shared" si="0"/>
        <v>0</v>
      </c>
      <c r="D54" s="91">
        <v>0</v>
      </c>
      <c r="E54" s="91">
        <v>0</v>
      </c>
      <c r="F54" s="76"/>
      <c r="G54" s="91">
        <v>0</v>
      </c>
      <c r="H54" s="90">
        <v>0</v>
      </c>
      <c r="I54" s="49">
        <v>0</v>
      </c>
      <c r="J54" s="76"/>
      <c r="K54" s="49">
        <v>0</v>
      </c>
      <c r="L54" s="49">
        <v>0</v>
      </c>
      <c r="M54" s="100">
        <v>0</v>
      </c>
      <c r="N54" s="76"/>
    </row>
    <row r="55" spans="1:14" ht="15" customHeight="1">
      <c r="A55" s="59"/>
      <c r="B55" s="93"/>
      <c r="C55" s="47">
        <f t="shared" si="0"/>
        <v>0</v>
      </c>
      <c r="D55" s="91">
        <v>0</v>
      </c>
      <c r="E55" s="91">
        <v>0</v>
      </c>
      <c r="F55" s="76"/>
      <c r="G55" s="91">
        <v>0</v>
      </c>
      <c r="H55" s="90">
        <v>0</v>
      </c>
      <c r="I55" s="49">
        <v>0</v>
      </c>
      <c r="J55" s="76"/>
      <c r="K55" s="49">
        <v>0</v>
      </c>
      <c r="L55" s="49">
        <v>0</v>
      </c>
      <c r="M55" s="100">
        <v>0</v>
      </c>
      <c r="N55" s="76"/>
    </row>
    <row r="56" spans="1:14" ht="15" customHeight="1">
      <c r="A56" s="59"/>
      <c r="B56" s="93"/>
      <c r="C56" s="47">
        <f t="shared" si="0"/>
        <v>0</v>
      </c>
      <c r="D56" s="91">
        <v>0</v>
      </c>
      <c r="E56" s="91">
        <v>0</v>
      </c>
      <c r="F56" s="76"/>
      <c r="G56" s="91">
        <v>0</v>
      </c>
      <c r="H56" s="90">
        <v>0</v>
      </c>
      <c r="I56" s="49">
        <v>0</v>
      </c>
      <c r="J56" s="76"/>
      <c r="K56" s="49">
        <v>0</v>
      </c>
      <c r="L56" s="49">
        <v>0</v>
      </c>
      <c r="M56" s="100">
        <v>0</v>
      </c>
      <c r="N56" s="76"/>
    </row>
    <row r="57" spans="1:14" ht="15" customHeight="1">
      <c r="A57" s="59"/>
      <c r="B57" s="93"/>
      <c r="C57" s="47">
        <f t="shared" si="0"/>
        <v>0</v>
      </c>
      <c r="D57" s="91">
        <v>0</v>
      </c>
      <c r="E57" s="91">
        <v>0</v>
      </c>
      <c r="F57" s="76"/>
      <c r="G57" s="91">
        <v>0</v>
      </c>
      <c r="H57" s="90">
        <v>0</v>
      </c>
      <c r="I57" s="49">
        <v>0</v>
      </c>
      <c r="J57" s="76"/>
      <c r="K57" s="49">
        <v>0</v>
      </c>
      <c r="L57" s="49">
        <v>0</v>
      </c>
      <c r="M57" s="100">
        <v>0</v>
      </c>
      <c r="N57" s="76"/>
    </row>
    <row r="58" spans="1:14" ht="15" customHeight="1">
      <c r="A58" s="59"/>
      <c r="B58" s="93"/>
      <c r="C58" s="47">
        <f t="shared" si="0"/>
        <v>0</v>
      </c>
      <c r="D58" s="91">
        <v>0</v>
      </c>
      <c r="E58" s="91">
        <v>0</v>
      </c>
      <c r="F58" s="77"/>
      <c r="G58" s="91">
        <v>0</v>
      </c>
      <c r="H58" s="90">
        <v>0</v>
      </c>
      <c r="I58" s="49">
        <v>0</v>
      </c>
      <c r="J58" s="77"/>
      <c r="K58" s="49">
        <v>0</v>
      </c>
      <c r="L58" s="49">
        <v>0</v>
      </c>
      <c r="M58" s="100">
        <v>0</v>
      </c>
      <c r="N58" s="77"/>
    </row>
    <row r="59" spans="1:14" ht="15" customHeight="1">
      <c r="A59" s="59"/>
      <c r="B59" s="93"/>
      <c r="C59" s="47">
        <f t="shared" si="0"/>
        <v>0</v>
      </c>
      <c r="D59" s="91">
        <v>0</v>
      </c>
      <c r="E59" s="91">
        <v>0</v>
      </c>
      <c r="F59" s="76"/>
      <c r="G59" s="91">
        <v>0</v>
      </c>
      <c r="H59" s="90">
        <v>0</v>
      </c>
      <c r="I59" s="49">
        <v>0</v>
      </c>
      <c r="J59" s="76"/>
      <c r="K59" s="49">
        <v>0</v>
      </c>
      <c r="L59" s="49">
        <v>0</v>
      </c>
      <c r="M59" s="100">
        <v>0</v>
      </c>
      <c r="N59" s="76"/>
    </row>
    <row r="60" spans="1:14" ht="15" customHeight="1">
      <c r="A60" s="59"/>
      <c r="B60" s="93"/>
      <c r="C60" s="47">
        <f t="shared" si="0"/>
        <v>0</v>
      </c>
      <c r="D60" s="91">
        <v>0</v>
      </c>
      <c r="E60" s="91">
        <v>0</v>
      </c>
      <c r="F60" s="76"/>
      <c r="G60" s="91">
        <v>0</v>
      </c>
      <c r="H60" s="90">
        <v>0</v>
      </c>
      <c r="I60" s="49">
        <v>0</v>
      </c>
      <c r="J60" s="76"/>
      <c r="K60" s="49">
        <v>0</v>
      </c>
      <c r="L60" s="49">
        <v>0</v>
      </c>
      <c r="M60" s="100">
        <v>0</v>
      </c>
      <c r="N60" s="76"/>
    </row>
    <row r="61" spans="1:14" ht="15" customHeight="1">
      <c r="A61" s="59"/>
      <c r="B61" s="93"/>
      <c r="C61" s="47">
        <f t="shared" si="0"/>
        <v>0</v>
      </c>
      <c r="D61" s="91">
        <v>0</v>
      </c>
      <c r="E61" s="91">
        <v>0</v>
      </c>
      <c r="F61" s="76"/>
      <c r="G61" s="91">
        <v>0</v>
      </c>
      <c r="H61" s="90">
        <v>0</v>
      </c>
      <c r="I61" s="49">
        <v>0</v>
      </c>
      <c r="J61" s="76"/>
      <c r="K61" s="49">
        <v>0</v>
      </c>
      <c r="L61" s="49">
        <v>0</v>
      </c>
      <c r="M61" s="100">
        <v>0</v>
      </c>
      <c r="N61" s="76"/>
    </row>
    <row r="62" spans="1:14" ht="15" customHeight="1">
      <c r="A62" s="59"/>
      <c r="B62" s="93"/>
      <c r="C62" s="47">
        <f t="shared" si="0"/>
        <v>0</v>
      </c>
      <c r="D62" s="91">
        <v>0</v>
      </c>
      <c r="E62" s="91">
        <v>0</v>
      </c>
      <c r="F62" s="77"/>
      <c r="G62" s="91">
        <v>0</v>
      </c>
      <c r="H62" s="90">
        <v>0</v>
      </c>
      <c r="I62" s="49">
        <v>0</v>
      </c>
      <c r="J62" s="77"/>
      <c r="K62" s="49">
        <v>0</v>
      </c>
      <c r="L62" s="49">
        <v>0</v>
      </c>
      <c r="M62" s="100">
        <v>0</v>
      </c>
      <c r="N62" s="77"/>
    </row>
    <row r="63" spans="1:14" ht="15" customHeight="1">
      <c r="A63" s="59"/>
      <c r="B63" s="93"/>
      <c r="C63" s="47">
        <f t="shared" si="0"/>
        <v>0</v>
      </c>
      <c r="D63" s="91">
        <v>0</v>
      </c>
      <c r="E63" s="91">
        <v>0</v>
      </c>
      <c r="F63" s="76"/>
      <c r="G63" s="91">
        <v>0</v>
      </c>
      <c r="H63" s="90">
        <v>0</v>
      </c>
      <c r="I63" s="49">
        <v>0</v>
      </c>
      <c r="J63" s="76"/>
      <c r="K63" s="49">
        <v>0</v>
      </c>
      <c r="L63" s="49">
        <v>0</v>
      </c>
      <c r="M63" s="100">
        <v>0</v>
      </c>
      <c r="N63" s="76"/>
    </row>
    <row r="64" spans="1:14" ht="15" customHeight="1">
      <c r="A64" s="59"/>
      <c r="B64" s="93"/>
      <c r="C64" s="47">
        <f t="shared" si="0"/>
        <v>0</v>
      </c>
      <c r="D64" s="91">
        <v>0</v>
      </c>
      <c r="E64" s="91">
        <v>0</v>
      </c>
      <c r="F64" s="77"/>
      <c r="G64" s="91">
        <v>0</v>
      </c>
      <c r="H64" s="90">
        <v>0</v>
      </c>
      <c r="I64" s="49">
        <v>0</v>
      </c>
      <c r="J64" s="77"/>
      <c r="K64" s="49">
        <v>0</v>
      </c>
      <c r="L64" s="49">
        <v>0</v>
      </c>
      <c r="M64" s="100">
        <v>0</v>
      </c>
      <c r="N64" s="77"/>
    </row>
    <row r="65" spans="1:14" ht="15" customHeight="1">
      <c r="A65" s="59"/>
      <c r="B65" s="93"/>
      <c r="C65" s="47">
        <f t="shared" si="0"/>
        <v>0</v>
      </c>
      <c r="D65" s="91">
        <v>0</v>
      </c>
      <c r="E65" s="91">
        <v>0</v>
      </c>
      <c r="F65" s="76"/>
      <c r="G65" s="91">
        <v>0</v>
      </c>
      <c r="H65" s="90">
        <v>0</v>
      </c>
      <c r="I65" s="49">
        <v>0</v>
      </c>
      <c r="J65" s="76"/>
      <c r="K65" s="49">
        <v>0</v>
      </c>
      <c r="L65" s="49">
        <v>0</v>
      </c>
      <c r="M65" s="100">
        <v>0</v>
      </c>
      <c r="N65" s="76"/>
    </row>
    <row r="66" spans="1:14">
      <c r="A66" s="59"/>
      <c r="B66" s="93"/>
      <c r="C66" s="47">
        <f t="shared" si="0"/>
        <v>0</v>
      </c>
      <c r="D66" s="91">
        <v>0</v>
      </c>
      <c r="E66" s="91">
        <v>0</v>
      </c>
      <c r="F66" s="76"/>
      <c r="G66" s="91">
        <v>0</v>
      </c>
      <c r="H66" s="90">
        <v>0</v>
      </c>
      <c r="I66" s="49">
        <v>0</v>
      </c>
      <c r="J66" s="76"/>
      <c r="K66" s="49">
        <v>0</v>
      </c>
      <c r="L66" s="49">
        <v>0</v>
      </c>
      <c r="M66" s="100">
        <v>0</v>
      </c>
      <c r="N66" s="76"/>
    </row>
    <row r="67" spans="1:14">
      <c r="A67" s="59"/>
      <c r="B67" s="93"/>
      <c r="C67" s="47">
        <f t="shared" si="0"/>
        <v>0</v>
      </c>
      <c r="D67" s="91">
        <v>0</v>
      </c>
      <c r="E67" s="91">
        <v>0</v>
      </c>
      <c r="F67" s="76"/>
      <c r="G67" s="91">
        <v>0</v>
      </c>
      <c r="H67" s="90">
        <v>0</v>
      </c>
      <c r="I67" s="49">
        <v>0</v>
      </c>
      <c r="J67" s="76"/>
      <c r="K67" s="49">
        <v>0</v>
      </c>
      <c r="L67" s="49">
        <v>0</v>
      </c>
      <c r="M67" s="100">
        <v>0</v>
      </c>
      <c r="N67" s="76"/>
    </row>
    <row r="68" spans="1:14">
      <c r="A68" s="59"/>
      <c r="B68" s="93"/>
      <c r="C68" s="47">
        <f t="shared" si="0"/>
        <v>0</v>
      </c>
      <c r="D68" s="91">
        <v>0</v>
      </c>
      <c r="E68" s="91">
        <v>0</v>
      </c>
      <c r="F68" s="76"/>
      <c r="G68" s="91">
        <v>0</v>
      </c>
      <c r="H68" s="90">
        <v>0</v>
      </c>
      <c r="I68" s="49">
        <v>0</v>
      </c>
      <c r="J68" s="76"/>
      <c r="K68" s="49">
        <v>0</v>
      </c>
      <c r="L68" s="49">
        <v>0</v>
      </c>
      <c r="M68" s="100">
        <v>0</v>
      </c>
      <c r="N68" s="76"/>
    </row>
    <row r="69" spans="1:14">
      <c r="A69" s="59"/>
      <c r="B69" s="93"/>
      <c r="C69" s="47">
        <f t="shared" si="0"/>
        <v>0</v>
      </c>
      <c r="D69" s="91">
        <v>0</v>
      </c>
      <c r="E69" s="91">
        <v>0</v>
      </c>
      <c r="F69" s="76"/>
      <c r="G69" s="91">
        <v>0</v>
      </c>
      <c r="H69" s="90">
        <v>0</v>
      </c>
      <c r="I69" s="49">
        <v>0</v>
      </c>
      <c r="J69" s="76"/>
      <c r="K69" s="49">
        <v>0</v>
      </c>
      <c r="L69" s="49">
        <v>0</v>
      </c>
      <c r="M69" s="100">
        <v>0</v>
      </c>
      <c r="N69" s="76"/>
    </row>
    <row r="70" spans="1:14">
      <c r="A70" s="59"/>
      <c r="B70" s="93"/>
      <c r="C70" s="47">
        <f t="shared" si="0"/>
        <v>0</v>
      </c>
      <c r="D70" s="91">
        <v>0</v>
      </c>
      <c r="E70" s="91">
        <v>0</v>
      </c>
      <c r="F70" s="76"/>
      <c r="G70" s="91">
        <v>0</v>
      </c>
      <c r="H70" s="90">
        <v>0</v>
      </c>
      <c r="I70" s="49">
        <v>0</v>
      </c>
      <c r="J70" s="76"/>
      <c r="K70" s="49">
        <v>0</v>
      </c>
      <c r="L70" s="49">
        <v>0</v>
      </c>
      <c r="M70" s="100">
        <v>0</v>
      </c>
      <c r="N70" s="76"/>
    </row>
    <row r="71" spans="1:14">
      <c r="A71" s="59"/>
      <c r="B71" s="93"/>
      <c r="C71" s="47">
        <f t="shared" ref="C71:C84" si="1">E71+I71+K71+L71+M71</f>
        <v>0</v>
      </c>
      <c r="D71" s="91">
        <v>0</v>
      </c>
      <c r="E71" s="91">
        <v>0</v>
      </c>
      <c r="F71" s="76"/>
      <c r="G71" s="91">
        <v>0</v>
      </c>
      <c r="H71" s="90">
        <v>0</v>
      </c>
      <c r="I71" s="49">
        <v>0</v>
      </c>
      <c r="J71" s="76"/>
      <c r="K71" s="49">
        <v>0</v>
      </c>
      <c r="L71" s="49">
        <v>0</v>
      </c>
      <c r="M71" s="100">
        <v>0</v>
      </c>
      <c r="N71" s="76"/>
    </row>
    <row r="72" spans="1:14">
      <c r="A72" s="59"/>
      <c r="B72" s="93"/>
      <c r="C72" s="47">
        <f t="shared" si="1"/>
        <v>0</v>
      </c>
      <c r="D72" s="91">
        <v>0</v>
      </c>
      <c r="E72" s="91">
        <v>0</v>
      </c>
      <c r="F72" s="76"/>
      <c r="G72" s="91">
        <v>0</v>
      </c>
      <c r="H72" s="90">
        <v>0</v>
      </c>
      <c r="I72" s="49">
        <v>0</v>
      </c>
      <c r="J72" s="76"/>
      <c r="K72" s="49">
        <v>0</v>
      </c>
      <c r="L72" s="49">
        <v>0</v>
      </c>
      <c r="M72" s="100">
        <v>0</v>
      </c>
      <c r="N72" s="76"/>
    </row>
    <row r="73" spans="1:14">
      <c r="A73" s="59"/>
      <c r="B73" s="93"/>
      <c r="C73" s="47">
        <f t="shared" si="1"/>
        <v>0</v>
      </c>
      <c r="D73" s="91">
        <v>0</v>
      </c>
      <c r="E73" s="91">
        <v>0</v>
      </c>
      <c r="F73" s="76"/>
      <c r="G73" s="91">
        <v>0</v>
      </c>
      <c r="H73" s="90">
        <v>0</v>
      </c>
      <c r="I73" s="49">
        <v>0</v>
      </c>
      <c r="J73" s="76"/>
      <c r="K73" s="49">
        <v>0</v>
      </c>
      <c r="L73" s="49">
        <v>0</v>
      </c>
      <c r="M73" s="100">
        <v>0</v>
      </c>
      <c r="N73" s="76"/>
    </row>
    <row r="74" spans="1:14">
      <c r="A74" s="59"/>
      <c r="B74" s="93"/>
      <c r="C74" s="47">
        <f t="shared" si="1"/>
        <v>0</v>
      </c>
      <c r="D74" s="91">
        <v>0</v>
      </c>
      <c r="E74" s="91">
        <v>0</v>
      </c>
      <c r="F74" s="76"/>
      <c r="G74" s="91">
        <v>0</v>
      </c>
      <c r="H74" s="90">
        <v>0</v>
      </c>
      <c r="I74" s="49">
        <v>0</v>
      </c>
      <c r="J74" s="76"/>
      <c r="K74" s="49">
        <v>0</v>
      </c>
      <c r="L74" s="49">
        <v>0</v>
      </c>
      <c r="M74" s="100">
        <v>0</v>
      </c>
      <c r="N74" s="76"/>
    </row>
    <row r="75" spans="1:14">
      <c r="A75" s="59"/>
      <c r="B75" s="93"/>
      <c r="C75" s="47">
        <f t="shared" si="1"/>
        <v>0</v>
      </c>
      <c r="D75" s="91">
        <v>0</v>
      </c>
      <c r="E75" s="91">
        <v>0</v>
      </c>
      <c r="F75" s="76"/>
      <c r="G75" s="91">
        <v>0</v>
      </c>
      <c r="H75" s="90">
        <v>0</v>
      </c>
      <c r="I75" s="49">
        <v>0</v>
      </c>
      <c r="J75" s="76"/>
      <c r="K75" s="49">
        <v>0</v>
      </c>
      <c r="L75" s="49">
        <v>0</v>
      </c>
      <c r="M75" s="100">
        <v>0</v>
      </c>
      <c r="N75" s="76"/>
    </row>
    <row r="76" spans="1:14" ht="15">
      <c r="A76" s="59"/>
      <c r="B76" s="69"/>
      <c r="C76" s="47">
        <f t="shared" si="1"/>
        <v>0</v>
      </c>
      <c r="D76" s="91">
        <v>0</v>
      </c>
      <c r="E76" s="91">
        <v>0</v>
      </c>
      <c r="F76" s="76"/>
      <c r="G76" s="91">
        <v>0</v>
      </c>
      <c r="H76" s="90">
        <v>0</v>
      </c>
      <c r="I76" s="49">
        <v>0</v>
      </c>
      <c r="J76" s="76"/>
      <c r="K76" s="49">
        <v>0</v>
      </c>
      <c r="L76" s="49">
        <v>0</v>
      </c>
      <c r="M76" s="100">
        <v>0</v>
      </c>
      <c r="N76" s="76"/>
    </row>
    <row r="77" spans="1:14" ht="15">
      <c r="A77" s="59"/>
      <c r="B77" s="69"/>
      <c r="C77" s="47">
        <f t="shared" si="1"/>
        <v>0</v>
      </c>
      <c r="D77" s="91">
        <v>0</v>
      </c>
      <c r="E77" s="91">
        <v>0</v>
      </c>
      <c r="F77" s="76"/>
      <c r="G77" s="91">
        <v>0</v>
      </c>
      <c r="H77" s="90">
        <v>0</v>
      </c>
      <c r="I77" s="49">
        <v>0</v>
      </c>
      <c r="J77" s="76"/>
      <c r="K77" s="49">
        <v>0</v>
      </c>
      <c r="L77" s="49">
        <v>0</v>
      </c>
      <c r="M77" s="100">
        <v>0</v>
      </c>
      <c r="N77" s="76"/>
    </row>
    <row r="78" spans="1:14" ht="15">
      <c r="A78" s="59"/>
      <c r="B78" s="69"/>
      <c r="C78" s="47">
        <f t="shared" si="1"/>
        <v>0</v>
      </c>
      <c r="D78" s="91">
        <v>0</v>
      </c>
      <c r="E78" s="91">
        <v>0</v>
      </c>
      <c r="F78" s="76"/>
      <c r="G78" s="91">
        <v>0</v>
      </c>
      <c r="H78" s="90">
        <v>0</v>
      </c>
      <c r="I78" s="49">
        <v>0</v>
      </c>
      <c r="J78" s="76"/>
      <c r="K78" s="49">
        <v>0</v>
      </c>
      <c r="L78" s="49">
        <v>0</v>
      </c>
      <c r="M78" s="100">
        <v>0</v>
      </c>
      <c r="N78" s="76"/>
    </row>
    <row r="79" spans="1:14" ht="15">
      <c r="A79" s="59"/>
      <c r="B79" s="69"/>
      <c r="C79" s="47">
        <f t="shared" si="1"/>
        <v>0</v>
      </c>
      <c r="D79" s="91">
        <v>0</v>
      </c>
      <c r="E79" s="91">
        <v>0</v>
      </c>
      <c r="F79" s="76"/>
      <c r="G79" s="91">
        <v>0</v>
      </c>
      <c r="H79" s="90">
        <v>0</v>
      </c>
      <c r="I79" s="49">
        <v>0</v>
      </c>
      <c r="J79" s="76"/>
      <c r="K79" s="49">
        <v>0</v>
      </c>
      <c r="L79" s="49">
        <v>0</v>
      </c>
      <c r="M79" s="100">
        <v>0</v>
      </c>
      <c r="N79" s="76"/>
    </row>
    <row r="80" spans="1:14" ht="15">
      <c r="A80" s="59"/>
      <c r="B80" s="69"/>
      <c r="C80" s="47">
        <f t="shared" si="1"/>
        <v>0</v>
      </c>
      <c r="D80" s="91">
        <v>0</v>
      </c>
      <c r="E80" s="91">
        <v>0</v>
      </c>
      <c r="F80" s="76"/>
      <c r="G80" s="91">
        <v>0</v>
      </c>
      <c r="H80" s="90">
        <v>0</v>
      </c>
      <c r="I80" s="49">
        <v>0</v>
      </c>
      <c r="J80" s="76"/>
      <c r="K80" s="49">
        <v>0</v>
      </c>
      <c r="L80" s="49">
        <v>0</v>
      </c>
      <c r="M80" s="100">
        <v>0</v>
      </c>
      <c r="N80" s="76"/>
    </row>
    <row r="81" spans="1:14" ht="15">
      <c r="A81" s="59"/>
      <c r="B81" s="69"/>
      <c r="C81" s="47">
        <f t="shared" si="1"/>
        <v>0</v>
      </c>
      <c r="D81" s="91">
        <v>0</v>
      </c>
      <c r="E81" s="91">
        <v>0</v>
      </c>
      <c r="F81" s="76"/>
      <c r="G81" s="91">
        <v>0</v>
      </c>
      <c r="H81" s="90">
        <v>0</v>
      </c>
      <c r="I81" s="49">
        <v>0</v>
      </c>
      <c r="J81" s="76"/>
      <c r="K81" s="49">
        <v>0</v>
      </c>
      <c r="L81" s="49">
        <v>0</v>
      </c>
      <c r="M81" s="100">
        <v>0</v>
      </c>
      <c r="N81" s="76"/>
    </row>
    <row r="82" spans="1:14" ht="15">
      <c r="A82" s="59"/>
      <c r="B82" s="69"/>
      <c r="C82" s="47">
        <f t="shared" si="1"/>
        <v>0</v>
      </c>
      <c r="D82" s="91">
        <v>0</v>
      </c>
      <c r="E82" s="91">
        <v>0</v>
      </c>
      <c r="F82" s="77" t="s">
        <v>47</v>
      </c>
      <c r="G82" s="91">
        <v>0</v>
      </c>
      <c r="H82" s="90">
        <v>0</v>
      </c>
      <c r="I82" s="49">
        <v>0</v>
      </c>
      <c r="J82" s="77" t="s">
        <v>47</v>
      </c>
      <c r="K82" s="49">
        <v>0</v>
      </c>
      <c r="L82" s="49">
        <v>0</v>
      </c>
      <c r="M82" s="100">
        <v>0</v>
      </c>
      <c r="N82" s="77" t="s">
        <v>47</v>
      </c>
    </row>
    <row r="83" spans="1:14" ht="15">
      <c r="A83" s="59"/>
      <c r="B83" s="69"/>
      <c r="C83" s="47">
        <f t="shared" si="1"/>
        <v>0</v>
      </c>
      <c r="D83" s="91">
        <v>0</v>
      </c>
      <c r="E83" s="91">
        <v>0</v>
      </c>
      <c r="F83" s="77" t="s">
        <v>48</v>
      </c>
      <c r="G83" s="91">
        <v>0</v>
      </c>
      <c r="H83" s="90">
        <v>0</v>
      </c>
      <c r="I83" s="49">
        <v>0</v>
      </c>
      <c r="J83" s="77" t="s">
        <v>48</v>
      </c>
      <c r="K83" s="49">
        <v>0</v>
      </c>
      <c r="L83" s="49">
        <v>0</v>
      </c>
      <c r="M83" s="100">
        <v>0</v>
      </c>
      <c r="N83" s="77" t="s">
        <v>48</v>
      </c>
    </row>
    <row r="84" spans="1:14" ht="15">
      <c r="A84" s="52"/>
      <c r="B84" s="69"/>
      <c r="C84" s="47">
        <f t="shared" si="1"/>
        <v>0</v>
      </c>
      <c r="D84" s="91">
        <v>0</v>
      </c>
      <c r="E84" s="91">
        <v>0</v>
      </c>
      <c r="F84" s="77" t="s">
        <v>52</v>
      </c>
      <c r="G84" s="91">
        <v>0</v>
      </c>
      <c r="H84" s="90">
        <v>0</v>
      </c>
      <c r="I84" s="49">
        <v>0</v>
      </c>
      <c r="J84" s="77" t="s">
        <v>52</v>
      </c>
      <c r="K84" s="49">
        <v>0</v>
      </c>
      <c r="L84" s="49">
        <v>0</v>
      </c>
      <c r="M84" s="100">
        <v>0</v>
      </c>
      <c r="N84" s="77" t="s">
        <v>52</v>
      </c>
    </row>
  </sheetData>
  <autoFilter ref="A5:N41" xr:uid="{00000000-0009-0000-0000-00000C000000}"/>
  <mergeCells count="1">
    <mergeCell ref="E2:F2"/>
  </mergeCells>
  <phoneticPr fontId="0" type="noConversion"/>
  <pageMargins left="0.39370078740157483" right="0.35433070866141736" top="0.98425196850393704" bottom="0.98425196850393704" header="0.51181102362204722" footer="0.51181102362204722"/>
  <pageSetup paperSize="9" scale="57" orientation="landscape" horizontalDpi="4294967294" verticalDpi="4294967294"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249977111117893"/>
    <pageSetUpPr fitToPage="1"/>
  </sheetPr>
  <dimension ref="A1:O84"/>
  <sheetViews>
    <sheetView workbookViewId="0">
      <selection activeCell="A6" sqref="A6:O84"/>
    </sheetView>
  </sheetViews>
  <sheetFormatPr defaultColWidth="8.85546875" defaultRowHeight="12.75"/>
  <cols>
    <col min="1" max="1" width="15.5703125" style="6" customWidth="1"/>
    <col min="2" max="4" width="22.5703125" style="6" customWidth="1"/>
    <col min="5" max="15" width="14.5703125" style="6" customWidth="1"/>
    <col min="16" max="45" width="12.5703125" style="6" customWidth="1"/>
    <col min="46" max="16384" width="8.85546875" style="6"/>
  </cols>
  <sheetData>
    <row r="1" spans="1:15" ht="15" customHeight="1"/>
    <row r="2" spans="1:15" ht="15" customHeight="1">
      <c r="B2" s="35" t="s">
        <v>6</v>
      </c>
      <c r="C2" s="259" t="s">
        <v>53</v>
      </c>
      <c r="D2" s="262"/>
      <c r="F2" s="261"/>
      <c r="G2" s="261"/>
    </row>
    <row r="3" spans="1:15" ht="15" customHeight="1"/>
    <row r="4" spans="1:15" ht="15" customHeight="1">
      <c r="A4" s="11"/>
      <c r="B4" s="8"/>
      <c r="C4" s="8"/>
      <c r="D4" s="8"/>
    </row>
    <row r="5" spans="1:15" s="34" customFormat="1" ht="15" customHeight="1">
      <c r="A5" s="51" t="s">
        <v>9</v>
      </c>
      <c r="B5" s="51" t="s">
        <v>8</v>
      </c>
      <c r="C5" s="51" t="s">
        <v>10</v>
      </c>
      <c r="D5" s="51" t="s">
        <v>5</v>
      </c>
      <c r="E5" s="62" t="s">
        <v>24</v>
      </c>
      <c r="F5" s="60" t="s">
        <v>17</v>
      </c>
      <c r="G5" s="61" t="s">
        <v>0</v>
      </c>
      <c r="H5" s="66" t="s">
        <v>1</v>
      </c>
      <c r="I5" s="51" t="s">
        <v>2</v>
      </c>
      <c r="J5" s="50" t="s">
        <v>3</v>
      </c>
      <c r="K5" s="67" t="s">
        <v>4</v>
      </c>
      <c r="L5" s="68" t="s">
        <v>18</v>
      </c>
      <c r="M5" s="63" t="s">
        <v>19</v>
      </c>
      <c r="N5" s="64" t="s">
        <v>20</v>
      </c>
      <c r="O5" s="65" t="s">
        <v>21</v>
      </c>
    </row>
    <row r="6" spans="1:15" ht="15" customHeight="1">
      <c r="A6" s="59"/>
      <c r="B6" s="93"/>
      <c r="C6" s="56">
        <f t="shared" ref="C6:C69" si="0">(LARGE(F6:O6,1))+(LARGE(F6:O6,2))+(LARGE(F6:O6,3))+(LARGE(F6:O6,4))+(LARGE(F6:O6,5))+(LARGE(F6:O6,6))</f>
        <v>0</v>
      </c>
      <c r="D6" s="47">
        <f>E6+F6+G6+H6+I6+J6+K6+L6+M6+N6+O6</f>
        <v>0</v>
      </c>
      <c r="E6" s="77"/>
      <c r="F6" s="90">
        <v>0</v>
      </c>
      <c r="G6" s="49">
        <v>0</v>
      </c>
      <c r="H6" s="48">
        <v>0</v>
      </c>
      <c r="I6" s="49">
        <v>0</v>
      </c>
      <c r="J6" s="49">
        <v>0</v>
      </c>
      <c r="K6" s="77"/>
      <c r="L6" s="49">
        <v>0</v>
      </c>
      <c r="M6" s="49">
        <v>0</v>
      </c>
      <c r="N6" s="76">
        <v>0</v>
      </c>
      <c r="O6" s="48">
        <v>0</v>
      </c>
    </row>
    <row r="7" spans="1:15" ht="15" customHeight="1">
      <c r="A7" s="59"/>
      <c r="B7" s="93"/>
      <c r="C7" s="56">
        <f t="shared" si="0"/>
        <v>0</v>
      </c>
      <c r="D7" s="47">
        <f>E7+F7+G7+H7+I7+J7+K7+L7+M7+N7+O7</f>
        <v>0</v>
      </c>
      <c r="E7" s="77"/>
      <c r="F7" s="90">
        <v>0</v>
      </c>
      <c r="G7" s="49">
        <v>0</v>
      </c>
      <c r="H7" s="48">
        <v>0</v>
      </c>
      <c r="I7" s="49">
        <v>0</v>
      </c>
      <c r="J7" s="49">
        <v>0</v>
      </c>
      <c r="K7" s="77"/>
      <c r="L7" s="49">
        <v>0</v>
      </c>
      <c r="M7" s="49">
        <v>0</v>
      </c>
      <c r="N7" s="76">
        <v>0</v>
      </c>
      <c r="O7" s="48">
        <v>0</v>
      </c>
    </row>
    <row r="8" spans="1:15" ht="15" customHeight="1">
      <c r="A8" s="59"/>
      <c r="B8" s="93"/>
      <c r="C8" s="56">
        <f t="shared" si="0"/>
        <v>0</v>
      </c>
      <c r="D8" s="47">
        <f t="shared" ref="D8:D71" si="1">E8+F8+G8+H8+I8+J8+K8+L8+M8+N8+O8</f>
        <v>0</v>
      </c>
      <c r="E8" s="77"/>
      <c r="F8" s="90">
        <v>0</v>
      </c>
      <c r="G8" s="49">
        <v>0</v>
      </c>
      <c r="H8" s="48">
        <v>0</v>
      </c>
      <c r="I8" s="49">
        <v>0</v>
      </c>
      <c r="J8" s="49">
        <v>0</v>
      </c>
      <c r="K8" s="77"/>
      <c r="L8" s="49">
        <v>0</v>
      </c>
      <c r="M8" s="49">
        <v>0</v>
      </c>
      <c r="N8" s="76">
        <v>0</v>
      </c>
      <c r="O8" s="48">
        <v>0</v>
      </c>
    </row>
    <row r="9" spans="1:15" ht="15" customHeight="1">
      <c r="A9" s="59"/>
      <c r="B9" s="93"/>
      <c r="C9" s="56">
        <f t="shared" si="0"/>
        <v>0</v>
      </c>
      <c r="D9" s="47">
        <f t="shared" si="1"/>
        <v>0</v>
      </c>
      <c r="E9" s="76"/>
      <c r="F9" s="90">
        <v>0</v>
      </c>
      <c r="G9" s="49">
        <v>0</v>
      </c>
      <c r="H9" s="48">
        <v>0</v>
      </c>
      <c r="I9" s="49">
        <v>0</v>
      </c>
      <c r="J9" s="49">
        <v>0</v>
      </c>
      <c r="K9" s="76"/>
      <c r="L9" s="49">
        <v>0</v>
      </c>
      <c r="M9" s="49">
        <v>0</v>
      </c>
      <c r="N9" s="76">
        <v>0</v>
      </c>
      <c r="O9" s="48">
        <v>0</v>
      </c>
    </row>
    <row r="10" spans="1:15" ht="15" customHeight="1">
      <c r="A10" s="59"/>
      <c r="B10" s="93"/>
      <c r="C10" s="56">
        <f t="shared" si="0"/>
        <v>0</v>
      </c>
      <c r="D10" s="47">
        <f t="shared" si="1"/>
        <v>0</v>
      </c>
      <c r="E10" s="77"/>
      <c r="F10" s="90">
        <v>0</v>
      </c>
      <c r="G10" s="49">
        <v>0</v>
      </c>
      <c r="H10" s="48">
        <v>0</v>
      </c>
      <c r="I10" s="49">
        <v>0</v>
      </c>
      <c r="J10" s="49">
        <v>0</v>
      </c>
      <c r="K10" s="77"/>
      <c r="L10" s="49">
        <v>0</v>
      </c>
      <c r="M10" s="49">
        <v>0</v>
      </c>
      <c r="N10" s="76">
        <v>0</v>
      </c>
      <c r="O10" s="48">
        <v>0</v>
      </c>
    </row>
    <row r="11" spans="1:15" ht="15" customHeight="1">
      <c r="A11" s="59"/>
      <c r="B11" s="93"/>
      <c r="C11" s="56">
        <f t="shared" si="0"/>
        <v>0</v>
      </c>
      <c r="D11" s="47">
        <f t="shared" si="1"/>
        <v>0</v>
      </c>
      <c r="E11" s="77"/>
      <c r="F11" s="90">
        <v>0</v>
      </c>
      <c r="G11" s="49">
        <v>0</v>
      </c>
      <c r="H11" s="48">
        <v>0</v>
      </c>
      <c r="I11" s="49">
        <v>0</v>
      </c>
      <c r="J11" s="49">
        <v>0</v>
      </c>
      <c r="K11" s="77"/>
      <c r="L11" s="49">
        <v>0</v>
      </c>
      <c r="M11" s="49">
        <v>0</v>
      </c>
      <c r="N11" s="76">
        <v>0</v>
      </c>
      <c r="O11" s="48">
        <v>0</v>
      </c>
    </row>
    <row r="12" spans="1:15" ht="15" customHeight="1">
      <c r="A12" s="59"/>
      <c r="B12" s="93"/>
      <c r="C12" s="56">
        <f t="shared" si="0"/>
        <v>0</v>
      </c>
      <c r="D12" s="47">
        <f t="shared" si="1"/>
        <v>0</v>
      </c>
      <c r="E12" s="77"/>
      <c r="F12" s="90">
        <v>0</v>
      </c>
      <c r="G12" s="49">
        <v>0</v>
      </c>
      <c r="H12" s="48">
        <v>0</v>
      </c>
      <c r="I12" s="49">
        <v>0</v>
      </c>
      <c r="J12" s="49">
        <v>0</v>
      </c>
      <c r="K12" s="77"/>
      <c r="L12" s="49">
        <v>0</v>
      </c>
      <c r="M12" s="49">
        <v>0</v>
      </c>
      <c r="N12" s="76">
        <v>0</v>
      </c>
      <c r="O12" s="48">
        <v>0</v>
      </c>
    </row>
    <row r="13" spans="1:15" ht="15" customHeight="1">
      <c r="A13" s="59"/>
      <c r="B13" s="93"/>
      <c r="C13" s="56">
        <f t="shared" si="0"/>
        <v>0</v>
      </c>
      <c r="D13" s="47">
        <f t="shared" si="1"/>
        <v>0</v>
      </c>
      <c r="E13" s="76"/>
      <c r="F13" s="90">
        <v>0</v>
      </c>
      <c r="G13" s="49">
        <v>0</v>
      </c>
      <c r="H13" s="48">
        <v>0</v>
      </c>
      <c r="I13" s="49">
        <v>0</v>
      </c>
      <c r="J13" s="49">
        <v>0</v>
      </c>
      <c r="K13" s="76"/>
      <c r="L13" s="49">
        <v>0</v>
      </c>
      <c r="M13" s="49">
        <v>0</v>
      </c>
      <c r="N13" s="76">
        <v>0</v>
      </c>
      <c r="O13" s="48">
        <v>0</v>
      </c>
    </row>
    <row r="14" spans="1:15" ht="15" customHeight="1">
      <c r="A14" s="59"/>
      <c r="B14" s="93"/>
      <c r="C14" s="56">
        <f t="shared" si="0"/>
        <v>0</v>
      </c>
      <c r="D14" s="47">
        <f t="shared" si="1"/>
        <v>0</v>
      </c>
      <c r="E14" s="76"/>
      <c r="F14" s="90">
        <v>0</v>
      </c>
      <c r="G14" s="49">
        <v>0</v>
      </c>
      <c r="H14" s="48">
        <v>0</v>
      </c>
      <c r="I14" s="49">
        <v>0</v>
      </c>
      <c r="J14" s="49">
        <v>0</v>
      </c>
      <c r="K14" s="76"/>
      <c r="L14" s="49">
        <v>0</v>
      </c>
      <c r="M14" s="49">
        <v>0</v>
      </c>
      <c r="N14" s="76">
        <v>0</v>
      </c>
      <c r="O14" s="48">
        <v>0</v>
      </c>
    </row>
    <row r="15" spans="1:15" ht="15" customHeight="1">
      <c r="A15" s="59"/>
      <c r="B15" s="93"/>
      <c r="C15" s="56">
        <f t="shared" si="0"/>
        <v>0</v>
      </c>
      <c r="D15" s="47">
        <f t="shared" si="1"/>
        <v>0</v>
      </c>
      <c r="E15" s="76"/>
      <c r="F15" s="90">
        <v>0</v>
      </c>
      <c r="G15" s="49">
        <v>0</v>
      </c>
      <c r="H15" s="48">
        <v>0</v>
      </c>
      <c r="I15" s="49">
        <v>0</v>
      </c>
      <c r="J15" s="49">
        <v>0</v>
      </c>
      <c r="K15" s="76"/>
      <c r="L15" s="49">
        <v>0</v>
      </c>
      <c r="M15" s="49">
        <v>0</v>
      </c>
      <c r="N15" s="76">
        <v>0</v>
      </c>
      <c r="O15" s="48">
        <v>0</v>
      </c>
    </row>
    <row r="16" spans="1:15" ht="15" customHeight="1">
      <c r="A16" s="59"/>
      <c r="B16" s="93"/>
      <c r="C16" s="56">
        <f t="shared" si="0"/>
        <v>0</v>
      </c>
      <c r="D16" s="47">
        <f t="shared" si="1"/>
        <v>0</v>
      </c>
      <c r="E16" s="77"/>
      <c r="F16" s="90">
        <v>0</v>
      </c>
      <c r="G16" s="49">
        <v>0</v>
      </c>
      <c r="H16" s="48">
        <v>0</v>
      </c>
      <c r="I16" s="49">
        <v>0</v>
      </c>
      <c r="J16" s="49">
        <v>0</v>
      </c>
      <c r="K16" s="77"/>
      <c r="L16" s="49">
        <v>0</v>
      </c>
      <c r="M16" s="49">
        <v>0</v>
      </c>
      <c r="N16" s="76">
        <v>0</v>
      </c>
      <c r="O16" s="48">
        <v>0</v>
      </c>
    </row>
    <row r="17" spans="1:15" ht="15" customHeight="1">
      <c r="A17" s="92"/>
      <c r="B17" s="93"/>
      <c r="C17" s="56">
        <f t="shared" si="0"/>
        <v>0</v>
      </c>
      <c r="D17" s="47">
        <f t="shared" si="1"/>
        <v>0</v>
      </c>
      <c r="E17" s="77"/>
      <c r="F17" s="90">
        <v>0</v>
      </c>
      <c r="G17" s="49">
        <v>0</v>
      </c>
      <c r="H17" s="48">
        <v>0</v>
      </c>
      <c r="I17" s="49">
        <v>0</v>
      </c>
      <c r="J17" s="49">
        <v>0</v>
      </c>
      <c r="K17" s="77"/>
      <c r="L17" s="49">
        <v>0</v>
      </c>
      <c r="M17" s="49">
        <v>0</v>
      </c>
      <c r="N17" s="76">
        <v>0</v>
      </c>
      <c r="O17" s="48">
        <v>0</v>
      </c>
    </row>
    <row r="18" spans="1:15" ht="15" customHeight="1">
      <c r="A18" s="52"/>
      <c r="B18" s="93"/>
      <c r="C18" s="56">
        <f t="shared" si="0"/>
        <v>0</v>
      </c>
      <c r="D18" s="47">
        <f t="shared" si="1"/>
        <v>0</v>
      </c>
      <c r="E18" s="77"/>
      <c r="F18" s="90">
        <v>0</v>
      </c>
      <c r="G18" s="49">
        <v>0</v>
      </c>
      <c r="H18" s="48">
        <v>0</v>
      </c>
      <c r="I18" s="49">
        <v>0</v>
      </c>
      <c r="J18" s="49">
        <v>0</v>
      </c>
      <c r="K18" s="77"/>
      <c r="L18" s="49">
        <v>0</v>
      </c>
      <c r="M18" s="49">
        <v>0</v>
      </c>
      <c r="N18" s="76">
        <v>0</v>
      </c>
      <c r="O18" s="48">
        <v>0</v>
      </c>
    </row>
    <row r="19" spans="1:15" ht="15" customHeight="1">
      <c r="A19" s="52"/>
      <c r="B19" s="93"/>
      <c r="C19" s="56">
        <f t="shared" si="0"/>
        <v>0</v>
      </c>
      <c r="D19" s="47">
        <f t="shared" si="1"/>
        <v>0</v>
      </c>
      <c r="E19" s="77"/>
      <c r="F19" s="90">
        <v>0</v>
      </c>
      <c r="G19" s="49">
        <v>0</v>
      </c>
      <c r="H19" s="48">
        <v>0</v>
      </c>
      <c r="I19" s="49">
        <v>0</v>
      </c>
      <c r="J19" s="49">
        <v>0</v>
      </c>
      <c r="K19" s="77"/>
      <c r="L19" s="49">
        <v>0</v>
      </c>
      <c r="M19" s="49">
        <v>0</v>
      </c>
      <c r="N19" s="76">
        <v>0</v>
      </c>
      <c r="O19" s="48">
        <v>0</v>
      </c>
    </row>
    <row r="20" spans="1:15" ht="15" customHeight="1">
      <c r="A20" s="52"/>
      <c r="B20" s="93"/>
      <c r="C20" s="56">
        <f t="shared" si="0"/>
        <v>0</v>
      </c>
      <c r="D20" s="47">
        <f t="shared" si="1"/>
        <v>0</v>
      </c>
      <c r="E20" s="77"/>
      <c r="F20" s="90">
        <v>0</v>
      </c>
      <c r="G20" s="49">
        <v>0</v>
      </c>
      <c r="H20" s="48">
        <v>0</v>
      </c>
      <c r="I20" s="49">
        <v>0</v>
      </c>
      <c r="J20" s="49">
        <v>0</v>
      </c>
      <c r="K20" s="77"/>
      <c r="L20" s="49">
        <v>0</v>
      </c>
      <c r="M20" s="49">
        <v>0</v>
      </c>
      <c r="N20" s="76">
        <v>0</v>
      </c>
      <c r="O20" s="48">
        <v>0</v>
      </c>
    </row>
    <row r="21" spans="1:15" ht="15" customHeight="1">
      <c r="A21" s="52"/>
      <c r="B21" s="93"/>
      <c r="C21" s="56">
        <f t="shared" si="0"/>
        <v>0</v>
      </c>
      <c r="D21" s="47">
        <f t="shared" si="1"/>
        <v>0</v>
      </c>
      <c r="E21" s="77"/>
      <c r="F21" s="90">
        <v>0</v>
      </c>
      <c r="G21" s="49">
        <v>0</v>
      </c>
      <c r="H21" s="48">
        <v>0</v>
      </c>
      <c r="I21" s="49">
        <v>0</v>
      </c>
      <c r="J21" s="49">
        <v>0</v>
      </c>
      <c r="K21" s="77"/>
      <c r="L21" s="49">
        <v>0</v>
      </c>
      <c r="M21" s="49">
        <v>0</v>
      </c>
      <c r="N21" s="76">
        <v>0</v>
      </c>
      <c r="O21" s="48">
        <v>0</v>
      </c>
    </row>
    <row r="22" spans="1:15" ht="15" customHeight="1">
      <c r="A22" s="52"/>
      <c r="B22" s="93"/>
      <c r="C22" s="56">
        <f t="shared" si="0"/>
        <v>0</v>
      </c>
      <c r="D22" s="47">
        <f t="shared" si="1"/>
        <v>0</v>
      </c>
      <c r="E22" s="76"/>
      <c r="F22" s="90">
        <v>0</v>
      </c>
      <c r="G22" s="49">
        <v>0</v>
      </c>
      <c r="H22" s="48">
        <v>0</v>
      </c>
      <c r="I22" s="49">
        <v>0</v>
      </c>
      <c r="J22" s="49">
        <v>0</v>
      </c>
      <c r="K22" s="76"/>
      <c r="L22" s="49">
        <v>0</v>
      </c>
      <c r="M22" s="49">
        <v>0</v>
      </c>
      <c r="N22" s="76">
        <v>0</v>
      </c>
      <c r="O22" s="48">
        <v>0</v>
      </c>
    </row>
    <row r="23" spans="1:15" ht="15" customHeight="1">
      <c r="A23" s="52"/>
      <c r="B23" s="93"/>
      <c r="C23" s="56">
        <f t="shared" si="0"/>
        <v>0</v>
      </c>
      <c r="D23" s="47">
        <f t="shared" si="1"/>
        <v>0</v>
      </c>
      <c r="E23" s="76"/>
      <c r="F23" s="90">
        <v>0</v>
      </c>
      <c r="G23" s="49">
        <v>0</v>
      </c>
      <c r="H23" s="48">
        <v>0</v>
      </c>
      <c r="I23" s="49">
        <v>0</v>
      </c>
      <c r="J23" s="49">
        <v>0</v>
      </c>
      <c r="K23" s="76"/>
      <c r="L23" s="49">
        <v>0</v>
      </c>
      <c r="M23" s="49">
        <v>0</v>
      </c>
      <c r="N23" s="76">
        <v>0</v>
      </c>
      <c r="O23" s="48">
        <v>0</v>
      </c>
    </row>
    <row r="24" spans="1:15" ht="15" customHeight="1">
      <c r="A24" s="52"/>
      <c r="B24" s="93"/>
      <c r="C24" s="56">
        <f t="shared" si="0"/>
        <v>0</v>
      </c>
      <c r="D24" s="47">
        <f t="shared" si="1"/>
        <v>0</v>
      </c>
      <c r="E24" s="77"/>
      <c r="F24" s="90">
        <v>0</v>
      </c>
      <c r="G24" s="49">
        <v>0</v>
      </c>
      <c r="H24" s="48">
        <v>0</v>
      </c>
      <c r="I24" s="49">
        <v>0</v>
      </c>
      <c r="J24" s="49">
        <v>0</v>
      </c>
      <c r="K24" s="77"/>
      <c r="L24" s="49">
        <v>0</v>
      </c>
      <c r="M24" s="49">
        <v>0</v>
      </c>
      <c r="N24" s="76">
        <v>0</v>
      </c>
      <c r="O24" s="48">
        <v>0</v>
      </c>
    </row>
    <row r="25" spans="1:15" ht="15" customHeight="1">
      <c r="A25" s="94"/>
      <c r="B25" s="93"/>
      <c r="C25" s="56">
        <f t="shared" si="0"/>
        <v>0</v>
      </c>
      <c r="D25" s="47">
        <f t="shared" si="1"/>
        <v>0</v>
      </c>
      <c r="E25" s="77"/>
      <c r="F25" s="90">
        <v>0</v>
      </c>
      <c r="G25" s="49">
        <v>0</v>
      </c>
      <c r="H25" s="48">
        <v>0</v>
      </c>
      <c r="I25" s="49">
        <v>0</v>
      </c>
      <c r="J25" s="49">
        <v>0</v>
      </c>
      <c r="K25" s="77"/>
      <c r="L25" s="49">
        <v>0</v>
      </c>
      <c r="M25" s="49">
        <v>0</v>
      </c>
      <c r="N25" s="76">
        <v>0</v>
      </c>
      <c r="O25" s="48">
        <v>0</v>
      </c>
    </row>
    <row r="26" spans="1:15" ht="15" customHeight="1">
      <c r="A26" s="59"/>
      <c r="B26" s="93"/>
      <c r="C26" s="56">
        <f t="shared" si="0"/>
        <v>0</v>
      </c>
      <c r="D26" s="47">
        <f t="shared" si="1"/>
        <v>0</v>
      </c>
      <c r="E26" s="77"/>
      <c r="F26" s="90">
        <v>0</v>
      </c>
      <c r="G26" s="49">
        <v>0</v>
      </c>
      <c r="H26" s="48">
        <v>0</v>
      </c>
      <c r="I26" s="49">
        <v>0</v>
      </c>
      <c r="J26" s="49">
        <v>0</v>
      </c>
      <c r="K26" s="77"/>
      <c r="L26" s="49">
        <v>0</v>
      </c>
      <c r="M26" s="49">
        <v>0</v>
      </c>
      <c r="N26" s="76">
        <v>0</v>
      </c>
      <c r="O26" s="48">
        <v>0</v>
      </c>
    </row>
    <row r="27" spans="1:15" ht="15" customHeight="1">
      <c r="A27" s="59"/>
      <c r="B27" s="93"/>
      <c r="C27" s="56">
        <f t="shared" si="0"/>
        <v>0</v>
      </c>
      <c r="D27" s="47">
        <f t="shared" si="1"/>
        <v>0</v>
      </c>
      <c r="E27" s="76"/>
      <c r="F27" s="90">
        <v>0</v>
      </c>
      <c r="G27" s="49">
        <v>0</v>
      </c>
      <c r="H27" s="48">
        <v>0</v>
      </c>
      <c r="I27" s="49">
        <v>0</v>
      </c>
      <c r="J27" s="49">
        <v>0</v>
      </c>
      <c r="K27" s="76"/>
      <c r="L27" s="49">
        <v>0</v>
      </c>
      <c r="M27" s="49">
        <v>0</v>
      </c>
      <c r="N27" s="76">
        <v>0</v>
      </c>
      <c r="O27" s="48">
        <v>0</v>
      </c>
    </row>
    <row r="28" spans="1:15" ht="15" customHeight="1">
      <c r="A28" s="52"/>
      <c r="B28" s="93"/>
      <c r="C28" s="56">
        <f t="shared" si="0"/>
        <v>0</v>
      </c>
      <c r="D28" s="47">
        <f t="shared" si="1"/>
        <v>0</v>
      </c>
      <c r="E28" s="76"/>
      <c r="F28" s="91">
        <v>0</v>
      </c>
      <c r="G28" s="49">
        <v>0</v>
      </c>
      <c r="H28" s="49">
        <v>0</v>
      </c>
      <c r="I28" s="49">
        <v>0</v>
      </c>
      <c r="J28" s="49">
        <v>0</v>
      </c>
      <c r="K28" s="76"/>
      <c r="L28" s="49">
        <v>0</v>
      </c>
      <c r="M28" s="49">
        <v>0</v>
      </c>
      <c r="N28" s="76">
        <v>0</v>
      </c>
      <c r="O28" s="48">
        <v>0</v>
      </c>
    </row>
    <row r="29" spans="1:15" ht="15" customHeight="1">
      <c r="A29" s="52"/>
      <c r="B29" s="93"/>
      <c r="C29" s="56">
        <f t="shared" si="0"/>
        <v>0</v>
      </c>
      <c r="D29" s="47">
        <f t="shared" si="1"/>
        <v>0</v>
      </c>
      <c r="E29" s="77"/>
      <c r="F29" s="91">
        <v>0</v>
      </c>
      <c r="G29" s="49">
        <v>0</v>
      </c>
      <c r="H29" s="49">
        <v>0</v>
      </c>
      <c r="I29" s="49">
        <v>0</v>
      </c>
      <c r="J29" s="49">
        <v>0</v>
      </c>
      <c r="K29" s="77"/>
      <c r="L29" s="49">
        <v>0</v>
      </c>
      <c r="M29" s="49">
        <v>0</v>
      </c>
      <c r="N29" s="76">
        <v>0</v>
      </c>
      <c r="O29" s="48">
        <v>0</v>
      </c>
    </row>
    <row r="30" spans="1:15" ht="15" customHeight="1">
      <c r="A30" s="59"/>
      <c r="B30" s="93"/>
      <c r="C30" s="56">
        <f t="shared" si="0"/>
        <v>0</v>
      </c>
      <c r="D30" s="47">
        <f t="shared" si="1"/>
        <v>0</v>
      </c>
      <c r="E30" s="76"/>
      <c r="F30" s="91">
        <v>0</v>
      </c>
      <c r="G30" s="49">
        <v>0</v>
      </c>
      <c r="H30" s="49">
        <v>0</v>
      </c>
      <c r="I30" s="49">
        <v>0</v>
      </c>
      <c r="J30" s="49">
        <v>0</v>
      </c>
      <c r="K30" s="76"/>
      <c r="L30" s="49">
        <v>0</v>
      </c>
      <c r="M30" s="49">
        <v>0</v>
      </c>
      <c r="N30" s="76">
        <v>0</v>
      </c>
      <c r="O30" s="48">
        <v>0</v>
      </c>
    </row>
    <row r="31" spans="1:15" ht="15" customHeight="1">
      <c r="A31" s="59"/>
      <c r="B31" s="93"/>
      <c r="C31" s="56">
        <f t="shared" si="0"/>
        <v>0</v>
      </c>
      <c r="D31" s="47">
        <f t="shared" si="1"/>
        <v>0</v>
      </c>
      <c r="E31" s="76"/>
      <c r="F31" s="91">
        <v>0</v>
      </c>
      <c r="G31" s="49">
        <v>0</v>
      </c>
      <c r="H31" s="49">
        <v>0</v>
      </c>
      <c r="I31" s="49">
        <v>0</v>
      </c>
      <c r="J31" s="49">
        <v>0</v>
      </c>
      <c r="K31" s="76"/>
      <c r="L31" s="49">
        <v>0</v>
      </c>
      <c r="M31" s="49">
        <v>0</v>
      </c>
      <c r="N31" s="76">
        <v>0</v>
      </c>
      <c r="O31" s="48">
        <v>0</v>
      </c>
    </row>
    <row r="32" spans="1:15" ht="15" customHeight="1">
      <c r="A32" s="59"/>
      <c r="B32" s="93"/>
      <c r="C32" s="56">
        <f t="shared" si="0"/>
        <v>0</v>
      </c>
      <c r="D32" s="47">
        <f t="shared" si="1"/>
        <v>0</v>
      </c>
      <c r="E32" s="77"/>
      <c r="F32" s="91">
        <v>0</v>
      </c>
      <c r="G32" s="49">
        <v>0</v>
      </c>
      <c r="H32" s="49">
        <v>0</v>
      </c>
      <c r="I32" s="49">
        <v>0</v>
      </c>
      <c r="J32" s="49">
        <v>0</v>
      </c>
      <c r="K32" s="77"/>
      <c r="L32" s="49">
        <v>0</v>
      </c>
      <c r="M32" s="49">
        <v>0</v>
      </c>
      <c r="N32" s="76">
        <v>0</v>
      </c>
      <c r="O32" s="48">
        <v>0</v>
      </c>
    </row>
    <row r="33" spans="1:15" ht="15" customHeight="1">
      <c r="A33" s="59"/>
      <c r="B33" s="93"/>
      <c r="C33" s="56">
        <f t="shared" si="0"/>
        <v>0</v>
      </c>
      <c r="D33" s="47">
        <f t="shared" si="1"/>
        <v>0</v>
      </c>
      <c r="E33" s="77"/>
      <c r="F33" s="91">
        <v>0</v>
      </c>
      <c r="G33" s="49">
        <v>0</v>
      </c>
      <c r="H33" s="49">
        <v>0</v>
      </c>
      <c r="I33" s="49">
        <v>0</v>
      </c>
      <c r="J33" s="49">
        <v>0</v>
      </c>
      <c r="K33" s="77"/>
      <c r="L33" s="49">
        <v>0</v>
      </c>
      <c r="M33" s="49">
        <v>0</v>
      </c>
      <c r="N33" s="76">
        <v>0</v>
      </c>
      <c r="O33" s="48">
        <v>0</v>
      </c>
    </row>
    <row r="34" spans="1:15" ht="15" customHeight="1">
      <c r="A34" s="59"/>
      <c r="B34" s="93"/>
      <c r="C34" s="56">
        <f t="shared" si="0"/>
        <v>0</v>
      </c>
      <c r="D34" s="47">
        <f t="shared" si="1"/>
        <v>0</v>
      </c>
      <c r="E34" s="77"/>
      <c r="F34" s="91">
        <v>0</v>
      </c>
      <c r="G34" s="49">
        <v>0</v>
      </c>
      <c r="H34" s="49">
        <v>0</v>
      </c>
      <c r="I34" s="49">
        <v>0</v>
      </c>
      <c r="J34" s="49">
        <v>0</v>
      </c>
      <c r="K34" s="77"/>
      <c r="L34" s="49">
        <v>0</v>
      </c>
      <c r="M34" s="49">
        <v>0</v>
      </c>
      <c r="N34" s="76">
        <v>0</v>
      </c>
      <c r="O34" s="48">
        <v>0</v>
      </c>
    </row>
    <row r="35" spans="1:15" ht="15" customHeight="1">
      <c r="A35" s="59"/>
      <c r="B35" s="93"/>
      <c r="C35" s="56">
        <f t="shared" si="0"/>
        <v>0</v>
      </c>
      <c r="D35" s="47">
        <f t="shared" si="1"/>
        <v>0</v>
      </c>
      <c r="E35" s="77"/>
      <c r="F35" s="91">
        <v>0</v>
      </c>
      <c r="G35" s="49">
        <v>0</v>
      </c>
      <c r="H35" s="49">
        <v>0</v>
      </c>
      <c r="I35" s="49">
        <v>0</v>
      </c>
      <c r="J35" s="49">
        <v>0</v>
      </c>
      <c r="K35" s="77"/>
      <c r="L35" s="49">
        <v>0</v>
      </c>
      <c r="M35" s="49">
        <v>0</v>
      </c>
      <c r="N35" s="76">
        <v>0</v>
      </c>
      <c r="O35" s="48">
        <v>0</v>
      </c>
    </row>
    <row r="36" spans="1:15" ht="15" customHeight="1">
      <c r="A36" s="59"/>
      <c r="B36" s="93"/>
      <c r="C36" s="56">
        <f t="shared" si="0"/>
        <v>0</v>
      </c>
      <c r="D36" s="47">
        <f t="shared" si="1"/>
        <v>0</v>
      </c>
      <c r="E36" s="76"/>
      <c r="F36" s="91">
        <v>0</v>
      </c>
      <c r="G36" s="49">
        <v>0</v>
      </c>
      <c r="H36" s="49">
        <v>0</v>
      </c>
      <c r="I36" s="49">
        <v>0</v>
      </c>
      <c r="J36" s="49">
        <v>0</v>
      </c>
      <c r="K36" s="76"/>
      <c r="L36" s="49">
        <v>0</v>
      </c>
      <c r="M36" s="49">
        <v>0</v>
      </c>
      <c r="N36" s="76">
        <v>0</v>
      </c>
      <c r="O36" s="48">
        <v>0</v>
      </c>
    </row>
    <row r="37" spans="1:15" ht="15" customHeight="1">
      <c r="A37" s="59"/>
      <c r="B37" s="93"/>
      <c r="C37" s="56">
        <f t="shared" si="0"/>
        <v>0</v>
      </c>
      <c r="D37" s="47">
        <f t="shared" si="1"/>
        <v>0</v>
      </c>
      <c r="E37" s="77"/>
      <c r="F37" s="91">
        <v>0</v>
      </c>
      <c r="G37" s="49">
        <v>0</v>
      </c>
      <c r="H37" s="49">
        <v>0</v>
      </c>
      <c r="I37" s="49">
        <v>0</v>
      </c>
      <c r="J37" s="49">
        <v>0</v>
      </c>
      <c r="K37" s="77"/>
      <c r="L37" s="49">
        <v>0</v>
      </c>
      <c r="M37" s="49">
        <v>0</v>
      </c>
      <c r="N37" s="76">
        <v>0</v>
      </c>
      <c r="O37" s="48">
        <v>0</v>
      </c>
    </row>
    <row r="38" spans="1:15" ht="15" customHeight="1">
      <c r="A38" s="59"/>
      <c r="B38" s="93"/>
      <c r="C38" s="56">
        <f t="shared" si="0"/>
        <v>0</v>
      </c>
      <c r="D38" s="47">
        <f t="shared" si="1"/>
        <v>0</v>
      </c>
      <c r="E38" s="76"/>
      <c r="F38" s="91">
        <v>0</v>
      </c>
      <c r="G38" s="49">
        <v>0</v>
      </c>
      <c r="H38" s="49">
        <v>0</v>
      </c>
      <c r="I38" s="49">
        <v>0</v>
      </c>
      <c r="J38" s="49">
        <v>0</v>
      </c>
      <c r="K38" s="76"/>
      <c r="L38" s="49">
        <v>0</v>
      </c>
      <c r="M38" s="49">
        <v>0</v>
      </c>
      <c r="N38" s="76">
        <v>0</v>
      </c>
      <c r="O38" s="48">
        <v>0</v>
      </c>
    </row>
    <row r="39" spans="1:15" ht="15" customHeight="1">
      <c r="A39" s="59"/>
      <c r="B39" s="93"/>
      <c r="C39" s="56">
        <f t="shared" si="0"/>
        <v>0</v>
      </c>
      <c r="D39" s="47">
        <f t="shared" si="1"/>
        <v>0</v>
      </c>
      <c r="E39" s="77"/>
      <c r="F39" s="91">
        <v>0</v>
      </c>
      <c r="G39" s="49">
        <v>0</v>
      </c>
      <c r="H39" s="49">
        <v>0</v>
      </c>
      <c r="I39" s="49">
        <v>0</v>
      </c>
      <c r="J39" s="49">
        <v>0</v>
      </c>
      <c r="K39" s="77"/>
      <c r="L39" s="49">
        <v>0</v>
      </c>
      <c r="M39" s="49">
        <v>0</v>
      </c>
      <c r="N39" s="76">
        <v>0</v>
      </c>
      <c r="O39" s="48">
        <v>0</v>
      </c>
    </row>
    <row r="40" spans="1:15" ht="15" customHeight="1">
      <c r="A40" s="59"/>
      <c r="B40" s="93"/>
      <c r="C40" s="56">
        <f t="shared" si="0"/>
        <v>0</v>
      </c>
      <c r="D40" s="47">
        <f t="shared" si="1"/>
        <v>0</v>
      </c>
      <c r="E40" s="76"/>
      <c r="F40" s="91">
        <v>0</v>
      </c>
      <c r="G40" s="49">
        <v>0</v>
      </c>
      <c r="H40" s="49">
        <v>0</v>
      </c>
      <c r="I40" s="49">
        <v>0</v>
      </c>
      <c r="J40" s="49">
        <v>0</v>
      </c>
      <c r="K40" s="76"/>
      <c r="L40" s="49">
        <v>0</v>
      </c>
      <c r="M40" s="49">
        <v>0</v>
      </c>
      <c r="N40" s="76">
        <v>0</v>
      </c>
      <c r="O40" s="48">
        <v>0</v>
      </c>
    </row>
    <row r="41" spans="1:15" ht="15" customHeight="1">
      <c r="A41" s="59"/>
      <c r="B41" s="93"/>
      <c r="C41" s="56">
        <f t="shared" si="0"/>
        <v>0</v>
      </c>
      <c r="D41" s="47">
        <f t="shared" si="1"/>
        <v>0</v>
      </c>
      <c r="E41" s="76"/>
      <c r="F41" s="91">
        <v>0</v>
      </c>
      <c r="G41" s="49">
        <v>0</v>
      </c>
      <c r="H41" s="49">
        <v>0</v>
      </c>
      <c r="I41" s="49">
        <v>0</v>
      </c>
      <c r="J41" s="49">
        <v>0</v>
      </c>
      <c r="K41" s="76"/>
      <c r="L41" s="49">
        <v>0</v>
      </c>
      <c r="M41" s="49">
        <v>0</v>
      </c>
      <c r="N41" s="76">
        <v>0</v>
      </c>
      <c r="O41" s="48">
        <v>0</v>
      </c>
    </row>
    <row r="42" spans="1:15" ht="15" customHeight="1">
      <c r="A42" s="59"/>
      <c r="B42" s="93"/>
      <c r="C42" s="56">
        <f t="shared" si="0"/>
        <v>0</v>
      </c>
      <c r="D42" s="47">
        <f t="shared" si="1"/>
        <v>0</v>
      </c>
      <c r="E42" s="76"/>
      <c r="F42" s="91">
        <v>0</v>
      </c>
      <c r="G42" s="49">
        <v>0</v>
      </c>
      <c r="H42" s="49">
        <v>0</v>
      </c>
      <c r="I42" s="49">
        <v>0</v>
      </c>
      <c r="J42" s="49">
        <v>0</v>
      </c>
      <c r="K42" s="76"/>
      <c r="L42" s="49">
        <v>0</v>
      </c>
      <c r="M42" s="49">
        <v>0</v>
      </c>
      <c r="N42" s="76">
        <v>0</v>
      </c>
      <c r="O42" s="48">
        <v>0</v>
      </c>
    </row>
    <row r="43" spans="1:15" ht="15" customHeight="1">
      <c r="A43" s="59"/>
      <c r="B43" s="93"/>
      <c r="C43" s="56">
        <f t="shared" si="0"/>
        <v>0</v>
      </c>
      <c r="D43" s="47">
        <f t="shared" si="1"/>
        <v>0</v>
      </c>
      <c r="E43" s="76"/>
      <c r="F43" s="91">
        <v>0</v>
      </c>
      <c r="G43" s="49">
        <v>0</v>
      </c>
      <c r="H43" s="49">
        <v>0</v>
      </c>
      <c r="I43" s="49">
        <v>0</v>
      </c>
      <c r="J43" s="49">
        <v>0</v>
      </c>
      <c r="K43" s="76"/>
      <c r="L43" s="49">
        <v>0</v>
      </c>
      <c r="M43" s="49">
        <v>0</v>
      </c>
      <c r="N43" s="76">
        <v>0</v>
      </c>
      <c r="O43" s="48">
        <v>0</v>
      </c>
    </row>
    <row r="44" spans="1:15" ht="15" customHeight="1">
      <c r="A44" s="59"/>
      <c r="B44" s="93"/>
      <c r="C44" s="56">
        <f t="shared" si="0"/>
        <v>0</v>
      </c>
      <c r="D44" s="47">
        <f t="shared" si="1"/>
        <v>0</v>
      </c>
      <c r="E44" s="76"/>
      <c r="F44" s="91">
        <v>0</v>
      </c>
      <c r="G44" s="49">
        <v>0</v>
      </c>
      <c r="H44" s="49">
        <v>0</v>
      </c>
      <c r="I44" s="49">
        <v>0</v>
      </c>
      <c r="J44" s="49">
        <v>0</v>
      </c>
      <c r="K44" s="76"/>
      <c r="L44" s="49">
        <v>0</v>
      </c>
      <c r="M44" s="49">
        <v>0</v>
      </c>
      <c r="N44" s="76">
        <v>0</v>
      </c>
      <c r="O44" s="48">
        <v>0</v>
      </c>
    </row>
    <row r="45" spans="1:15" ht="15" customHeight="1">
      <c r="A45" s="59"/>
      <c r="B45" s="93"/>
      <c r="C45" s="56">
        <f t="shared" si="0"/>
        <v>0</v>
      </c>
      <c r="D45" s="47">
        <f t="shared" si="1"/>
        <v>0</v>
      </c>
      <c r="E45" s="77"/>
      <c r="F45" s="91">
        <v>0</v>
      </c>
      <c r="G45" s="49">
        <v>0</v>
      </c>
      <c r="H45" s="49">
        <v>0</v>
      </c>
      <c r="I45" s="49">
        <v>0</v>
      </c>
      <c r="J45" s="49">
        <v>0</v>
      </c>
      <c r="K45" s="77"/>
      <c r="L45" s="49">
        <v>0</v>
      </c>
      <c r="M45" s="49">
        <v>0</v>
      </c>
      <c r="N45" s="76">
        <v>0</v>
      </c>
      <c r="O45" s="48">
        <v>0</v>
      </c>
    </row>
    <row r="46" spans="1:15" ht="15" customHeight="1">
      <c r="A46" s="59"/>
      <c r="B46" s="93"/>
      <c r="C46" s="56">
        <f t="shared" si="0"/>
        <v>0</v>
      </c>
      <c r="D46" s="47">
        <f t="shared" si="1"/>
        <v>0</v>
      </c>
      <c r="E46" s="77"/>
      <c r="F46" s="91">
        <v>0</v>
      </c>
      <c r="G46" s="49">
        <v>0</v>
      </c>
      <c r="H46" s="49">
        <v>0</v>
      </c>
      <c r="I46" s="49">
        <v>0</v>
      </c>
      <c r="J46" s="49">
        <v>0</v>
      </c>
      <c r="K46" s="77"/>
      <c r="L46" s="49">
        <v>0</v>
      </c>
      <c r="M46" s="49">
        <v>0</v>
      </c>
      <c r="N46" s="76">
        <v>0</v>
      </c>
      <c r="O46" s="48">
        <v>0</v>
      </c>
    </row>
    <row r="47" spans="1:15" ht="15" customHeight="1">
      <c r="A47" s="59"/>
      <c r="B47" s="93"/>
      <c r="C47" s="56">
        <f t="shared" si="0"/>
        <v>0</v>
      </c>
      <c r="D47" s="47">
        <f t="shared" si="1"/>
        <v>0</v>
      </c>
      <c r="E47" s="77"/>
      <c r="F47" s="91">
        <v>0</v>
      </c>
      <c r="G47" s="49">
        <v>0</v>
      </c>
      <c r="H47" s="49">
        <v>0</v>
      </c>
      <c r="I47" s="49">
        <v>0</v>
      </c>
      <c r="J47" s="49">
        <v>0</v>
      </c>
      <c r="K47" s="77"/>
      <c r="L47" s="49">
        <v>0</v>
      </c>
      <c r="M47" s="49">
        <v>0</v>
      </c>
      <c r="N47" s="76">
        <v>0</v>
      </c>
      <c r="O47" s="48">
        <v>0</v>
      </c>
    </row>
    <row r="48" spans="1:15" ht="15" customHeight="1">
      <c r="A48" s="59"/>
      <c r="B48" s="93"/>
      <c r="C48" s="56">
        <f t="shared" si="0"/>
        <v>0</v>
      </c>
      <c r="D48" s="47">
        <f t="shared" si="1"/>
        <v>0</v>
      </c>
      <c r="E48" s="76"/>
      <c r="F48" s="91">
        <v>0</v>
      </c>
      <c r="G48" s="49">
        <v>0</v>
      </c>
      <c r="H48" s="49">
        <v>0</v>
      </c>
      <c r="I48" s="49">
        <v>0</v>
      </c>
      <c r="J48" s="49">
        <v>0</v>
      </c>
      <c r="K48" s="76"/>
      <c r="L48" s="49">
        <v>0</v>
      </c>
      <c r="M48" s="49">
        <v>0</v>
      </c>
      <c r="N48" s="76">
        <v>0</v>
      </c>
      <c r="O48" s="48">
        <v>0</v>
      </c>
    </row>
    <row r="49" spans="1:15" ht="15" customHeight="1">
      <c r="A49" s="59"/>
      <c r="B49" s="93"/>
      <c r="C49" s="56">
        <f t="shared" si="0"/>
        <v>0</v>
      </c>
      <c r="D49" s="47">
        <f t="shared" si="1"/>
        <v>0</v>
      </c>
      <c r="E49" s="76"/>
      <c r="F49" s="91">
        <v>0</v>
      </c>
      <c r="G49" s="49">
        <v>0</v>
      </c>
      <c r="H49" s="49">
        <v>0</v>
      </c>
      <c r="I49" s="49">
        <v>0</v>
      </c>
      <c r="J49" s="49">
        <v>0</v>
      </c>
      <c r="K49" s="76"/>
      <c r="L49" s="49">
        <v>0</v>
      </c>
      <c r="M49" s="49">
        <v>0</v>
      </c>
      <c r="N49" s="76">
        <v>0</v>
      </c>
      <c r="O49" s="48">
        <v>0</v>
      </c>
    </row>
    <row r="50" spans="1:15" ht="15" customHeight="1">
      <c r="A50" s="59"/>
      <c r="B50" s="93"/>
      <c r="C50" s="56">
        <f t="shared" si="0"/>
        <v>0</v>
      </c>
      <c r="D50" s="47">
        <f t="shared" si="1"/>
        <v>0</v>
      </c>
      <c r="E50" s="76"/>
      <c r="F50" s="91">
        <v>0</v>
      </c>
      <c r="G50" s="49">
        <v>0</v>
      </c>
      <c r="H50" s="49">
        <v>0</v>
      </c>
      <c r="I50" s="49">
        <v>0</v>
      </c>
      <c r="J50" s="49">
        <v>0</v>
      </c>
      <c r="K50" s="76"/>
      <c r="L50" s="49">
        <v>0</v>
      </c>
      <c r="M50" s="49">
        <v>0</v>
      </c>
      <c r="N50" s="76">
        <v>0</v>
      </c>
      <c r="O50" s="48">
        <v>0</v>
      </c>
    </row>
    <row r="51" spans="1:15" ht="15" customHeight="1">
      <c r="A51" s="59"/>
      <c r="B51" s="93"/>
      <c r="C51" s="56">
        <f t="shared" si="0"/>
        <v>0</v>
      </c>
      <c r="D51" s="47">
        <f t="shared" si="1"/>
        <v>0</v>
      </c>
      <c r="E51" s="77"/>
      <c r="F51" s="91">
        <v>0</v>
      </c>
      <c r="G51" s="49">
        <v>0</v>
      </c>
      <c r="H51" s="49">
        <v>0</v>
      </c>
      <c r="I51" s="49">
        <v>0</v>
      </c>
      <c r="J51" s="49">
        <v>0</v>
      </c>
      <c r="K51" s="77"/>
      <c r="L51" s="49">
        <v>0</v>
      </c>
      <c r="M51" s="49">
        <v>0</v>
      </c>
      <c r="N51" s="76">
        <v>0</v>
      </c>
      <c r="O51" s="48">
        <v>0</v>
      </c>
    </row>
    <row r="52" spans="1:15" ht="15" customHeight="1">
      <c r="A52" s="59"/>
      <c r="B52" s="93"/>
      <c r="C52" s="56">
        <f t="shared" si="0"/>
        <v>0</v>
      </c>
      <c r="D52" s="47">
        <f t="shared" si="1"/>
        <v>0</v>
      </c>
      <c r="E52" s="76"/>
      <c r="F52" s="91">
        <v>0</v>
      </c>
      <c r="G52" s="49">
        <v>0</v>
      </c>
      <c r="H52" s="49">
        <v>0</v>
      </c>
      <c r="I52" s="49">
        <v>0</v>
      </c>
      <c r="J52" s="49">
        <v>0</v>
      </c>
      <c r="K52" s="76"/>
      <c r="L52" s="49">
        <v>0</v>
      </c>
      <c r="M52" s="49">
        <v>0</v>
      </c>
      <c r="N52" s="76">
        <v>0</v>
      </c>
      <c r="O52" s="48">
        <v>0</v>
      </c>
    </row>
    <row r="53" spans="1:15" ht="15" customHeight="1">
      <c r="A53" s="59"/>
      <c r="B53" s="93"/>
      <c r="C53" s="56">
        <f t="shared" si="0"/>
        <v>0</v>
      </c>
      <c r="D53" s="47">
        <f t="shared" si="1"/>
        <v>0</v>
      </c>
      <c r="E53" s="77"/>
      <c r="F53" s="91">
        <v>0</v>
      </c>
      <c r="G53" s="49">
        <v>0</v>
      </c>
      <c r="H53" s="49">
        <v>0</v>
      </c>
      <c r="I53" s="49">
        <v>0</v>
      </c>
      <c r="J53" s="49">
        <v>0</v>
      </c>
      <c r="K53" s="77"/>
      <c r="L53" s="49">
        <v>0</v>
      </c>
      <c r="M53" s="49">
        <v>0</v>
      </c>
      <c r="N53" s="76">
        <v>0</v>
      </c>
      <c r="O53" s="48">
        <v>0</v>
      </c>
    </row>
    <row r="54" spans="1:15" ht="15" customHeight="1">
      <c r="A54" s="59"/>
      <c r="B54" s="93"/>
      <c r="C54" s="56">
        <f t="shared" si="0"/>
        <v>0</v>
      </c>
      <c r="D54" s="47">
        <f t="shared" si="1"/>
        <v>0</v>
      </c>
      <c r="E54" s="76"/>
      <c r="F54" s="91">
        <v>0</v>
      </c>
      <c r="G54" s="49">
        <v>0</v>
      </c>
      <c r="H54" s="49">
        <v>0</v>
      </c>
      <c r="I54" s="49">
        <v>0</v>
      </c>
      <c r="J54" s="49">
        <v>0</v>
      </c>
      <c r="K54" s="76"/>
      <c r="L54" s="49">
        <v>0</v>
      </c>
      <c r="M54" s="49">
        <v>0</v>
      </c>
      <c r="N54" s="76">
        <v>0</v>
      </c>
      <c r="O54" s="48">
        <v>0</v>
      </c>
    </row>
    <row r="55" spans="1:15" ht="15" customHeight="1">
      <c r="A55" s="59"/>
      <c r="B55" s="93"/>
      <c r="C55" s="56">
        <f t="shared" si="0"/>
        <v>0</v>
      </c>
      <c r="D55" s="47">
        <f t="shared" si="1"/>
        <v>0</v>
      </c>
      <c r="E55" s="76"/>
      <c r="F55" s="91">
        <v>0</v>
      </c>
      <c r="G55" s="49">
        <v>0</v>
      </c>
      <c r="H55" s="49">
        <v>0</v>
      </c>
      <c r="I55" s="49">
        <v>0</v>
      </c>
      <c r="J55" s="49">
        <v>0</v>
      </c>
      <c r="K55" s="76"/>
      <c r="L55" s="49">
        <v>0</v>
      </c>
      <c r="M55" s="49">
        <v>0</v>
      </c>
      <c r="N55" s="76">
        <v>0</v>
      </c>
      <c r="O55" s="48">
        <v>0</v>
      </c>
    </row>
    <row r="56" spans="1:15" ht="15" customHeight="1">
      <c r="A56" s="59"/>
      <c r="B56" s="93"/>
      <c r="C56" s="56">
        <f t="shared" si="0"/>
        <v>0</v>
      </c>
      <c r="D56" s="47">
        <f t="shared" si="1"/>
        <v>0</v>
      </c>
      <c r="E56" s="76"/>
      <c r="F56" s="91">
        <v>0</v>
      </c>
      <c r="G56" s="49">
        <v>0</v>
      </c>
      <c r="H56" s="49">
        <v>0</v>
      </c>
      <c r="I56" s="49">
        <v>0</v>
      </c>
      <c r="J56" s="49">
        <v>0</v>
      </c>
      <c r="K56" s="76"/>
      <c r="L56" s="49">
        <v>0</v>
      </c>
      <c r="M56" s="49">
        <v>0</v>
      </c>
      <c r="N56" s="76">
        <v>0</v>
      </c>
      <c r="O56" s="48">
        <v>0</v>
      </c>
    </row>
    <row r="57" spans="1:15" ht="15" customHeight="1">
      <c r="A57" s="59"/>
      <c r="B57" s="93"/>
      <c r="C57" s="56">
        <f t="shared" si="0"/>
        <v>0</v>
      </c>
      <c r="D57" s="47">
        <f t="shared" si="1"/>
        <v>0</v>
      </c>
      <c r="E57" s="76"/>
      <c r="F57" s="91">
        <v>0</v>
      </c>
      <c r="G57" s="49">
        <v>0</v>
      </c>
      <c r="H57" s="49">
        <v>0</v>
      </c>
      <c r="I57" s="49">
        <v>0</v>
      </c>
      <c r="J57" s="49">
        <v>0</v>
      </c>
      <c r="K57" s="76"/>
      <c r="L57" s="49">
        <v>0</v>
      </c>
      <c r="M57" s="49">
        <v>0</v>
      </c>
      <c r="N57" s="76">
        <v>0</v>
      </c>
      <c r="O57" s="48">
        <v>0</v>
      </c>
    </row>
    <row r="58" spans="1:15" ht="15" customHeight="1">
      <c r="A58" s="59"/>
      <c r="B58" s="93"/>
      <c r="C58" s="56">
        <f t="shared" si="0"/>
        <v>0</v>
      </c>
      <c r="D58" s="47">
        <f t="shared" si="1"/>
        <v>0</v>
      </c>
      <c r="E58" s="77"/>
      <c r="F58" s="91">
        <v>0</v>
      </c>
      <c r="G58" s="49">
        <v>0</v>
      </c>
      <c r="H58" s="49">
        <v>0</v>
      </c>
      <c r="I58" s="49">
        <v>0</v>
      </c>
      <c r="J58" s="49">
        <v>0</v>
      </c>
      <c r="K58" s="77"/>
      <c r="L58" s="49">
        <v>0</v>
      </c>
      <c r="M58" s="49">
        <v>0</v>
      </c>
      <c r="N58" s="76">
        <v>0</v>
      </c>
      <c r="O58" s="48">
        <v>0</v>
      </c>
    </row>
    <row r="59" spans="1:15" ht="15" customHeight="1">
      <c r="A59" s="59"/>
      <c r="B59" s="93"/>
      <c r="C59" s="56">
        <f t="shared" si="0"/>
        <v>0</v>
      </c>
      <c r="D59" s="47">
        <f t="shared" si="1"/>
        <v>0</v>
      </c>
      <c r="E59" s="76"/>
      <c r="F59" s="91">
        <v>0</v>
      </c>
      <c r="G59" s="49">
        <v>0</v>
      </c>
      <c r="H59" s="49">
        <v>0</v>
      </c>
      <c r="I59" s="49">
        <v>0</v>
      </c>
      <c r="J59" s="49">
        <v>0</v>
      </c>
      <c r="K59" s="76"/>
      <c r="L59" s="49">
        <v>0</v>
      </c>
      <c r="M59" s="49">
        <v>0</v>
      </c>
      <c r="N59" s="76">
        <v>0</v>
      </c>
      <c r="O59" s="48">
        <v>0</v>
      </c>
    </row>
    <row r="60" spans="1:15" ht="15" customHeight="1">
      <c r="A60" s="59"/>
      <c r="B60" s="93"/>
      <c r="C60" s="56">
        <f t="shared" si="0"/>
        <v>0</v>
      </c>
      <c r="D60" s="47">
        <f t="shared" si="1"/>
        <v>0</v>
      </c>
      <c r="E60" s="76"/>
      <c r="F60" s="91">
        <v>0</v>
      </c>
      <c r="G60" s="49">
        <v>0</v>
      </c>
      <c r="H60" s="49">
        <v>0</v>
      </c>
      <c r="I60" s="49">
        <v>0</v>
      </c>
      <c r="J60" s="49">
        <v>0</v>
      </c>
      <c r="K60" s="76"/>
      <c r="L60" s="49">
        <v>0</v>
      </c>
      <c r="M60" s="49">
        <v>0</v>
      </c>
      <c r="N60" s="76">
        <v>0</v>
      </c>
      <c r="O60" s="48">
        <v>0</v>
      </c>
    </row>
    <row r="61" spans="1:15" ht="15" customHeight="1">
      <c r="A61" s="59"/>
      <c r="B61" s="93"/>
      <c r="C61" s="56">
        <f t="shared" si="0"/>
        <v>0</v>
      </c>
      <c r="D61" s="47">
        <f t="shared" si="1"/>
        <v>0</v>
      </c>
      <c r="E61" s="76"/>
      <c r="F61" s="91">
        <v>0</v>
      </c>
      <c r="G61" s="49">
        <v>0</v>
      </c>
      <c r="H61" s="49">
        <v>0</v>
      </c>
      <c r="I61" s="49">
        <v>0</v>
      </c>
      <c r="J61" s="49">
        <v>0</v>
      </c>
      <c r="K61" s="76"/>
      <c r="L61" s="49">
        <v>0</v>
      </c>
      <c r="M61" s="49">
        <v>0</v>
      </c>
      <c r="N61" s="76">
        <v>0</v>
      </c>
      <c r="O61" s="48">
        <v>0</v>
      </c>
    </row>
    <row r="62" spans="1:15" ht="15" customHeight="1">
      <c r="A62" s="59"/>
      <c r="B62" s="93"/>
      <c r="C62" s="56">
        <f t="shared" si="0"/>
        <v>0</v>
      </c>
      <c r="D62" s="47">
        <f t="shared" si="1"/>
        <v>0</v>
      </c>
      <c r="E62" s="77"/>
      <c r="F62" s="91">
        <v>0</v>
      </c>
      <c r="G62" s="49">
        <v>0</v>
      </c>
      <c r="H62" s="49">
        <v>0</v>
      </c>
      <c r="I62" s="49">
        <v>0</v>
      </c>
      <c r="J62" s="49">
        <v>0</v>
      </c>
      <c r="K62" s="77"/>
      <c r="L62" s="49">
        <v>0</v>
      </c>
      <c r="M62" s="49">
        <v>0</v>
      </c>
      <c r="N62" s="76">
        <v>0</v>
      </c>
      <c r="O62" s="48">
        <v>0</v>
      </c>
    </row>
    <row r="63" spans="1:15" ht="15" customHeight="1">
      <c r="A63" s="59"/>
      <c r="B63" s="93"/>
      <c r="C63" s="56">
        <f t="shared" si="0"/>
        <v>0</v>
      </c>
      <c r="D63" s="47">
        <f t="shared" si="1"/>
        <v>0</v>
      </c>
      <c r="E63" s="76"/>
      <c r="F63" s="91">
        <v>0</v>
      </c>
      <c r="G63" s="49">
        <v>0</v>
      </c>
      <c r="H63" s="49">
        <v>0</v>
      </c>
      <c r="I63" s="49">
        <v>0</v>
      </c>
      <c r="J63" s="49">
        <v>0</v>
      </c>
      <c r="K63" s="76"/>
      <c r="L63" s="49">
        <v>0</v>
      </c>
      <c r="M63" s="49">
        <v>0</v>
      </c>
      <c r="N63" s="76">
        <v>0</v>
      </c>
      <c r="O63" s="48">
        <v>0</v>
      </c>
    </row>
    <row r="64" spans="1:15" ht="15" customHeight="1">
      <c r="A64" s="59"/>
      <c r="B64" s="93"/>
      <c r="C64" s="56">
        <f t="shared" si="0"/>
        <v>0</v>
      </c>
      <c r="D64" s="47">
        <f t="shared" si="1"/>
        <v>0</v>
      </c>
      <c r="E64" s="77"/>
      <c r="F64" s="91">
        <v>0</v>
      </c>
      <c r="G64" s="49">
        <v>0</v>
      </c>
      <c r="H64" s="49">
        <v>0</v>
      </c>
      <c r="I64" s="49">
        <v>0</v>
      </c>
      <c r="J64" s="49">
        <v>0</v>
      </c>
      <c r="K64" s="77"/>
      <c r="L64" s="49">
        <v>0</v>
      </c>
      <c r="M64" s="49">
        <v>0</v>
      </c>
      <c r="N64" s="76">
        <v>0</v>
      </c>
      <c r="O64" s="48">
        <v>0</v>
      </c>
    </row>
    <row r="65" spans="1:15" ht="15.75">
      <c r="A65" s="59"/>
      <c r="B65" s="93"/>
      <c r="C65" s="56">
        <f t="shared" si="0"/>
        <v>0</v>
      </c>
      <c r="D65" s="47">
        <f t="shared" si="1"/>
        <v>0</v>
      </c>
      <c r="E65" s="76"/>
      <c r="F65" s="91">
        <v>0</v>
      </c>
      <c r="G65" s="49">
        <v>0</v>
      </c>
      <c r="H65" s="49">
        <v>0</v>
      </c>
      <c r="I65" s="49">
        <v>0</v>
      </c>
      <c r="J65" s="49">
        <v>0</v>
      </c>
      <c r="K65" s="76"/>
      <c r="L65" s="49">
        <v>0</v>
      </c>
      <c r="M65" s="49">
        <v>0</v>
      </c>
      <c r="N65" s="76">
        <v>0</v>
      </c>
      <c r="O65" s="48">
        <v>0</v>
      </c>
    </row>
    <row r="66" spans="1:15" ht="15.75">
      <c r="A66" s="59"/>
      <c r="B66" s="93"/>
      <c r="C66" s="56">
        <f t="shared" si="0"/>
        <v>0</v>
      </c>
      <c r="D66" s="47">
        <f t="shared" si="1"/>
        <v>0</v>
      </c>
      <c r="E66" s="76"/>
      <c r="F66" s="91">
        <v>0</v>
      </c>
      <c r="G66" s="49">
        <v>0</v>
      </c>
      <c r="H66" s="49">
        <v>0</v>
      </c>
      <c r="I66" s="49">
        <v>0</v>
      </c>
      <c r="J66" s="49">
        <v>0</v>
      </c>
      <c r="K66" s="76"/>
      <c r="L66" s="49">
        <v>0</v>
      </c>
      <c r="M66" s="49">
        <v>0</v>
      </c>
      <c r="N66" s="76">
        <v>0</v>
      </c>
      <c r="O66" s="48">
        <v>0</v>
      </c>
    </row>
    <row r="67" spans="1:15" ht="15.75">
      <c r="A67" s="59"/>
      <c r="B67" s="93"/>
      <c r="C67" s="56">
        <f t="shared" si="0"/>
        <v>0</v>
      </c>
      <c r="D67" s="47">
        <f t="shared" si="1"/>
        <v>0</v>
      </c>
      <c r="E67" s="76"/>
      <c r="F67" s="91">
        <v>0</v>
      </c>
      <c r="G67" s="49">
        <v>0</v>
      </c>
      <c r="H67" s="49">
        <v>0</v>
      </c>
      <c r="I67" s="49">
        <v>0</v>
      </c>
      <c r="J67" s="49">
        <v>0</v>
      </c>
      <c r="K67" s="76"/>
      <c r="L67" s="49">
        <v>0</v>
      </c>
      <c r="M67" s="49">
        <v>0</v>
      </c>
      <c r="N67" s="76">
        <v>0</v>
      </c>
      <c r="O67" s="48">
        <v>0</v>
      </c>
    </row>
    <row r="68" spans="1:15" ht="15.75">
      <c r="A68" s="59"/>
      <c r="B68" s="93"/>
      <c r="C68" s="56">
        <f t="shared" si="0"/>
        <v>0</v>
      </c>
      <c r="D68" s="47">
        <f t="shared" si="1"/>
        <v>0</v>
      </c>
      <c r="E68" s="76"/>
      <c r="F68" s="91">
        <v>0</v>
      </c>
      <c r="G68" s="49">
        <v>0</v>
      </c>
      <c r="H68" s="49">
        <v>0</v>
      </c>
      <c r="I68" s="49">
        <v>0</v>
      </c>
      <c r="J68" s="49">
        <v>0</v>
      </c>
      <c r="K68" s="76"/>
      <c r="L68" s="49">
        <v>0</v>
      </c>
      <c r="M68" s="49">
        <v>0</v>
      </c>
      <c r="N68" s="76">
        <v>0</v>
      </c>
      <c r="O68" s="48">
        <v>0</v>
      </c>
    </row>
    <row r="69" spans="1:15" ht="15.75">
      <c r="A69" s="59"/>
      <c r="B69" s="93"/>
      <c r="C69" s="56">
        <f t="shared" si="0"/>
        <v>0</v>
      </c>
      <c r="D69" s="47">
        <f t="shared" si="1"/>
        <v>0</v>
      </c>
      <c r="E69" s="76"/>
      <c r="F69" s="91">
        <v>0</v>
      </c>
      <c r="G69" s="49">
        <v>0</v>
      </c>
      <c r="H69" s="49">
        <v>0</v>
      </c>
      <c r="I69" s="49">
        <v>0</v>
      </c>
      <c r="J69" s="49">
        <v>0</v>
      </c>
      <c r="K69" s="76"/>
      <c r="L69" s="49">
        <v>0</v>
      </c>
      <c r="M69" s="49">
        <v>0</v>
      </c>
      <c r="N69" s="76">
        <v>0</v>
      </c>
      <c r="O69" s="48">
        <v>0</v>
      </c>
    </row>
    <row r="70" spans="1:15" ht="15.75">
      <c r="A70" s="59"/>
      <c r="B70" s="93"/>
      <c r="C70" s="56">
        <f t="shared" ref="C70:C81" si="2">(LARGE(F70:O70,1))+(LARGE(F70:O70,2))+(LARGE(F70:O70,3))+(LARGE(F70:O70,4))+(LARGE(F70:O70,5))+(LARGE(F70:O70,6))</f>
        <v>0</v>
      </c>
      <c r="D70" s="47">
        <f t="shared" si="1"/>
        <v>0</v>
      </c>
      <c r="E70" s="76"/>
      <c r="F70" s="91">
        <v>0</v>
      </c>
      <c r="G70" s="49">
        <v>0</v>
      </c>
      <c r="H70" s="49">
        <v>0</v>
      </c>
      <c r="I70" s="49">
        <v>0</v>
      </c>
      <c r="J70" s="49">
        <v>0</v>
      </c>
      <c r="K70" s="76"/>
      <c r="L70" s="49">
        <v>0</v>
      </c>
      <c r="M70" s="49">
        <v>0</v>
      </c>
      <c r="N70" s="76">
        <v>0</v>
      </c>
      <c r="O70" s="48">
        <v>0</v>
      </c>
    </row>
    <row r="71" spans="1:15" ht="15.75">
      <c r="A71" s="59"/>
      <c r="B71" s="93"/>
      <c r="C71" s="56">
        <f t="shared" si="2"/>
        <v>0</v>
      </c>
      <c r="D71" s="47">
        <f t="shared" si="1"/>
        <v>0</v>
      </c>
      <c r="E71" s="76"/>
      <c r="F71" s="91">
        <v>0</v>
      </c>
      <c r="G71" s="49">
        <v>0</v>
      </c>
      <c r="H71" s="49">
        <v>0</v>
      </c>
      <c r="I71" s="49">
        <v>0</v>
      </c>
      <c r="J71" s="49">
        <v>0</v>
      </c>
      <c r="K71" s="76"/>
      <c r="L71" s="49">
        <v>0</v>
      </c>
      <c r="M71" s="49">
        <v>0</v>
      </c>
      <c r="N71" s="76">
        <v>0</v>
      </c>
      <c r="O71" s="48">
        <v>0</v>
      </c>
    </row>
    <row r="72" spans="1:15" ht="15.75">
      <c r="A72" s="59"/>
      <c r="B72" s="93"/>
      <c r="C72" s="56">
        <f t="shared" si="2"/>
        <v>0</v>
      </c>
      <c r="D72" s="47">
        <f t="shared" ref="D72:D81" si="3">E72+F72+G72+H72+I72+J72+K72+L72+M72+N72+O72</f>
        <v>0</v>
      </c>
      <c r="E72" s="76"/>
      <c r="F72" s="91">
        <v>0</v>
      </c>
      <c r="G72" s="49">
        <v>0</v>
      </c>
      <c r="H72" s="49">
        <v>0</v>
      </c>
      <c r="I72" s="49">
        <v>0</v>
      </c>
      <c r="J72" s="49">
        <v>0</v>
      </c>
      <c r="K72" s="76"/>
      <c r="L72" s="49">
        <v>0</v>
      </c>
      <c r="M72" s="49">
        <v>0</v>
      </c>
      <c r="N72" s="76">
        <v>0</v>
      </c>
      <c r="O72" s="48">
        <v>0</v>
      </c>
    </row>
    <row r="73" spans="1:15" ht="15.75">
      <c r="A73" s="59"/>
      <c r="B73" s="93"/>
      <c r="C73" s="56">
        <f t="shared" si="2"/>
        <v>0</v>
      </c>
      <c r="D73" s="47">
        <f t="shared" si="3"/>
        <v>0</v>
      </c>
      <c r="E73" s="76"/>
      <c r="F73" s="91">
        <v>0</v>
      </c>
      <c r="G73" s="49">
        <v>0</v>
      </c>
      <c r="H73" s="49">
        <v>0</v>
      </c>
      <c r="I73" s="49">
        <v>0</v>
      </c>
      <c r="J73" s="49">
        <v>0</v>
      </c>
      <c r="K73" s="76"/>
      <c r="L73" s="49">
        <v>0</v>
      </c>
      <c r="M73" s="49">
        <v>0</v>
      </c>
      <c r="N73" s="76">
        <v>0</v>
      </c>
      <c r="O73" s="48">
        <v>0</v>
      </c>
    </row>
    <row r="74" spans="1:15" ht="15.75">
      <c r="A74" s="59"/>
      <c r="B74" s="93"/>
      <c r="C74" s="56">
        <f t="shared" si="2"/>
        <v>0</v>
      </c>
      <c r="D74" s="47">
        <f t="shared" si="3"/>
        <v>0</v>
      </c>
      <c r="E74" s="76"/>
      <c r="F74" s="91">
        <v>0</v>
      </c>
      <c r="G74" s="49">
        <v>0</v>
      </c>
      <c r="H74" s="49">
        <v>0</v>
      </c>
      <c r="I74" s="49">
        <v>0</v>
      </c>
      <c r="J74" s="49">
        <v>0</v>
      </c>
      <c r="K74" s="76"/>
      <c r="L74" s="49">
        <v>0</v>
      </c>
      <c r="M74" s="49">
        <v>0</v>
      </c>
      <c r="N74" s="76">
        <v>0</v>
      </c>
      <c r="O74" s="48">
        <v>0</v>
      </c>
    </row>
    <row r="75" spans="1:15" ht="15.75">
      <c r="A75" s="59"/>
      <c r="B75" s="93"/>
      <c r="C75" s="56">
        <f t="shared" si="2"/>
        <v>0</v>
      </c>
      <c r="D75" s="47">
        <f t="shared" si="3"/>
        <v>0</v>
      </c>
      <c r="E75" s="76"/>
      <c r="F75" s="91">
        <v>0</v>
      </c>
      <c r="G75" s="49">
        <v>0</v>
      </c>
      <c r="H75" s="49">
        <v>0</v>
      </c>
      <c r="I75" s="49">
        <v>0</v>
      </c>
      <c r="J75" s="49">
        <v>0</v>
      </c>
      <c r="K75" s="76"/>
      <c r="L75" s="49">
        <v>0</v>
      </c>
      <c r="M75" s="49">
        <v>0</v>
      </c>
      <c r="N75" s="76">
        <v>0</v>
      </c>
      <c r="O75" s="48">
        <v>0</v>
      </c>
    </row>
    <row r="76" spans="1:15" ht="15.75">
      <c r="A76" s="59"/>
      <c r="B76" s="69"/>
      <c r="C76" s="56">
        <f t="shared" si="2"/>
        <v>0</v>
      </c>
      <c r="D76" s="47">
        <f t="shared" si="3"/>
        <v>0</v>
      </c>
      <c r="E76" s="76"/>
      <c r="F76" s="91">
        <v>0</v>
      </c>
      <c r="G76" s="49">
        <v>0</v>
      </c>
      <c r="H76" s="49">
        <v>0</v>
      </c>
      <c r="I76" s="49">
        <v>0</v>
      </c>
      <c r="J76" s="49">
        <v>0</v>
      </c>
      <c r="K76" s="76"/>
      <c r="L76" s="49">
        <v>0</v>
      </c>
      <c r="M76" s="49">
        <v>0</v>
      </c>
      <c r="N76" s="76">
        <v>0</v>
      </c>
      <c r="O76" s="48">
        <v>0</v>
      </c>
    </row>
    <row r="77" spans="1:15" ht="15.75">
      <c r="A77" s="59"/>
      <c r="B77" s="69"/>
      <c r="C77" s="56">
        <f t="shared" si="2"/>
        <v>0</v>
      </c>
      <c r="D77" s="47">
        <f t="shared" si="3"/>
        <v>0</v>
      </c>
      <c r="E77" s="76"/>
      <c r="F77" s="91">
        <v>0</v>
      </c>
      <c r="G77" s="49">
        <v>0</v>
      </c>
      <c r="H77" s="49">
        <v>0</v>
      </c>
      <c r="I77" s="49">
        <v>0</v>
      </c>
      <c r="J77" s="49">
        <v>0</v>
      </c>
      <c r="K77" s="76"/>
      <c r="L77" s="49">
        <v>0</v>
      </c>
      <c r="M77" s="49">
        <v>0</v>
      </c>
      <c r="N77" s="76">
        <v>0</v>
      </c>
      <c r="O77" s="48">
        <v>0</v>
      </c>
    </row>
    <row r="78" spans="1:15" ht="15.75">
      <c r="A78" s="59"/>
      <c r="B78" s="69"/>
      <c r="C78" s="56">
        <f t="shared" si="2"/>
        <v>0</v>
      </c>
      <c r="D78" s="47">
        <f t="shared" si="3"/>
        <v>0</v>
      </c>
      <c r="E78" s="76"/>
      <c r="F78" s="91">
        <v>0</v>
      </c>
      <c r="G78" s="49">
        <v>0</v>
      </c>
      <c r="H78" s="49">
        <v>0</v>
      </c>
      <c r="I78" s="49">
        <v>0</v>
      </c>
      <c r="J78" s="49">
        <v>0</v>
      </c>
      <c r="K78" s="76"/>
      <c r="L78" s="49">
        <v>0</v>
      </c>
      <c r="M78" s="49">
        <v>0</v>
      </c>
      <c r="N78" s="76">
        <v>0</v>
      </c>
      <c r="O78" s="48">
        <v>0</v>
      </c>
    </row>
    <row r="79" spans="1:15" ht="15.75">
      <c r="A79" s="59"/>
      <c r="B79" s="69"/>
      <c r="C79" s="56">
        <f t="shared" si="2"/>
        <v>0</v>
      </c>
      <c r="D79" s="47">
        <f t="shared" si="3"/>
        <v>0</v>
      </c>
      <c r="E79" s="76"/>
      <c r="F79" s="91">
        <v>0</v>
      </c>
      <c r="G79" s="49">
        <v>0</v>
      </c>
      <c r="H79" s="49">
        <v>0</v>
      </c>
      <c r="I79" s="49">
        <v>0</v>
      </c>
      <c r="J79" s="49">
        <v>0</v>
      </c>
      <c r="K79" s="76"/>
      <c r="L79" s="49">
        <v>0</v>
      </c>
      <c r="M79" s="49">
        <v>0</v>
      </c>
      <c r="N79" s="76">
        <v>0</v>
      </c>
      <c r="O79" s="48">
        <v>0</v>
      </c>
    </row>
    <row r="80" spans="1:15" ht="15.75">
      <c r="A80" s="59"/>
      <c r="B80" s="69"/>
      <c r="C80" s="56">
        <f t="shared" si="2"/>
        <v>0</v>
      </c>
      <c r="D80" s="47">
        <f t="shared" si="3"/>
        <v>0</v>
      </c>
      <c r="E80" s="76"/>
      <c r="F80" s="91">
        <v>0</v>
      </c>
      <c r="G80" s="49">
        <v>0</v>
      </c>
      <c r="H80" s="49">
        <v>0</v>
      </c>
      <c r="I80" s="49">
        <v>0</v>
      </c>
      <c r="J80" s="49">
        <v>0</v>
      </c>
      <c r="K80" s="76"/>
      <c r="L80" s="49">
        <v>0</v>
      </c>
      <c r="M80" s="49">
        <v>0</v>
      </c>
      <c r="N80" s="76">
        <v>0</v>
      </c>
      <c r="O80" s="48">
        <v>0</v>
      </c>
    </row>
    <row r="81" spans="1:15" ht="15.75">
      <c r="A81" s="59"/>
      <c r="B81" s="69"/>
      <c r="C81" s="56">
        <f t="shared" si="2"/>
        <v>0</v>
      </c>
      <c r="D81" s="47">
        <f t="shared" si="3"/>
        <v>0</v>
      </c>
      <c r="E81" s="76"/>
      <c r="F81" s="91">
        <v>0</v>
      </c>
      <c r="G81" s="49">
        <v>0</v>
      </c>
      <c r="H81" s="49">
        <v>0</v>
      </c>
      <c r="I81" s="49">
        <v>0</v>
      </c>
      <c r="J81" s="49">
        <v>0</v>
      </c>
      <c r="K81" s="76"/>
      <c r="L81" s="49">
        <v>0</v>
      </c>
      <c r="M81" s="49">
        <v>0</v>
      </c>
      <c r="N81" s="76">
        <v>0</v>
      </c>
      <c r="O81" s="48">
        <v>0</v>
      </c>
    </row>
    <row r="82" spans="1:15" ht="15.75">
      <c r="A82" s="59"/>
      <c r="B82" s="69"/>
      <c r="C82" s="56"/>
      <c r="D82" s="47"/>
      <c r="E82" s="77" t="s">
        <v>45</v>
      </c>
      <c r="F82" s="91">
        <v>0</v>
      </c>
      <c r="G82" s="49">
        <v>0</v>
      </c>
      <c r="H82" s="49">
        <v>0</v>
      </c>
      <c r="I82" s="49">
        <v>0</v>
      </c>
      <c r="J82" s="49">
        <v>0</v>
      </c>
      <c r="K82" s="77" t="s">
        <v>47</v>
      </c>
      <c r="L82" s="49">
        <v>0</v>
      </c>
      <c r="M82" s="49">
        <v>0</v>
      </c>
      <c r="N82" s="77" t="s">
        <v>49</v>
      </c>
      <c r="O82" s="48">
        <v>0</v>
      </c>
    </row>
    <row r="83" spans="1:15" ht="15.75">
      <c r="A83" s="59"/>
      <c r="B83" s="69"/>
      <c r="C83" s="56"/>
      <c r="D83" s="47"/>
      <c r="E83" s="77" t="s">
        <v>46</v>
      </c>
      <c r="F83" s="91">
        <v>0</v>
      </c>
      <c r="G83" s="49">
        <v>0</v>
      </c>
      <c r="H83" s="49">
        <v>0</v>
      </c>
      <c r="I83" s="49">
        <v>0</v>
      </c>
      <c r="J83" s="49">
        <v>0</v>
      </c>
      <c r="K83" s="77" t="s">
        <v>48</v>
      </c>
      <c r="L83" s="49">
        <v>0</v>
      </c>
      <c r="M83" s="49">
        <v>0</v>
      </c>
      <c r="N83" s="77" t="s">
        <v>50</v>
      </c>
      <c r="O83" s="48">
        <v>0</v>
      </c>
    </row>
    <row r="84" spans="1:15" ht="15.75">
      <c r="A84" s="52"/>
      <c r="B84" s="69"/>
      <c r="C84" s="55"/>
      <c r="D84" s="47"/>
      <c r="E84" s="77" t="s">
        <v>52</v>
      </c>
      <c r="F84" s="91">
        <v>0</v>
      </c>
      <c r="G84" s="49">
        <v>0</v>
      </c>
      <c r="H84" s="49">
        <v>0</v>
      </c>
      <c r="I84" s="49">
        <v>0</v>
      </c>
      <c r="J84" s="49">
        <v>0</v>
      </c>
      <c r="K84" s="77" t="s">
        <v>52</v>
      </c>
      <c r="L84" s="49">
        <v>0</v>
      </c>
      <c r="M84" s="49">
        <v>0</v>
      </c>
      <c r="N84" s="77" t="s">
        <v>51</v>
      </c>
      <c r="O84" s="48">
        <v>0</v>
      </c>
    </row>
  </sheetData>
  <autoFilter ref="A5:O35" xr:uid="{00000000-0009-0000-0000-00000D000000}"/>
  <mergeCells count="2">
    <mergeCell ref="C2:D2"/>
    <mergeCell ref="F2:G2"/>
  </mergeCells>
  <phoneticPr fontId="2" type="noConversion"/>
  <pageMargins left="0.74803149606299213" right="0.74803149606299213" top="0.98425196850393704" bottom="0.98425196850393704" header="0.51181102362204722" footer="0.51181102362204722"/>
  <pageSetup paperSize="9" scale="48" orientation="landscape" horizontalDpi="4294967292" vertic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249977111117893"/>
    <pageSetUpPr fitToPage="1"/>
  </sheetPr>
  <dimension ref="A1:AF136"/>
  <sheetViews>
    <sheetView workbookViewId="0"/>
  </sheetViews>
  <sheetFormatPr defaultColWidth="8.85546875" defaultRowHeight="12.75"/>
  <cols>
    <col min="1" max="1" width="15.5703125" style="102" customWidth="1"/>
    <col min="2" max="2" width="25.140625" style="102" customWidth="1"/>
    <col min="3" max="3" width="19.42578125" style="102" bestFit="1" customWidth="1"/>
    <col min="4" max="4" width="24.7109375" style="111" bestFit="1" customWidth="1"/>
    <col min="5" max="5" width="14.5703125" style="111" customWidth="1"/>
    <col min="6" max="6" width="16.7109375" style="111" bestFit="1" customWidth="1"/>
    <col min="7" max="7" width="14.5703125" style="111" customWidth="1"/>
    <col min="8" max="8" width="18.85546875" style="111" bestFit="1" customWidth="1"/>
    <col min="9" max="9" width="14.5703125" style="111" customWidth="1"/>
    <col min="10" max="10" width="16.7109375" style="111" bestFit="1" customWidth="1"/>
    <col min="11" max="11" width="14.5703125" style="111" customWidth="1"/>
    <col min="12" max="12" width="18.85546875" style="111" bestFit="1" customWidth="1"/>
    <col min="13" max="13" width="14.5703125" style="111" customWidth="1"/>
    <col min="14" max="14" width="16.7109375" style="111" bestFit="1" customWidth="1"/>
    <col min="15" max="15" width="12.5703125" style="102" customWidth="1"/>
    <col min="16" max="16" width="18.85546875" style="102" bestFit="1" customWidth="1"/>
    <col min="17" max="19" width="12.5703125" style="102" customWidth="1"/>
    <col min="20" max="20" width="18.85546875" style="102" bestFit="1" customWidth="1"/>
    <col min="21" max="23" width="12.5703125" style="102" customWidth="1"/>
    <col min="24" max="24" width="18.85546875" style="102" bestFit="1" customWidth="1"/>
    <col min="25" max="27" width="12.5703125" style="102" customWidth="1"/>
    <col min="28" max="28" width="18.85546875" style="102" bestFit="1" customWidth="1"/>
    <col min="29" max="31" width="12.5703125" style="102" customWidth="1"/>
    <col min="32" max="32" width="18.85546875" style="102" bestFit="1" customWidth="1"/>
    <col min="33" max="44" width="12.5703125" style="102" customWidth="1"/>
    <col min="45" max="16384" width="8.85546875" style="102"/>
  </cols>
  <sheetData>
    <row r="1" spans="1:15" ht="15" customHeight="1"/>
    <row r="2" spans="1:15" ht="15" customHeight="1">
      <c r="B2" s="101" t="s">
        <v>6</v>
      </c>
      <c r="C2" s="140" t="s">
        <v>95</v>
      </c>
      <c r="E2" s="254"/>
      <c r="F2" s="254"/>
    </row>
    <row r="3" spans="1:15" ht="15" customHeight="1"/>
    <row r="4" spans="1:15" ht="15" customHeight="1">
      <c r="A4" s="11"/>
      <c r="C4" s="147"/>
    </row>
    <row r="5" spans="1:15" s="107" customFormat="1" ht="15" customHeight="1">
      <c r="A5" s="110" t="s">
        <v>9</v>
      </c>
      <c r="B5" s="72" t="s">
        <v>8</v>
      </c>
      <c r="C5" s="72" t="s">
        <v>5</v>
      </c>
      <c r="D5" s="110" t="s">
        <v>10</v>
      </c>
      <c r="E5" s="164" t="s">
        <v>152</v>
      </c>
      <c r="F5" s="165" t="s">
        <v>153</v>
      </c>
      <c r="G5" s="166" t="s">
        <v>0</v>
      </c>
      <c r="H5" s="167" t="s">
        <v>51</v>
      </c>
      <c r="I5" s="179" t="s">
        <v>154</v>
      </c>
      <c r="J5" s="169" t="s">
        <v>155</v>
      </c>
      <c r="K5" s="170" t="s">
        <v>4</v>
      </c>
      <c r="L5" s="180" t="s">
        <v>156</v>
      </c>
      <c r="M5" s="172" t="s">
        <v>157</v>
      </c>
      <c r="N5" s="173" t="s">
        <v>158</v>
      </c>
      <c r="O5" s="174" t="s">
        <v>21</v>
      </c>
    </row>
    <row r="6" spans="1:15" ht="15" customHeight="1">
      <c r="A6" s="59" t="s">
        <v>47</v>
      </c>
      <c r="B6" s="184" t="s">
        <v>107</v>
      </c>
      <c r="C6" s="187">
        <f t="shared" ref="C6:C39" si="0">SUM(E6:O6)</f>
        <v>127</v>
      </c>
      <c r="D6" s="175">
        <f t="shared" ref="D6:D39" si="1">SUM(E6:O6)-MIN(E6:I6)</f>
        <v>103</v>
      </c>
      <c r="E6" s="122">
        <f t="shared" ref="E6:E39" si="2">IFERROR(VLOOKUP(B6,$B$93:$C$134,2,FALSE),0)</f>
        <v>35</v>
      </c>
      <c r="F6" s="122">
        <f t="shared" ref="F6:F39" si="3">IFERROR(VLOOKUP(B6,$F$93:$G$134,2,FALSE),0)</f>
        <v>24</v>
      </c>
      <c r="G6" s="181"/>
      <c r="H6" s="122">
        <f t="shared" ref="H6:H39" si="4">IFERROR(VLOOKUP(B6,$J$93:$K$134,2,FALSE),0)</f>
        <v>40</v>
      </c>
      <c r="I6" s="122">
        <f t="shared" ref="I6:I39" si="5">IFERROR(VLOOKUP(B6,$N$93:$O$134,2,FALSE),0)</f>
        <v>28</v>
      </c>
      <c r="J6" s="122">
        <f t="shared" ref="J6:J39" si="6">IFERROR(VLOOKUP(B6,$R$93:$S$134,2,FALSE),0)</f>
        <v>0</v>
      </c>
      <c r="K6" s="181"/>
      <c r="L6" s="122">
        <f t="shared" ref="L6:L39" si="7">IFERROR(VLOOKUP(B6,$V$93:$W$134,2,FALSE),0)</f>
        <v>0</v>
      </c>
      <c r="M6" s="122">
        <f t="shared" ref="M6:M39" si="8">IFERROR(VLOOKUP(B6,$Z$93:$AA$134,2,FALSE),0)</f>
        <v>0</v>
      </c>
      <c r="N6" s="122">
        <f t="shared" ref="N6:N39" si="9">IFERROR(VLOOKUP(B6,$AD$93:$AE$134,2,FALSE),0)</f>
        <v>0</v>
      </c>
      <c r="O6" s="181"/>
    </row>
    <row r="7" spans="1:15" ht="15" customHeight="1">
      <c r="A7" s="59" t="s">
        <v>47</v>
      </c>
      <c r="B7" s="96" t="s">
        <v>142</v>
      </c>
      <c r="C7" s="187">
        <f t="shared" si="0"/>
        <v>112</v>
      </c>
      <c r="D7" s="175">
        <f t="shared" si="1"/>
        <v>91</v>
      </c>
      <c r="E7" s="122">
        <f t="shared" si="2"/>
        <v>28</v>
      </c>
      <c r="F7" s="122">
        <f t="shared" si="3"/>
        <v>25</v>
      </c>
      <c r="G7" s="123"/>
      <c r="H7" s="122">
        <f t="shared" si="4"/>
        <v>38</v>
      </c>
      <c r="I7" s="122">
        <f t="shared" si="5"/>
        <v>21</v>
      </c>
      <c r="J7" s="122">
        <f t="shared" si="6"/>
        <v>0</v>
      </c>
      <c r="K7" s="123"/>
      <c r="L7" s="122">
        <f t="shared" si="7"/>
        <v>0</v>
      </c>
      <c r="M7" s="122">
        <f t="shared" si="8"/>
        <v>0</v>
      </c>
      <c r="N7" s="122">
        <f t="shared" si="9"/>
        <v>0</v>
      </c>
      <c r="O7" s="123"/>
    </row>
    <row r="8" spans="1:15" ht="15" customHeight="1">
      <c r="A8" s="59" t="s">
        <v>47</v>
      </c>
      <c r="B8" s="96" t="s">
        <v>210</v>
      </c>
      <c r="C8" s="187">
        <f t="shared" si="0"/>
        <v>85</v>
      </c>
      <c r="D8" s="175">
        <f t="shared" si="1"/>
        <v>85</v>
      </c>
      <c r="E8" s="122">
        <f t="shared" si="2"/>
        <v>31</v>
      </c>
      <c r="F8" s="122">
        <f t="shared" si="3"/>
        <v>23</v>
      </c>
      <c r="G8" s="123"/>
      <c r="H8" s="122">
        <f t="shared" si="4"/>
        <v>31</v>
      </c>
      <c r="I8" s="122">
        <f t="shared" si="5"/>
        <v>0</v>
      </c>
      <c r="J8" s="122">
        <f t="shared" si="6"/>
        <v>0</v>
      </c>
      <c r="K8" s="123"/>
      <c r="L8" s="122">
        <f t="shared" si="7"/>
        <v>0</v>
      </c>
      <c r="M8" s="122">
        <f t="shared" si="8"/>
        <v>0</v>
      </c>
      <c r="N8" s="122">
        <f t="shared" si="9"/>
        <v>0</v>
      </c>
      <c r="O8" s="123"/>
    </row>
    <row r="9" spans="1:15" ht="15" customHeight="1">
      <c r="A9" s="59" t="s">
        <v>47</v>
      </c>
      <c r="B9" s="184" t="s">
        <v>108</v>
      </c>
      <c r="C9" s="187">
        <f t="shared" si="0"/>
        <v>78</v>
      </c>
      <c r="D9" s="175">
        <f t="shared" si="1"/>
        <v>78</v>
      </c>
      <c r="E9" s="122">
        <f t="shared" si="2"/>
        <v>40</v>
      </c>
      <c r="F9" s="122">
        <f t="shared" si="3"/>
        <v>38</v>
      </c>
      <c r="G9" s="123"/>
      <c r="H9" s="122">
        <f t="shared" si="4"/>
        <v>0</v>
      </c>
      <c r="I9" s="122">
        <f t="shared" si="5"/>
        <v>0</v>
      </c>
      <c r="J9" s="122">
        <f t="shared" si="6"/>
        <v>0</v>
      </c>
      <c r="K9" s="123"/>
      <c r="L9" s="122">
        <f t="shared" si="7"/>
        <v>0</v>
      </c>
      <c r="M9" s="122">
        <f t="shared" si="8"/>
        <v>0</v>
      </c>
      <c r="N9" s="122">
        <f t="shared" si="9"/>
        <v>0</v>
      </c>
      <c r="O9" s="123"/>
    </row>
    <row r="10" spans="1:15" ht="15" customHeight="1">
      <c r="A10" s="144" t="s">
        <v>281</v>
      </c>
      <c r="B10" s="184" t="s">
        <v>208</v>
      </c>
      <c r="C10" s="187">
        <f t="shared" si="0"/>
        <v>77</v>
      </c>
      <c r="D10" s="175">
        <f t="shared" si="1"/>
        <v>77</v>
      </c>
      <c r="E10" s="122">
        <f t="shared" si="2"/>
        <v>37</v>
      </c>
      <c r="F10" s="122">
        <f t="shared" si="3"/>
        <v>40</v>
      </c>
      <c r="G10" s="123"/>
      <c r="H10" s="122">
        <f t="shared" si="4"/>
        <v>0</v>
      </c>
      <c r="I10" s="122">
        <f t="shared" si="5"/>
        <v>0</v>
      </c>
      <c r="J10" s="122">
        <f t="shared" si="6"/>
        <v>0</v>
      </c>
      <c r="K10" s="123"/>
      <c r="L10" s="122">
        <f t="shared" si="7"/>
        <v>0</v>
      </c>
      <c r="M10" s="122">
        <f t="shared" si="8"/>
        <v>0</v>
      </c>
      <c r="N10" s="122">
        <f t="shared" si="9"/>
        <v>0</v>
      </c>
      <c r="O10" s="123"/>
    </row>
    <row r="11" spans="1:15" ht="15" customHeight="1">
      <c r="A11" s="59" t="s">
        <v>47</v>
      </c>
      <c r="B11" s="184" t="s">
        <v>143</v>
      </c>
      <c r="C11" s="187">
        <f t="shared" si="0"/>
        <v>98</v>
      </c>
      <c r="D11" s="175">
        <f t="shared" si="1"/>
        <v>77</v>
      </c>
      <c r="E11" s="122">
        <f t="shared" si="2"/>
        <v>26</v>
      </c>
      <c r="F11" s="122">
        <f t="shared" si="3"/>
        <v>21</v>
      </c>
      <c r="G11" s="123"/>
      <c r="H11" s="122">
        <f t="shared" si="4"/>
        <v>27</v>
      </c>
      <c r="I11" s="122">
        <f t="shared" si="5"/>
        <v>24</v>
      </c>
      <c r="J11" s="122">
        <f t="shared" si="6"/>
        <v>0</v>
      </c>
      <c r="K11" s="123"/>
      <c r="L11" s="122">
        <f t="shared" si="7"/>
        <v>0</v>
      </c>
      <c r="M11" s="122">
        <f t="shared" si="8"/>
        <v>0</v>
      </c>
      <c r="N11" s="122">
        <f t="shared" si="9"/>
        <v>0</v>
      </c>
      <c r="O11" s="123"/>
    </row>
    <row r="12" spans="1:15" ht="15" customHeight="1">
      <c r="A12" s="59" t="s">
        <v>281</v>
      </c>
      <c r="B12" s="184" t="s">
        <v>74</v>
      </c>
      <c r="C12" s="187">
        <f t="shared" si="0"/>
        <v>76</v>
      </c>
      <c r="D12" s="175">
        <f t="shared" si="1"/>
        <v>76</v>
      </c>
      <c r="E12" s="122">
        <f t="shared" si="2"/>
        <v>33</v>
      </c>
      <c r="F12" s="122">
        <f t="shared" si="3"/>
        <v>29</v>
      </c>
      <c r="G12" s="181"/>
      <c r="H12" s="122">
        <f t="shared" si="4"/>
        <v>14</v>
      </c>
      <c r="I12" s="122">
        <f t="shared" si="5"/>
        <v>0</v>
      </c>
      <c r="J12" s="122">
        <f t="shared" si="6"/>
        <v>0</v>
      </c>
      <c r="K12" s="181"/>
      <c r="L12" s="122">
        <f t="shared" si="7"/>
        <v>0</v>
      </c>
      <c r="M12" s="122">
        <f t="shared" si="8"/>
        <v>0</v>
      </c>
      <c r="N12" s="122">
        <f t="shared" si="9"/>
        <v>0</v>
      </c>
      <c r="O12" s="181"/>
    </row>
    <row r="13" spans="1:15" ht="15" customHeight="1">
      <c r="A13" s="59" t="s">
        <v>281</v>
      </c>
      <c r="B13" s="184" t="s">
        <v>214</v>
      </c>
      <c r="C13" s="187">
        <f t="shared" si="0"/>
        <v>67</v>
      </c>
      <c r="D13" s="175">
        <f t="shared" si="1"/>
        <v>67</v>
      </c>
      <c r="E13" s="122">
        <f t="shared" si="2"/>
        <v>23</v>
      </c>
      <c r="F13" s="122">
        <f t="shared" si="3"/>
        <v>18</v>
      </c>
      <c r="G13" s="181"/>
      <c r="H13" s="122">
        <f t="shared" si="4"/>
        <v>26</v>
      </c>
      <c r="I13" s="122">
        <f t="shared" si="5"/>
        <v>0</v>
      </c>
      <c r="J13" s="122">
        <f t="shared" si="6"/>
        <v>0</v>
      </c>
      <c r="K13" s="181"/>
      <c r="L13" s="122">
        <f t="shared" si="7"/>
        <v>0</v>
      </c>
      <c r="M13" s="122">
        <f t="shared" si="8"/>
        <v>0</v>
      </c>
      <c r="N13" s="122">
        <f t="shared" si="9"/>
        <v>0</v>
      </c>
      <c r="O13" s="181"/>
    </row>
    <row r="14" spans="1:15" ht="15" customHeight="1">
      <c r="A14" s="59" t="s">
        <v>47</v>
      </c>
      <c r="B14" s="184" t="s">
        <v>90</v>
      </c>
      <c r="C14" s="187">
        <f t="shared" si="0"/>
        <v>65</v>
      </c>
      <c r="D14" s="175">
        <f t="shared" si="1"/>
        <v>65</v>
      </c>
      <c r="E14" s="122">
        <f t="shared" si="2"/>
        <v>32</v>
      </c>
      <c r="F14" s="122">
        <f t="shared" si="3"/>
        <v>33</v>
      </c>
      <c r="G14" s="123"/>
      <c r="H14" s="122">
        <f t="shared" si="4"/>
        <v>0</v>
      </c>
      <c r="I14" s="122">
        <f t="shared" si="5"/>
        <v>0</v>
      </c>
      <c r="J14" s="122">
        <f t="shared" si="6"/>
        <v>0</v>
      </c>
      <c r="K14" s="123"/>
      <c r="L14" s="122">
        <f t="shared" si="7"/>
        <v>0</v>
      </c>
      <c r="M14" s="122">
        <f t="shared" si="8"/>
        <v>0</v>
      </c>
      <c r="N14" s="122">
        <f t="shared" si="9"/>
        <v>0</v>
      </c>
      <c r="O14" s="123"/>
    </row>
    <row r="15" spans="1:15" ht="15" customHeight="1">
      <c r="A15" s="59" t="s">
        <v>47</v>
      </c>
      <c r="B15" s="184" t="s">
        <v>141</v>
      </c>
      <c r="C15" s="187">
        <f t="shared" si="0"/>
        <v>65</v>
      </c>
      <c r="D15" s="175">
        <f t="shared" si="1"/>
        <v>65</v>
      </c>
      <c r="E15" s="122">
        <f t="shared" si="2"/>
        <v>29</v>
      </c>
      <c r="F15" s="122">
        <f t="shared" si="3"/>
        <v>22</v>
      </c>
      <c r="G15" s="123"/>
      <c r="H15" s="122">
        <f t="shared" si="4"/>
        <v>14</v>
      </c>
      <c r="I15" s="122">
        <f t="shared" si="5"/>
        <v>0</v>
      </c>
      <c r="J15" s="122">
        <f t="shared" si="6"/>
        <v>0</v>
      </c>
      <c r="K15" s="123"/>
      <c r="L15" s="122">
        <f t="shared" si="7"/>
        <v>0</v>
      </c>
      <c r="M15" s="122">
        <f t="shared" si="8"/>
        <v>0</v>
      </c>
      <c r="N15" s="122">
        <f t="shared" si="9"/>
        <v>0</v>
      </c>
      <c r="O15" s="123"/>
    </row>
    <row r="16" spans="1:15" ht="15" customHeight="1">
      <c r="A16" s="59" t="s">
        <v>281</v>
      </c>
      <c r="B16" s="184" t="s">
        <v>63</v>
      </c>
      <c r="C16" s="187">
        <f t="shared" si="0"/>
        <v>50</v>
      </c>
      <c r="D16" s="175">
        <f t="shared" si="1"/>
        <v>50</v>
      </c>
      <c r="E16" s="122">
        <f t="shared" si="2"/>
        <v>0</v>
      </c>
      <c r="F16" s="122">
        <f t="shared" si="3"/>
        <v>31</v>
      </c>
      <c r="G16" s="123"/>
      <c r="H16" s="122">
        <f t="shared" si="4"/>
        <v>0</v>
      </c>
      <c r="I16" s="122">
        <f t="shared" si="5"/>
        <v>19</v>
      </c>
      <c r="J16" s="122">
        <f t="shared" si="6"/>
        <v>0</v>
      </c>
      <c r="K16" s="123"/>
      <c r="L16" s="122">
        <f t="shared" si="7"/>
        <v>0</v>
      </c>
      <c r="M16" s="122">
        <f t="shared" si="8"/>
        <v>0</v>
      </c>
      <c r="N16" s="122">
        <f t="shared" si="9"/>
        <v>0</v>
      </c>
      <c r="O16" s="123"/>
    </row>
    <row r="17" spans="1:15" ht="15" customHeight="1">
      <c r="A17" s="59" t="s">
        <v>47</v>
      </c>
      <c r="B17" s="96" t="s">
        <v>2399</v>
      </c>
      <c r="C17" s="187">
        <f t="shared" si="0"/>
        <v>40</v>
      </c>
      <c r="D17" s="175">
        <f t="shared" si="1"/>
        <v>40</v>
      </c>
      <c r="E17" s="122">
        <f t="shared" si="2"/>
        <v>0</v>
      </c>
      <c r="F17" s="122">
        <f t="shared" si="3"/>
        <v>0</v>
      </c>
      <c r="G17" s="123"/>
      <c r="H17" s="122">
        <f t="shared" si="4"/>
        <v>23</v>
      </c>
      <c r="I17" s="122">
        <f t="shared" si="5"/>
        <v>17</v>
      </c>
      <c r="J17" s="122">
        <f t="shared" si="6"/>
        <v>0</v>
      </c>
      <c r="K17" s="123"/>
      <c r="L17" s="122">
        <f t="shared" si="7"/>
        <v>0</v>
      </c>
      <c r="M17" s="122">
        <f t="shared" si="8"/>
        <v>0</v>
      </c>
      <c r="N17" s="122">
        <f t="shared" si="9"/>
        <v>0</v>
      </c>
      <c r="O17" s="123"/>
    </row>
    <row r="18" spans="1:15" ht="15" customHeight="1">
      <c r="A18" s="59" t="s">
        <v>47</v>
      </c>
      <c r="B18" s="96" t="s">
        <v>2397</v>
      </c>
      <c r="C18" s="187">
        <f t="shared" si="0"/>
        <v>39</v>
      </c>
      <c r="D18" s="175">
        <f t="shared" si="1"/>
        <v>39</v>
      </c>
      <c r="E18" s="122">
        <f t="shared" si="2"/>
        <v>0</v>
      </c>
      <c r="F18" s="122">
        <f t="shared" si="3"/>
        <v>0</v>
      </c>
      <c r="G18" s="181"/>
      <c r="H18" s="122">
        <f t="shared" si="4"/>
        <v>25</v>
      </c>
      <c r="I18" s="122">
        <f t="shared" si="5"/>
        <v>14</v>
      </c>
      <c r="J18" s="122">
        <f t="shared" si="6"/>
        <v>0</v>
      </c>
      <c r="K18" s="181"/>
      <c r="L18" s="122">
        <f t="shared" si="7"/>
        <v>0</v>
      </c>
      <c r="M18" s="122">
        <f t="shared" si="8"/>
        <v>0</v>
      </c>
      <c r="N18" s="122">
        <f t="shared" si="9"/>
        <v>0</v>
      </c>
      <c r="O18" s="181"/>
    </row>
    <row r="19" spans="1:15" ht="15" customHeight="1">
      <c r="A19" s="59" t="s">
        <v>47</v>
      </c>
      <c r="B19" s="184" t="s">
        <v>144</v>
      </c>
      <c r="C19" s="187">
        <f t="shared" si="0"/>
        <v>38</v>
      </c>
      <c r="D19" s="175">
        <f t="shared" si="1"/>
        <v>38</v>
      </c>
      <c r="E19" s="122">
        <f t="shared" si="2"/>
        <v>24</v>
      </c>
      <c r="F19" s="122">
        <f t="shared" si="3"/>
        <v>0</v>
      </c>
      <c r="G19" s="123"/>
      <c r="H19" s="122">
        <f t="shared" si="4"/>
        <v>14</v>
      </c>
      <c r="I19" s="122">
        <f t="shared" si="5"/>
        <v>0</v>
      </c>
      <c r="J19" s="122">
        <f t="shared" si="6"/>
        <v>0</v>
      </c>
      <c r="K19" s="123"/>
      <c r="L19" s="122">
        <f t="shared" si="7"/>
        <v>0</v>
      </c>
      <c r="M19" s="122">
        <f t="shared" si="8"/>
        <v>0</v>
      </c>
      <c r="N19" s="122">
        <f t="shared" si="9"/>
        <v>0</v>
      </c>
      <c r="O19" s="123"/>
    </row>
    <row r="20" spans="1:15" ht="15" customHeight="1">
      <c r="A20" s="59" t="s">
        <v>47</v>
      </c>
      <c r="B20" s="96" t="s">
        <v>91</v>
      </c>
      <c r="C20" s="187">
        <f t="shared" si="0"/>
        <v>38</v>
      </c>
      <c r="D20" s="175">
        <f t="shared" si="1"/>
        <v>38</v>
      </c>
      <c r="E20" s="122">
        <f t="shared" si="2"/>
        <v>20</v>
      </c>
      <c r="F20" s="122">
        <f t="shared" si="3"/>
        <v>0</v>
      </c>
      <c r="G20" s="181"/>
      <c r="H20" s="122">
        <f t="shared" si="4"/>
        <v>0</v>
      </c>
      <c r="I20" s="122">
        <f t="shared" si="5"/>
        <v>18</v>
      </c>
      <c r="J20" s="122">
        <f t="shared" si="6"/>
        <v>0</v>
      </c>
      <c r="K20" s="181"/>
      <c r="L20" s="122">
        <f t="shared" si="7"/>
        <v>0</v>
      </c>
      <c r="M20" s="122">
        <f t="shared" si="8"/>
        <v>0</v>
      </c>
      <c r="N20" s="122">
        <f t="shared" si="9"/>
        <v>0</v>
      </c>
      <c r="O20" s="181"/>
    </row>
    <row r="21" spans="1:15" ht="15" customHeight="1">
      <c r="A21" s="59" t="s">
        <v>47</v>
      </c>
      <c r="B21" s="184" t="s">
        <v>2618</v>
      </c>
      <c r="C21" s="187">
        <f t="shared" si="0"/>
        <v>38</v>
      </c>
      <c r="D21" s="175">
        <f t="shared" si="1"/>
        <v>38</v>
      </c>
      <c r="E21" s="122">
        <f t="shared" si="2"/>
        <v>0</v>
      </c>
      <c r="F21" s="122">
        <f t="shared" si="3"/>
        <v>0</v>
      </c>
      <c r="G21" s="181"/>
      <c r="H21" s="122">
        <f t="shared" si="4"/>
        <v>0</v>
      </c>
      <c r="I21" s="122">
        <f t="shared" si="5"/>
        <v>38</v>
      </c>
      <c r="J21" s="122">
        <f t="shared" si="6"/>
        <v>0</v>
      </c>
      <c r="K21" s="181"/>
      <c r="L21" s="122">
        <f t="shared" si="7"/>
        <v>0</v>
      </c>
      <c r="M21" s="122">
        <f t="shared" si="8"/>
        <v>0</v>
      </c>
      <c r="N21" s="122">
        <f t="shared" si="9"/>
        <v>0</v>
      </c>
      <c r="O21" s="181"/>
    </row>
    <row r="22" spans="1:15" ht="15" customHeight="1">
      <c r="A22" s="59" t="s">
        <v>47</v>
      </c>
      <c r="B22" s="96" t="s">
        <v>234</v>
      </c>
      <c r="C22" s="187">
        <f t="shared" si="0"/>
        <v>35</v>
      </c>
      <c r="D22" s="175">
        <f t="shared" si="1"/>
        <v>35</v>
      </c>
      <c r="E22" s="122">
        <f t="shared" si="2"/>
        <v>0</v>
      </c>
      <c r="F22" s="122">
        <f t="shared" si="3"/>
        <v>35</v>
      </c>
      <c r="G22" s="181"/>
      <c r="H22" s="122">
        <f t="shared" si="4"/>
        <v>0</v>
      </c>
      <c r="I22" s="122">
        <f t="shared" si="5"/>
        <v>0</v>
      </c>
      <c r="J22" s="122">
        <f t="shared" si="6"/>
        <v>0</v>
      </c>
      <c r="K22" s="181"/>
      <c r="L22" s="122">
        <f t="shared" si="7"/>
        <v>0</v>
      </c>
      <c r="M22" s="122">
        <f t="shared" si="8"/>
        <v>0</v>
      </c>
      <c r="N22" s="122">
        <f t="shared" si="9"/>
        <v>0</v>
      </c>
      <c r="O22" s="181"/>
    </row>
    <row r="23" spans="1:15" ht="15" customHeight="1">
      <c r="A23" s="52" t="s">
        <v>47</v>
      </c>
      <c r="B23" s="184" t="s">
        <v>89</v>
      </c>
      <c r="C23" s="187">
        <f t="shared" si="0"/>
        <v>34</v>
      </c>
      <c r="D23" s="175">
        <f t="shared" si="1"/>
        <v>34</v>
      </c>
      <c r="E23" s="122">
        <f t="shared" si="2"/>
        <v>34</v>
      </c>
      <c r="F23" s="122">
        <f t="shared" si="3"/>
        <v>0</v>
      </c>
      <c r="G23" s="123"/>
      <c r="H23" s="122">
        <f t="shared" si="4"/>
        <v>0</v>
      </c>
      <c r="I23" s="122">
        <f t="shared" si="5"/>
        <v>0</v>
      </c>
      <c r="J23" s="122">
        <f t="shared" si="6"/>
        <v>0</v>
      </c>
      <c r="K23" s="123"/>
      <c r="L23" s="122">
        <f t="shared" si="7"/>
        <v>0</v>
      </c>
      <c r="M23" s="122">
        <f t="shared" si="8"/>
        <v>0</v>
      </c>
      <c r="N23" s="122">
        <f t="shared" si="9"/>
        <v>0</v>
      </c>
      <c r="O23" s="123"/>
    </row>
    <row r="24" spans="1:15" ht="15" customHeight="1">
      <c r="A24" s="52" t="s">
        <v>281</v>
      </c>
      <c r="B24" s="184" t="s">
        <v>2619</v>
      </c>
      <c r="C24" s="187">
        <f t="shared" si="0"/>
        <v>34</v>
      </c>
      <c r="D24" s="175">
        <f t="shared" si="1"/>
        <v>34</v>
      </c>
      <c r="E24" s="122">
        <f t="shared" si="2"/>
        <v>0</v>
      </c>
      <c r="F24" s="122">
        <f t="shared" si="3"/>
        <v>0</v>
      </c>
      <c r="G24" s="123"/>
      <c r="H24" s="122">
        <f t="shared" si="4"/>
        <v>0</v>
      </c>
      <c r="I24" s="122">
        <f t="shared" si="5"/>
        <v>34</v>
      </c>
      <c r="J24" s="122">
        <f t="shared" si="6"/>
        <v>0</v>
      </c>
      <c r="K24" s="123"/>
      <c r="L24" s="122">
        <f t="shared" si="7"/>
        <v>0</v>
      </c>
      <c r="M24" s="122">
        <f t="shared" si="8"/>
        <v>0</v>
      </c>
      <c r="N24" s="122">
        <f t="shared" si="9"/>
        <v>0</v>
      </c>
      <c r="O24" s="123"/>
    </row>
    <row r="25" spans="1:15" ht="15" customHeight="1">
      <c r="A25" s="59" t="s">
        <v>47</v>
      </c>
      <c r="B25" s="184" t="s">
        <v>2395</v>
      </c>
      <c r="C25" s="187">
        <f t="shared" si="0"/>
        <v>33</v>
      </c>
      <c r="D25" s="175">
        <f t="shared" si="1"/>
        <v>33</v>
      </c>
      <c r="E25" s="122">
        <f t="shared" si="2"/>
        <v>0</v>
      </c>
      <c r="F25" s="122">
        <f t="shared" si="3"/>
        <v>0</v>
      </c>
      <c r="G25" s="123"/>
      <c r="H25" s="122">
        <f t="shared" si="4"/>
        <v>33</v>
      </c>
      <c r="I25" s="122">
        <f t="shared" si="5"/>
        <v>0</v>
      </c>
      <c r="J25" s="122">
        <f t="shared" si="6"/>
        <v>0</v>
      </c>
      <c r="K25" s="123"/>
      <c r="L25" s="122">
        <f t="shared" si="7"/>
        <v>0</v>
      </c>
      <c r="M25" s="122">
        <f t="shared" si="8"/>
        <v>0</v>
      </c>
      <c r="N25" s="122">
        <f t="shared" si="9"/>
        <v>0</v>
      </c>
      <c r="O25" s="123"/>
    </row>
    <row r="26" spans="1:15" ht="15" customHeight="1">
      <c r="A26" s="59" t="s">
        <v>47</v>
      </c>
      <c r="B26" s="184" t="s">
        <v>109</v>
      </c>
      <c r="C26" s="187">
        <f t="shared" si="0"/>
        <v>28</v>
      </c>
      <c r="D26" s="175">
        <f t="shared" si="1"/>
        <v>28</v>
      </c>
      <c r="E26" s="122">
        <f t="shared" si="2"/>
        <v>14</v>
      </c>
      <c r="F26" s="122">
        <f t="shared" si="3"/>
        <v>0</v>
      </c>
      <c r="G26" s="181"/>
      <c r="H26" s="122">
        <f t="shared" si="4"/>
        <v>14</v>
      </c>
      <c r="I26" s="122">
        <f t="shared" si="5"/>
        <v>0</v>
      </c>
      <c r="J26" s="122">
        <f t="shared" si="6"/>
        <v>0</v>
      </c>
      <c r="K26" s="181"/>
      <c r="L26" s="122">
        <f t="shared" si="7"/>
        <v>0</v>
      </c>
      <c r="M26" s="122">
        <f t="shared" si="8"/>
        <v>0</v>
      </c>
      <c r="N26" s="122">
        <f t="shared" si="9"/>
        <v>0</v>
      </c>
      <c r="O26" s="181"/>
    </row>
    <row r="27" spans="1:15" s="232" customFormat="1" ht="15" customHeight="1">
      <c r="A27" s="59" t="s">
        <v>281</v>
      </c>
      <c r="B27" s="96" t="s">
        <v>239</v>
      </c>
      <c r="C27" s="187">
        <f t="shared" si="0"/>
        <v>17</v>
      </c>
      <c r="D27" s="175">
        <f t="shared" si="1"/>
        <v>17</v>
      </c>
      <c r="E27" s="122">
        <f t="shared" si="2"/>
        <v>0</v>
      </c>
      <c r="F27" s="122">
        <f t="shared" si="3"/>
        <v>17</v>
      </c>
      <c r="G27" s="123"/>
      <c r="H27" s="122">
        <f t="shared" si="4"/>
        <v>0</v>
      </c>
      <c r="I27" s="122">
        <f t="shared" si="5"/>
        <v>0</v>
      </c>
      <c r="J27" s="122">
        <f t="shared" si="6"/>
        <v>0</v>
      </c>
      <c r="K27" s="123"/>
      <c r="L27" s="122">
        <f t="shared" si="7"/>
        <v>0</v>
      </c>
      <c r="M27" s="122">
        <f t="shared" si="8"/>
        <v>0</v>
      </c>
      <c r="N27" s="122">
        <f t="shared" si="9"/>
        <v>0</v>
      </c>
      <c r="O27" s="123"/>
    </row>
    <row r="28" spans="1:15" ht="15" customHeight="1">
      <c r="A28" s="59" t="s">
        <v>281</v>
      </c>
      <c r="B28" s="96" t="s">
        <v>105</v>
      </c>
      <c r="C28" s="187">
        <f t="shared" si="0"/>
        <v>14</v>
      </c>
      <c r="D28" s="175">
        <f t="shared" si="1"/>
        <v>14</v>
      </c>
      <c r="E28" s="122">
        <f t="shared" si="2"/>
        <v>14</v>
      </c>
      <c r="F28" s="122">
        <f t="shared" si="3"/>
        <v>0</v>
      </c>
      <c r="G28" s="123"/>
      <c r="H28" s="122">
        <f t="shared" si="4"/>
        <v>0</v>
      </c>
      <c r="I28" s="122">
        <f t="shared" si="5"/>
        <v>0</v>
      </c>
      <c r="J28" s="122">
        <f t="shared" si="6"/>
        <v>0</v>
      </c>
      <c r="K28" s="123"/>
      <c r="L28" s="122">
        <f t="shared" si="7"/>
        <v>0</v>
      </c>
      <c r="M28" s="122">
        <f t="shared" si="8"/>
        <v>0</v>
      </c>
      <c r="N28" s="122">
        <f t="shared" si="9"/>
        <v>0</v>
      </c>
      <c r="O28" s="123"/>
    </row>
    <row r="29" spans="1:15" ht="15" customHeight="1">
      <c r="A29" s="94" t="s">
        <v>47</v>
      </c>
      <c r="B29" s="96" t="s">
        <v>106</v>
      </c>
      <c r="C29" s="187">
        <f t="shared" si="0"/>
        <v>14</v>
      </c>
      <c r="D29" s="175">
        <f t="shared" si="1"/>
        <v>14</v>
      </c>
      <c r="E29" s="122">
        <f t="shared" si="2"/>
        <v>14</v>
      </c>
      <c r="F29" s="122">
        <f t="shared" si="3"/>
        <v>0</v>
      </c>
      <c r="G29" s="123"/>
      <c r="H29" s="122">
        <f t="shared" si="4"/>
        <v>0</v>
      </c>
      <c r="I29" s="122">
        <f t="shared" si="5"/>
        <v>0</v>
      </c>
      <c r="J29" s="122">
        <f t="shared" si="6"/>
        <v>0</v>
      </c>
      <c r="K29" s="123"/>
      <c r="L29" s="122">
        <f t="shared" si="7"/>
        <v>0</v>
      </c>
      <c r="M29" s="122">
        <f t="shared" si="8"/>
        <v>0</v>
      </c>
      <c r="N29" s="122">
        <f t="shared" si="9"/>
        <v>0</v>
      </c>
      <c r="O29" s="123"/>
    </row>
    <row r="30" spans="1:15" ht="15" customHeight="1">
      <c r="A30" s="59" t="s">
        <v>47</v>
      </c>
      <c r="B30" s="184" t="s">
        <v>73</v>
      </c>
      <c r="C30" s="187">
        <f t="shared" si="0"/>
        <v>14</v>
      </c>
      <c r="D30" s="175">
        <f t="shared" si="1"/>
        <v>14</v>
      </c>
      <c r="E30" s="122">
        <f t="shared" si="2"/>
        <v>14</v>
      </c>
      <c r="F30" s="122">
        <f t="shared" si="3"/>
        <v>0</v>
      </c>
      <c r="G30" s="123"/>
      <c r="H30" s="122">
        <f t="shared" si="4"/>
        <v>0</v>
      </c>
      <c r="I30" s="122">
        <f t="shared" si="5"/>
        <v>0</v>
      </c>
      <c r="J30" s="122">
        <f t="shared" si="6"/>
        <v>0</v>
      </c>
      <c r="K30" s="123"/>
      <c r="L30" s="122">
        <f t="shared" si="7"/>
        <v>0</v>
      </c>
      <c r="M30" s="122">
        <f t="shared" si="8"/>
        <v>0</v>
      </c>
      <c r="N30" s="122">
        <f t="shared" si="9"/>
        <v>0</v>
      </c>
      <c r="O30" s="123"/>
    </row>
    <row r="31" spans="1:15" ht="15" customHeight="1">
      <c r="A31" s="59" t="s">
        <v>47</v>
      </c>
      <c r="B31" s="184" t="s">
        <v>241</v>
      </c>
      <c r="C31" s="187">
        <f t="shared" si="0"/>
        <v>14</v>
      </c>
      <c r="D31" s="175">
        <f t="shared" si="1"/>
        <v>14</v>
      </c>
      <c r="E31" s="122">
        <f t="shared" si="2"/>
        <v>0</v>
      </c>
      <c r="F31" s="122">
        <f t="shared" si="3"/>
        <v>14</v>
      </c>
      <c r="G31" s="123"/>
      <c r="H31" s="122">
        <f t="shared" si="4"/>
        <v>0</v>
      </c>
      <c r="I31" s="122">
        <f t="shared" si="5"/>
        <v>0</v>
      </c>
      <c r="J31" s="122">
        <f t="shared" si="6"/>
        <v>0</v>
      </c>
      <c r="K31" s="123"/>
      <c r="L31" s="122">
        <f t="shared" si="7"/>
        <v>0</v>
      </c>
      <c r="M31" s="122">
        <f t="shared" si="8"/>
        <v>0</v>
      </c>
      <c r="N31" s="122">
        <f t="shared" si="9"/>
        <v>0</v>
      </c>
      <c r="O31" s="123"/>
    </row>
    <row r="32" spans="1:15" ht="15" customHeight="1">
      <c r="A32" s="59" t="s">
        <v>47</v>
      </c>
      <c r="B32" s="96" t="s">
        <v>233</v>
      </c>
      <c r="C32" s="187">
        <f t="shared" si="0"/>
        <v>14</v>
      </c>
      <c r="D32" s="175">
        <f t="shared" si="1"/>
        <v>14</v>
      </c>
      <c r="E32" s="122">
        <f t="shared" si="2"/>
        <v>0</v>
      </c>
      <c r="F32" s="122">
        <f t="shared" si="3"/>
        <v>0</v>
      </c>
      <c r="G32" s="181"/>
      <c r="H32" s="122">
        <f t="shared" si="4"/>
        <v>14</v>
      </c>
      <c r="I32" s="122">
        <f t="shared" si="5"/>
        <v>0</v>
      </c>
      <c r="J32" s="122">
        <f t="shared" si="6"/>
        <v>0</v>
      </c>
      <c r="K32" s="181"/>
      <c r="L32" s="122">
        <f t="shared" si="7"/>
        <v>0</v>
      </c>
      <c r="M32" s="122">
        <f t="shared" si="8"/>
        <v>0</v>
      </c>
      <c r="N32" s="122">
        <f t="shared" si="9"/>
        <v>0</v>
      </c>
      <c r="O32" s="181"/>
    </row>
    <row r="33" spans="1:15" ht="15" customHeight="1">
      <c r="A33" s="59"/>
      <c r="B33" s="96"/>
      <c r="C33" s="187">
        <f t="shared" si="0"/>
        <v>0</v>
      </c>
      <c r="D33" s="175">
        <f t="shared" si="1"/>
        <v>0</v>
      </c>
      <c r="E33" s="122">
        <f t="shared" si="2"/>
        <v>0</v>
      </c>
      <c r="F33" s="122">
        <f t="shared" si="3"/>
        <v>0</v>
      </c>
      <c r="G33" s="123"/>
      <c r="H33" s="122">
        <f t="shared" si="4"/>
        <v>0</v>
      </c>
      <c r="I33" s="122">
        <f t="shared" si="5"/>
        <v>0</v>
      </c>
      <c r="J33" s="122">
        <f t="shared" si="6"/>
        <v>0</v>
      </c>
      <c r="K33" s="123"/>
      <c r="L33" s="122">
        <f t="shared" si="7"/>
        <v>0</v>
      </c>
      <c r="M33" s="122">
        <f t="shared" si="8"/>
        <v>0</v>
      </c>
      <c r="N33" s="122">
        <f t="shared" si="9"/>
        <v>0</v>
      </c>
      <c r="O33" s="123"/>
    </row>
    <row r="34" spans="1:15" ht="15" customHeight="1">
      <c r="A34" s="59"/>
      <c r="B34" s="184"/>
      <c r="C34" s="187">
        <f t="shared" si="0"/>
        <v>0</v>
      </c>
      <c r="D34" s="175">
        <f t="shared" si="1"/>
        <v>0</v>
      </c>
      <c r="E34" s="122">
        <f t="shared" si="2"/>
        <v>0</v>
      </c>
      <c r="F34" s="122">
        <f t="shared" si="3"/>
        <v>0</v>
      </c>
      <c r="G34" s="123"/>
      <c r="H34" s="122">
        <f t="shared" si="4"/>
        <v>0</v>
      </c>
      <c r="I34" s="122">
        <f t="shared" si="5"/>
        <v>0</v>
      </c>
      <c r="J34" s="122">
        <f t="shared" si="6"/>
        <v>0</v>
      </c>
      <c r="K34" s="123"/>
      <c r="L34" s="122">
        <f t="shared" si="7"/>
        <v>0</v>
      </c>
      <c r="M34" s="122">
        <f t="shared" si="8"/>
        <v>0</v>
      </c>
      <c r="N34" s="122">
        <f t="shared" si="9"/>
        <v>0</v>
      </c>
      <c r="O34" s="123"/>
    </row>
    <row r="35" spans="1:15" ht="15" customHeight="1">
      <c r="A35" s="59"/>
      <c r="B35" s="96"/>
      <c r="C35" s="187">
        <f t="shared" si="0"/>
        <v>0</v>
      </c>
      <c r="D35" s="175">
        <f t="shared" si="1"/>
        <v>0</v>
      </c>
      <c r="E35" s="122">
        <f t="shared" si="2"/>
        <v>0</v>
      </c>
      <c r="F35" s="122">
        <f t="shared" si="3"/>
        <v>0</v>
      </c>
      <c r="G35" s="123"/>
      <c r="H35" s="122">
        <f t="shared" si="4"/>
        <v>0</v>
      </c>
      <c r="I35" s="122">
        <f t="shared" si="5"/>
        <v>0</v>
      </c>
      <c r="J35" s="122">
        <f t="shared" si="6"/>
        <v>0</v>
      </c>
      <c r="K35" s="123"/>
      <c r="L35" s="122">
        <f t="shared" si="7"/>
        <v>0</v>
      </c>
      <c r="M35" s="122">
        <f t="shared" si="8"/>
        <v>0</v>
      </c>
      <c r="N35" s="122">
        <f t="shared" si="9"/>
        <v>0</v>
      </c>
      <c r="O35" s="123"/>
    </row>
    <row r="36" spans="1:15" ht="15" customHeight="1">
      <c r="A36" s="59"/>
      <c r="B36" s="96"/>
      <c r="C36" s="187">
        <f t="shared" si="0"/>
        <v>0</v>
      </c>
      <c r="D36" s="175">
        <f t="shared" si="1"/>
        <v>0</v>
      </c>
      <c r="E36" s="122">
        <f t="shared" si="2"/>
        <v>0</v>
      </c>
      <c r="F36" s="122">
        <f t="shared" si="3"/>
        <v>0</v>
      </c>
      <c r="G36" s="181"/>
      <c r="H36" s="122">
        <f t="shared" si="4"/>
        <v>0</v>
      </c>
      <c r="I36" s="122">
        <f t="shared" si="5"/>
        <v>0</v>
      </c>
      <c r="J36" s="122">
        <f t="shared" si="6"/>
        <v>0</v>
      </c>
      <c r="K36" s="181"/>
      <c r="L36" s="122">
        <f t="shared" si="7"/>
        <v>0</v>
      </c>
      <c r="M36" s="122">
        <f t="shared" si="8"/>
        <v>0</v>
      </c>
      <c r="N36" s="122">
        <f t="shared" si="9"/>
        <v>0</v>
      </c>
      <c r="O36" s="181"/>
    </row>
    <row r="37" spans="1:15" ht="15" customHeight="1">
      <c r="A37" s="59"/>
      <c r="B37" s="96"/>
      <c r="C37" s="187">
        <f t="shared" si="0"/>
        <v>0</v>
      </c>
      <c r="D37" s="175">
        <f t="shared" si="1"/>
        <v>0</v>
      </c>
      <c r="E37" s="122">
        <f t="shared" si="2"/>
        <v>0</v>
      </c>
      <c r="F37" s="122">
        <f t="shared" si="3"/>
        <v>0</v>
      </c>
      <c r="G37" s="123"/>
      <c r="H37" s="122">
        <f t="shared" si="4"/>
        <v>0</v>
      </c>
      <c r="I37" s="122">
        <f t="shared" si="5"/>
        <v>0</v>
      </c>
      <c r="J37" s="122">
        <f t="shared" si="6"/>
        <v>0</v>
      </c>
      <c r="K37" s="123"/>
      <c r="L37" s="122">
        <f t="shared" si="7"/>
        <v>0</v>
      </c>
      <c r="M37" s="122">
        <f t="shared" si="8"/>
        <v>0</v>
      </c>
      <c r="N37" s="122">
        <f t="shared" si="9"/>
        <v>0</v>
      </c>
      <c r="O37" s="123"/>
    </row>
    <row r="38" spans="1:15" ht="15" customHeight="1">
      <c r="A38" s="59"/>
      <c r="B38" s="96"/>
      <c r="C38" s="187">
        <f t="shared" si="0"/>
        <v>0</v>
      </c>
      <c r="D38" s="175">
        <f t="shared" si="1"/>
        <v>0</v>
      </c>
      <c r="E38" s="122">
        <f t="shared" si="2"/>
        <v>0</v>
      </c>
      <c r="F38" s="122">
        <f t="shared" si="3"/>
        <v>0</v>
      </c>
      <c r="G38" s="181"/>
      <c r="H38" s="122">
        <f t="shared" si="4"/>
        <v>0</v>
      </c>
      <c r="I38" s="122">
        <f t="shared" si="5"/>
        <v>0</v>
      </c>
      <c r="J38" s="122">
        <f t="shared" si="6"/>
        <v>0</v>
      </c>
      <c r="K38" s="181"/>
      <c r="L38" s="122">
        <f t="shared" si="7"/>
        <v>0</v>
      </c>
      <c r="M38" s="122">
        <f t="shared" si="8"/>
        <v>0</v>
      </c>
      <c r="N38" s="122">
        <f t="shared" si="9"/>
        <v>0</v>
      </c>
      <c r="O38" s="181"/>
    </row>
    <row r="39" spans="1:15" ht="15" customHeight="1">
      <c r="A39" s="59"/>
      <c r="B39" s="96"/>
      <c r="C39" s="187">
        <f t="shared" si="0"/>
        <v>0</v>
      </c>
      <c r="D39" s="175">
        <f t="shared" si="1"/>
        <v>0</v>
      </c>
      <c r="E39" s="122">
        <f t="shared" si="2"/>
        <v>0</v>
      </c>
      <c r="F39" s="122">
        <f t="shared" si="3"/>
        <v>0</v>
      </c>
      <c r="G39" s="123"/>
      <c r="H39" s="122">
        <f t="shared" si="4"/>
        <v>0</v>
      </c>
      <c r="I39" s="122">
        <f t="shared" si="5"/>
        <v>0</v>
      </c>
      <c r="J39" s="122">
        <f t="shared" si="6"/>
        <v>0</v>
      </c>
      <c r="K39" s="123"/>
      <c r="L39" s="122">
        <f t="shared" si="7"/>
        <v>0</v>
      </c>
      <c r="M39" s="122">
        <f t="shared" si="8"/>
        <v>0</v>
      </c>
      <c r="N39" s="122">
        <f t="shared" si="9"/>
        <v>0</v>
      </c>
      <c r="O39" s="123"/>
    </row>
    <row r="40" spans="1:15" ht="15" hidden="1" customHeight="1">
      <c r="A40" s="59"/>
      <c r="B40" s="96"/>
      <c r="C40" s="187">
        <f t="shared" ref="C40:C50" si="10">SUM(E40:O40)</f>
        <v>0</v>
      </c>
      <c r="D40" s="175">
        <f t="shared" ref="D40:D70" si="11">SUM(E40:O40)-MIN(E40:I40)</f>
        <v>0</v>
      </c>
      <c r="E40" s="122">
        <f t="shared" ref="E40:E50" si="12">IFERROR(VLOOKUP(B40,$B$93:$C$134,2,FALSE),0)</f>
        <v>0</v>
      </c>
      <c r="F40" s="122">
        <f t="shared" ref="F40:F50" si="13">IFERROR(VLOOKUP(B40,$F$93:$G$134,2,FALSE),0)</f>
        <v>0</v>
      </c>
      <c r="G40" s="181"/>
      <c r="H40" s="122">
        <f t="shared" ref="H40:H50" si="14">IFERROR(VLOOKUP(B40,$J$93:$K$134,2,FALSE),0)</f>
        <v>0</v>
      </c>
      <c r="I40" s="122">
        <f t="shared" ref="I40:I50" si="15">IFERROR(VLOOKUP(B40,$N$93:$O$134,2,FALSE),0)</f>
        <v>0</v>
      </c>
      <c r="J40" s="122">
        <f t="shared" ref="J40:J50" si="16">IFERROR(VLOOKUP(B40,$R$93:$S$134,2,FALSE),0)</f>
        <v>0</v>
      </c>
      <c r="K40" s="181"/>
      <c r="L40" s="122">
        <f t="shared" ref="L40:L50" si="17">IFERROR(VLOOKUP(B40,$V$93:$W$134,2,FALSE),0)</f>
        <v>0</v>
      </c>
      <c r="M40" s="122">
        <f t="shared" ref="M40:M50" si="18">IFERROR(VLOOKUP(B40,$Z$93:$AA$134,2,FALSE),0)</f>
        <v>0</v>
      </c>
      <c r="N40" s="122">
        <f t="shared" ref="N40:N50" si="19">IFERROR(VLOOKUP(B40,$AD$93:$AE$134,2,FALSE),0)</f>
        <v>0</v>
      </c>
      <c r="O40" s="181"/>
    </row>
    <row r="41" spans="1:15" ht="15" hidden="1" customHeight="1">
      <c r="A41" s="59"/>
      <c r="B41" s="96"/>
      <c r="C41" s="187">
        <f t="shared" si="10"/>
        <v>0</v>
      </c>
      <c r="D41" s="175">
        <f t="shared" si="11"/>
        <v>0</v>
      </c>
      <c r="E41" s="122">
        <f t="shared" si="12"/>
        <v>0</v>
      </c>
      <c r="F41" s="122">
        <f t="shared" si="13"/>
        <v>0</v>
      </c>
      <c r="G41" s="181"/>
      <c r="H41" s="122">
        <f t="shared" si="14"/>
        <v>0</v>
      </c>
      <c r="I41" s="122">
        <f t="shared" si="15"/>
        <v>0</v>
      </c>
      <c r="J41" s="122">
        <f t="shared" si="16"/>
        <v>0</v>
      </c>
      <c r="K41" s="181"/>
      <c r="L41" s="122">
        <f t="shared" si="17"/>
        <v>0</v>
      </c>
      <c r="M41" s="122">
        <f t="shared" si="18"/>
        <v>0</v>
      </c>
      <c r="N41" s="122">
        <f t="shared" si="19"/>
        <v>0</v>
      </c>
      <c r="O41" s="181"/>
    </row>
    <row r="42" spans="1:15" ht="15" hidden="1" customHeight="1">
      <c r="A42" s="59"/>
      <c r="B42" s="96"/>
      <c r="C42" s="187">
        <f t="shared" si="10"/>
        <v>0</v>
      </c>
      <c r="D42" s="175">
        <f t="shared" si="11"/>
        <v>0</v>
      </c>
      <c r="E42" s="122">
        <f t="shared" si="12"/>
        <v>0</v>
      </c>
      <c r="F42" s="122">
        <f t="shared" si="13"/>
        <v>0</v>
      </c>
      <c r="G42" s="181"/>
      <c r="H42" s="122">
        <f t="shared" si="14"/>
        <v>0</v>
      </c>
      <c r="I42" s="122">
        <f t="shared" si="15"/>
        <v>0</v>
      </c>
      <c r="J42" s="122">
        <f t="shared" si="16"/>
        <v>0</v>
      </c>
      <c r="K42" s="181"/>
      <c r="L42" s="122">
        <f t="shared" si="17"/>
        <v>0</v>
      </c>
      <c r="M42" s="122">
        <f t="shared" si="18"/>
        <v>0</v>
      </c>
      <c r="N42" s="122">
        <f t="shared" si="19"/>
        <v>0</v>
      </c>
      <c r="O42" s="181"/>
    </row>
    <row r="43" spans="1:15" ht="15" hidden="1" customHeight="1">
      <c r="A43" s="59"/>
      <c r="B43" s="96"/>
      <c r="C43" s="187">
        <f t="shared" si="10"/>
        <v>0</v>
      </c>
      <c r="D43" s="175">
        <f t="shared" si="11"/>
        <v>0</v>
      </c>
      <c r="E43" s="122">
        <f t="shared" si="12"/>
        <v>0</v>
      </c>
      <c r="F43" s="122">
        <f t="shared" si="13"/>
        <v>0</v>
      </c>
      <c r="G43" s="181"/>
      <c r="H43" s="122">
        <f t="shared" si="14"/>
        <v>0</v>
      </c>
      <c r="I43" s="122">
        <f t="shared" si="15"/>
        <v>0</v>
      </c>
      <c r="J43" s="122">
        <f t="shared" si="16"/>
        <v>0</v>
      </c>
      <c r="K43" s="181"/>
      <c r="L43" s="122">
        <f t="shared" si="17"/>
        <v>0</v>
      </c>
      <c r="M43" s="122">
        <f t="shared" si="18"/>
        <v>0</v>
      </c>
      <c r="N43" s="122">
        <f t="shared" si="19"/>
        <v>0</v>
      </c>
      <c r="O43" s="181"/>
    </row>
    <row r="44" spans="1:15" ht="15" hidden="1" customHeight="1">
      <c r="A44" s="59"/>
      <c r="B44" s="96"/>
      <c r="C44" s="187">
        <f t="shared" si="10"/>
        <v>0</v>
      </c>
      <c r="D44" s="175">
        <f t="shared" si="11"/>
        <v>0</v>
      </c>
      <c r="E44" s="122">
        <f t="shared" si="12"/>
        <v>0</v>
      </c>
      <c r="F44" s="122">
        <f t="shared" si="13"/>
        <v>0</v>
      </c>
      <c r="G44" s="181"/>
      <c r="H44" s="122">
        <f t="shared" si="14"/>
        <v>0</v>
      </c>
      <c r="I44" s="122">
        <f t="shared" si="15"/>
        <v>0</v>
      </c>
      <c r="J44" s="122">
        <f t="shared" si="16"/>
        <v>0</v>
      </c>
      <c r="K44" s="181"/>
      <c r="L44" s="122">
        <f t="shared" si="17"/>
        <v>0</v>
      </c>
      <c r="M44" s="122">
        <f t="shared" si="18"/>
        <v>0</v>
      </c>
      <c r="N44" s="122">
        <f t="shared" si="19"/>
        <v>0</v>
      </c>
      <c r="O44" s="181"/>
    </row>
    <row r="45" spans="1:15" ht="15" hidden="1" customHeight="1">
      <c r="A45" s="59"/>
      <c r="B45" s="96"/>
      <c r="C45" s="187">
        <f t="shared" si="10"/>
        <v>0</v>
      </c>
      <c r="D45" s="175">
        <f t="shared" si="11"/>
        <v>0</v>
      </c>
      <c r="E45" s="122">
        <f t="shared" si="12"/>
        <v>0</v>
      </c>
      <c r="F45" s="122">
        <f t="shared" si="13"/>
        <v>0</v>
      </c>
      <c r="G45" s="123"/>
      <c r="H45" s="122">
        <f t="shared" si="14"/>
        <v>0</v>
      </c>
      <c r="I45" s="122">
        <f t="shared" si="15"/>
        <v>0</v>
      </c>
      <c r="J45" s="122">
        <f t="shared" si="16"/>
        <v>0</v>
      </c>
      <c r="K45" s="123"/>
      <c r="L45" s="122">
        <f t="shared" si="17"/>
        <v>0</v>
      </c>
      <c r="M45" s="122">
        <f t="shared" si="18"/>
        <v>0</v>
      </c>
      <c r="N45" s="122">
        <f t="shared" si="19"/>
        <v>0</v>
      </c>
      <c r="O45" s="123"/>
    </row>
    <row r="46" spans="1:15" ht="15" hidden="1" customHeight="1">
      <c r="A46" s="59"/>
      <c r="B46" s="96"/>
      <c r="C46" s="187">
        <f t="shared" si="10"/>
        <v>0</v>
      </c>
      <c r="D46" s="175">
        <f t="shared" si="11"/>
        <v>0</v>
      </c>
      <c r="E46" s="122">
        <f t="shared" si="12"/>
        <v>0</v>
      </c>
      <c r="F46" s="122">
        <f t="shared" si="13"/>
        <v>0</v>
      </c>
      <c r="G46" s="123"/>
      <c r="H46" s="122">
        <f t="shared" si="14"/>
        <v>0</v>
      </c>
      <c r="I46" s="122">
        <f t="shared" si="15"/>
        <v>0</v>
      </c>
      <c r="J46" s="122">
        <f t="shared" si="16"/>
        <v>0</v>
      </c>
      <c r="K46" s="123"/>
      <c r="L46" s="122">
        <f t="shared" si="17"/>
        <v>0</v>
      </c>
      <c r="M46" s="122">
        <f t="shared" si="18"/>
        <v>0</v>
      </c>
      <c r="N46" s="122">
        <f t="shared" si="19"/>
        <v>0</v>
      </c>
      <c r="O46" s="123"/>
    </row>
    <row r="47" spans="1:15" ht="15" hidden="1" customHeight="1">
      <c r="A47" s="59"/>
      <c r="B47" s="96"/>
      <c r="C47" s="187">
        <f t="shared" si="10"/>
        <v>0</v>
      </c>
      <c r="D47" s="175">
        <f t="shared" si="11"/>
        <v>0</v>
      </c>
      <c r="E47" s="122">
        <f t="shared" si="12"/>
        <v>0</v>
      </c>
      <c r="F47" s="122">
        <f t="shared" si="13"/>
        <v>0</v>
      </c>
      <c r="G47" s="123"/>
      <c r="H47" s="122">
        <f t="shared" si="14"/>
        <v>0</v>
      </c>
      <c r="I47" s="122">
        <f t="shared" si="15"/>
        <v>0</v>
      </c>
      <c r="J47" s="122">
        <f t="shared" si="16"/>
        <v>0</v>
      </c>
      <c r="K47" s="123"/>
      <c r="L47" s="122">
        <f t="shared" si="17"/>
        <v>0</v>
      </c>
      <c r="M47" s="122">
        <f t="shared" si="18"/>
        <v>0</v>
      </c>
      <c r="N47" s="122">
        <f t="shared" si="19"/>
        <v>0</v>
      </c>
      <c r="O47" s="123"/>
    </row>
    <row r="48" spans="1:15" ht="15" hidden="1" customHeight="1">
      <c r="A48" s="59"/>
      <c r="B48" s="96"/>
      <c r="C48" s="187">
        <f t="shared" si="10"/>
        <v>0</v>
      </c>
      <c r="D48" s="175">
        <f t="shared" si="11"/>
        <v>0</v>
      </c>
      <c r="E48" s="122">
        <f t="shared" si="12"/>
        <v>0</v>
      </c>
      <c r="F48" s="122">
        <f t="shared" si="13"/>
        <v>0</v>
      </c>
      <c r="G48" s="181"/>
      <c r="H48" s="122">
        <f t="shared" si="14"/>
        <v>0</v>
      </c>
      <c r="I48" s="122">
        <f t="shared" si="15"/>
        <v>0</v>
      </c>
      <c r="J48" s="122">
        <f t="shared" si="16"/>
        <v>0</v>
      </c>
      <c r="K48" s="181"/>
      <c r="L48" s="122">
        <f t="shared" si="17"/>
        <v>0</v>
      </c>
      <c r="M48" s="122">
        <f t="shared" si="18"/>
        <v>0</v>
      </c>
      <c r="N48" s="122">
        <f t="shared" si="19"/>
        <v>0</v>
      </c>
      <c r="O48" s="181"/>
    </row>
    <row r="49" spans="1:15" ht="15" hidden="1" customHeight="1">
      <c r="A49" s="59"/>
      <c r="B49" s="96"/>
      <c r="C49" s="187">
        <f t="shared" si="10"/>
        <v>0</v>
      </c>
      <c r="D49" s="175">
        <f t="shared" si="11"/>
        <v>0</v>
      </c>
      <c r="E49" s="122">
        <f t="shared" si="12"/>
        <v>0</v>
      </c>
      <c r="F49" s="122">
        <f t="shared" si="13"/>
        <v>0</v>
      </c>
      <c r="G49" s="181"/>
      <c r="H49" s="122">
        <f t="shared" si="14"/>
        <v>0</v>
      </c>
      <c r="I49" s="122">
        <f t="shared" si="15"/>
        <v>0</v>
      </c>
      <c r="J49" s="122">
        <f t="shared" si="16"/>
        <v>0</v>
      </c>
      <c r="K49" s="181"/>
      <c r="L49" s="122">
        <f t="shared" si="17"/>
        <v>0</v>
      </c>
      <c r="M49" s="122">
        <f t="shared" si="18"/>
        <v>0</v>
      </c>
      <c r="N49" s="122">
        <f t="shared" si="19"/>
        <v>0</v>
      </c>
      <c r="O49" s="181"/>
    </row>
    <row r="50" spans="1:15" ht="15" hidden="1" customHeight="1">
      <c r="A50" s="59"/>
      <c r="B50" s="96"/>
      <c r="C50" s="187">
        <f t="shared" si="10"/>
        <v>0</v>
      </c>
      <c r="D50" s="175">
        <f t="shared" si="11"/>
        <v>0</v>
      </c>
      <c r="E50" s="122">
        <f t="shared" si="12"/>
        <v>0</v>
      </c>
      <c r="F50" s="122">
        <f t="shared" si="13"/>
        <v>0</v>
      </c>
      <c r="G50" s="181"/>
      <c r="H50" s="122">
        <f t="shared" si="14"/>
        <v>0</v>
      </c>
      <c r="I50" s="122">
        <f t="shared" si="15"/>
        <v>0</v>
      </c>
      <c r="J50" s="122">
        <f t="shared" si="16"/>
        <v>0</v>
      </c>
      <c r="K50" s="181"/>
      <c r="L50" s="122">
        <f t="shared" si="17"/>
        <v>0</v>
      </c>
      <c r="M50" s="122">
        <f t="shared" si="18"/>
        <v>0</v>
      </c>
      <c r="N50" s="122">
        <f t="shared" si="19"/>
        <v>0</v>
      </c>
      <c r="O50" s="181"/>
    </row>
    <row r="51" spans="1:15" ht="15" hidden="1" customHeight="1">
      <c r="A51" s="59"/>
      <c r="B51" s="96"/>
      <c r="C51" s="187">
        <f t="shared" ref="C51:C69" si="20">SUM(E51:O51)</f>
        <v>0</v>
      </c>
      <c r="D51" s="175">
        <f t="shared" si="11"/>
        <v>0</v>
      </c>
      <c r="E51" s="122">
        <f t="shared" ref="E51:E69" si="21">IFERROR(VLOOKUP(B51,$B$93:$C$134,2,FALSE),0)</f>
        <v>0</v>
      </c>
      <c r="F51" s="122">
        <f t="shared" ref="F51:F69" si="22">IFERROR(VLOOKUP(B51,$F$93:$G$134,2,FALSE),0)</f>
        <v>0</v>
      </c>
      <c r="G51" s="123"/>
      <c r="H51" s="122">
        <f t="shared" ref="H51:H69" si="23">IFERROR(VLOOKUP(B51,$J$93:$K$134,2,FALSE),0)</f>
        <v>0</v>
      </c>
      <c r="I51" s="122">
        <f t="shared" ref="I51:I69" si="24">IFERROR(VLOOKUP(B51,$N$93:$O$134,2,FALSE),0)</f>
        <v>0</v>
      </c>
      <c r="J51" s="122">
        <f t="shared" ref="J51:J69" si="25">IFERROR(VLOOKUP(B51,$R$93:$S$134,2,FALSE),0)</f>
        <v>0</v>
      </c>
      <c r="K51" s="123"/>
      <c r="L51" s="122">
        <f t="shared" ref="L51:L69" si="26">IFERROR(VLOOKUP(B51,$V$93:$W$134,2,FALSE),0)</f>
        <v>0</v>
      </c>
      <c r="M51" s="122">
        <f t="shared" ref="M51:M69" si="27">IFERROR(VLOOKUP(B51,$Z$93:$AA$134,2,FALSE),0)</f>
        <v>0</v>
      </c>
      <c r="N51" s="122">
        <f t="shared" ref="N51:N69" si="28">IFERROR(VLOOKUP(B51,$AD$93:$AE$134,2,FALSE),0)</f>
        <v>0</v>
      </c>
      <c r="O51" s="123"/>
    </row>
    <row r="52" spans="1:15" ht="15" hidden="1" customHeight="1">
      <c r="A52" s="59"/>
      <c r="B52" s="96"/>
      <c r="C52" s="187">
        <f t="shared" si="20"/>
        <v>0</v>
      </c>
      <c r="D52" s="175">
        <f t="shared" si="11"/>
        <v>0</v>
      </c>
      <c r="E52" s="122">
        <f t="shared" si="21"/>
        <v>0</v>
      </c>
      <c r="F52" s="122">
        <f t="shared" si="22"/>
        <v>0</v>
      </c>
      <c r="G52" s="181"/>
      <c r="H52" s="122">
        <f t="shared" si="23"/>
        <v>0</v>
      </c>
      <c r="I52" s="122">
        <f t="shared" si="24"/>
        <v>0</v>
      </c>
      <c r="J52" s="122">
        <f t="shared" si="25"/>
        <v>0</v>
      </c>
      <c r="K52" s="181"/>
      <c r="L52" s="122">
        <f t="shared" si="26"/>
        <v>0</v>
      </c>
      <c r="M52" s="122">
        <f t="shared" si="27"/>
        <v>0</v>
      </c>
      <c r="N52" s="122">
        <f t="shared" si="28"/>
        <v>0</v>
      </c>
      <c r="O52" s="181"/>
    </row>
    <row r="53" spans="1:15" ht="15" hidden="1" customHeight="1">
      <c r="A53" s="59"/>
      <c r="B53" s="96"/>
      <c r="C53" s="187">
        <f t="shared" si="20"/>
        <v>0</v>
      </c>
      <c r="D53" s="175">
        <f t="shared" si="11"/>
        <v>0</v>
      </c>
      <c r="E53" s="122">
        <f t="shared" si="21"/>
        <v>0</v>
      </c>
      <c r="F53" s="122">
        <f t="shared" si="22"/>
        <v>0</v>
      </c>
      <c r="G53" s="123"/>
      <c r="H53" s="122">
        <f t="shared" si="23"/>
        <v>0</v>
      </c>
      <c r="I53" s="122">
        <f t="shared" si="24"/>
        <v>0</v>
      </c>
      <c r="J53" s="122">
        <f t="shared" si="25"/>
        <v>0</v>
      </c>
      <c r="K53" s="123"/>
      <c r="L53" s="122">
        <f t="shared" si="26"/>
        <v>0</v>
      </c>
      <c r="M53" s="122">
        <f t="shared" si="27"/>
        <v>0</v>
      </c>
      <c r="N53" s="122">
        <f t="shared" si="28"/>
        <v>0</v>
      </c>
      <c r="O53" s="123"/>
    </row>
    <row r="54" spans="1:15" ht="15" hidden="1" customHeight="1">
      <c r="A54" s="59"/>
      <c r="B54" s="96"/>
      <c r="C54" s="187">
        <f t="shared" si="20"/>
        <v>0</v>
      </c>
      <c r="D54" s="175">
        <f t="shared" si="11"/>
        <v>0</v>
      </c>
      <c r="E54" s="122">
        <f t="shared" si="21"/>
        <v>0</v>
      </c>
      <c r="F54" s="122">
        <f t="shared" si="22"/>
        <v>0</v>
      </c>
      <c r="G54" s="181"/>
      <c r="H54" s="122">
        <f t="shared" si="23"/>
        <v>0</v>
      </c>
      <c r="I54" s="122">
        <f t="shared" si="24"/>
        <v>0</v>
      </c>
      <c r="J54" s="122">
        <f t="shared" si="25"/>
        <v>0</v>
      </c>
      <c r="K54" s="181"/>
      <c r="L54" s="122">
        <f t="shared" si="26"/>
        <v>0</v>
      </c>
      <c r="M54" s="122">
        <f t="shared" si="27"/>
        <v>0</v>
      </c>
      <c r="N54" s="122">
        <f t="shared" si="28"/>
        <v>0</v>
      </c>
      <c r="O54" s="181"/>
    </row>
    <row r="55" spans="1:15" ht="15" hidden="1" customHeight="1">
      <c r="A55" s="59"/>
      <c r="B55" s="96"/>
      <c r="C55" s="187">
        <f t="shared" si="20"/>
        <v>0</v>
      </c>
      <c r="D55" s="175">
        <f t="shared" si="11"/>
        <v>0</v>
      </c>
      <c r="E55" s="122">
        <f t="shared" si="21"/>
        <v>0</v>
      </c>
      <c r="F55" s="122">
        <f t="shared" si="22"/>
        <v>0</v>
      </c>
      <c r="G55" s="181"/>
      <c r="H55" s="122">
        <f t="shared" si="23"/>
        <v>0</v>
      </c>
      <c r="I55" s="122">
        <f t="shared" si="24"/>
        <v>0</v>
      </c>
      <c r="J55" s="122">
        <f t="shared" si="25"/>
        <v>0</v>
      </c>
      <c r="K55" s="181"/>
      <c r="L55" s="122">
        <f t="shared" si="26"/>
        <v>0</v>
      </c>
      <c r="M55" s="122">
        <f t="shared" si="27"/>
        <v>0</v>
      </c>
      <c r="N55" s="122">
        <f t="shared" si="28"/>
        <v>0</v>
      </c>
      <c r="O55" s="181"/>
    </row>
    <row r="56" spans="1:15" ht="15" hidden="1" customHeight="1">
      <c r="A56" s="59"/>
      <c r="B56" s="96"/>
      <c r="C56" s="187">
        <f t="shared" si="20"/>
        <v>0</v>
      </c>
      <c r="D56" s="175">
        <f t="shared" si="11"/>
        <v>0</v>
      </c>
      <c r="E56" s="122">
        <f t="shared" si="21"/>
        <v>0</v>
      </c>
      <c r="F56" s="122">
        <f t="shared" si="22"/>
        <v>0</v>
      </c>
      <c r="G56" s="181"/>
      <c r="H56" s="122">
        <f t="shared" si="23"/>
        <v>0</v>
      </c>
      <c r="I56" s="122">
        <f t="shared" si="24"/>
        <v>0</v>
      </c>
      <c r="J56" s="122">
        <f t="shared" si="25"/>
        <v>0</v>
      </c>
      <c r="K56" s="181"/>
      <c r="L56" s="122">
        <f t="shared" si="26"/>
        <v>0</v>
      </c>
      <c r="M56" s="122">
        <f t="shared" si="27"/>
        <v>0</v>
      </c>
      <c r="N56" s="122">
        <f t="shared" si="28"/>
        <v>0</v>
      </c>
      <c r="O56" s="181"/>
    </row>
    <row r="57" spans="1:15" ht="15" hidden="1" customHeight="1">
      <c r="A57" s="59"/>
      <c r="B57" s="96"/>
      <c r="C57" s="187">
        <f t="shared" si="20"/>
        <v>0</v>
      </c>
      <c r="D57" s="175">
        <f t="shared" si="11"/>
        <v>0</v>
      </c>
      <c r="E57" s="122">
        <f t="shared" si="21"/>
        <v>0</v>
      </c>
      <c r="F57" s="122">
        <f t="shared" si="22"/>
        <v>0</v>
      </c>
      <c r="G57" s="181"/>
      <c r="H57" s="122">
        <f t="shared" si="23"/>
        <v>0</v>
      </c>
      <c r="I57" s="122">
        <f t="shared" si="24"/>
        <v>0</v>
      </c>
      <c r="J57" s="122">
        <f t="shared" si="25"/>
        <v>0</v>
      </c>
      <c r="K57" s="181"/>
      <c r="L57" s="122">
        <f t="shared" si="26"/>
        <v>0</v>
      </c>
      <c r="M57" s="122">
        <f t="shared" si="27"/>
        <v>0</v>
      </c>
      <c r="N57" s="122">
        <f t="shared" si="28"/>
        <v>0</v>
      </c>
      <c r="O57" s="181"/>
    </row>
    <row r="58" spans="1:15" ht="15" hidden="1" customHeight="1">
      <c r="A58" s="59"/>
      <c r="B58" s="96"/>
      <c r="C58" s="187">
        <f t="shared" si="20"/>
        <v>0</v>
      </c>
      <c r="D58" s="175">
        <f t="shared" si="11"/>
        <v>0</v>
      </c>
      <c r="E58" s="122">
        <f t="shared" si="21"/>
        <v>0</v>
      </c>
      <c r="F58" s="122">
        <f t="shared" si="22"/>
        <v>0</v>
      </c>
      <c r="G58" s="123"/>
      <c r="H58" s="122">
        <f t="shared" si="23"/>
        <v>0</v>
      </c>
      <c r="I58" s="122">
        <f t="shared" si="24"/>
        <v>0</v>
      </c>
      <c r="J58" s="122">
        <f t="shared" si="25"/>
        <v>0</v>
      </c>
      <c r="K58" s="123"/>
      <c r="L58" s="122">
        <f t="shared" si="26"/>
        <v>0</v>
      </c>
      <c r="M58" s="122">
        <f t="shared" si="27"/>
        <v>0</v>
      </c>
      <c r="N58" s="122">
        <f t="shared" si="28"/>
        <v>0</v>
      </c>
      <c r="O58" s="123"/>
    </row>
    <row r="59" spans="1:15" ht="15" hidden="1" customHeight="1">
      <c r="A59" s="59"/>
      <c r="B59" s="96"/>
      <c r="C59" s="187">
        <f t="shared" si="20"/>
        <v>0</v>
      </c>
      <c r="D59" s="175">
        <f t="shared" si="11"/>
        <v>0</v>
      </c>
      <c r="E59" s="122">
        <f t="shared" si="21"/>
        <v>0</v>
      </c>
      <c r="F59" s="122">
        <f t="shared" si="22"/>
        <v>0</v>
      </c>
      <c r="G59" s="181"/>
      <c r="H59" s="122">
        <f t="shared" si="23"/>
        <v>0</v>
      </c>
      <c r="I59" s="122">
        <f t="shared" si="24"/>
        <v>0</v>
      </c>
      <c r="J59" s="122">
        <f t="shared" si="25"/>
        <v>0</v>
      </c>
      <c r="K59" s="181"/>
      <c r="L59" s="122">
        <f t="shared" si="26"/>
        <v>0</v>
      </c>
      <c r="M59" s="122">
        <f t="shared" si="27"/>
        <v>0</v>
      </c>
      <c r="N59" s="122">
        <f t="shared" si="28"/>
        <v>0</v>
      </c>
      <c r="O59" s="181"/>
    </row>
    <row r="60" spans="1:15" ht="15" hidden="1" customHeight="1">
      <c r="A60" s="59"/>
      <c r="B60" s="96"/>
      <c r="C60" s="187">
        <f t="shared" si="20"/>
        <v>0</v>
      </c>
      <c r="D60" s="175">
        <f t="shared" si="11"/>
        <v>0</v>
      </c>
      <c r="E60" s="122">
        <f t="shared" si="21"/>
        <v>0</v>
      </c>
      <c r="F60" s="122">
        <f t="shared" si="22"/>
        <v>0</v>
      </c>
      <c r="G60" s="181"/>
      <c r="H60" s="122">
        <f t="shared" si="23"/>
        <v>0</v>
      </c>
      <c r="I60" s="122">
        <f t="shared" si="24"/>
        <v>0</v>
      </c>
      <c r="J60" s="122">
        <f t="shared" si="25"/>
        <v>0</v>
      </c>
      <c r="K60" s="181"/>
      <c r="L60" s="122">
        <f t="shared" si="26"/>
        <v>0</v>
      </c>
      <c r="M60" s="122">
        <f t="shared" si="27"/>
        <v>0</v>
      </c>
      <c r="N60" s="122">
        <f t="shared" si="28"/>
        <v>0</v>
      </c>
      <c r="O60" s="181"/>
    </row>
    <row r="61" spans="1:15" ht="15" hidden="1" customHeight="1">
      <c r="A61" s="59"/>
      <c r="B61" s="96"/>
      <c r="C61" s="187">
        <f t="shared" si="20"/>
        <v>0</v>
      </c>
      <c r="D61" s="175">
        <f t="shared" si="11"/>
        <v>0</v>
      </c>
      <c r="E61" s="122">
        <f t="shared" si="21"/>
        <v>0</v>
      </c>
      <c r="F61" s="122">
        <f t="shared" si="22"/>
        <v>0</v>
      </c>
      <c r="G61" s="181"/>
      <c r="H61" s="122">
        <f t="shared" si="23"/>
        <v>0</v>
      </c>
      <c r="I61" s="122">
        <f t="shared" si="24"/>
        <v>0</v>
      </c>
      <c r="J61" s="122">
        <f t="shared" si="25"/>
        <v>0</v>
      </c>
      <c r="K61" s="181"/>
      <c r="L61" s="122">
        <f t="shared" si="26"/>
        <v>0</v>
      </c>
      <c r="M61" s="122">
        <f t="shared" si="27"/>
        <v>0</v>
      </c>
      <c r="N61" s="122">
        <f t="shared" si="28"/>
        <v>0</v>
      </c>
      <c r="O61" s="181"/>
    </row>
    <row r="62" spans="1:15" hidden="1">
      <c r="A62" s="59"/>
      <c r="B62" s="96"/>
      <c r="C62" s="187">
        <f t="shared" si="20"/>
        <v>0</v>
      </c>
      <c r="D62" s="175">
        <f t="shared" si="11"/>
        <v>0</v>
      </c>
      <c r="E62" s="122">
        <f t="shared" si="21"/>
        <v>0</v>
      </c>
      <c r="F62" s="122">
        <f t="shared" si="22"/>
        <v>0</v>
      </c>
      <c r="G62" s="123"/>
      <c r="H62" s="122">
        <f t="shared" si="23"/>
        <v>0</v>
      </c>
      <c r="I62" s="122">
        <f t="shared" si="24"/>
        <v>0</v>
      </c>
      <c r="J62" s="122">
        <f t="shared" si="25"/>
        <v>0</v>
      </c>
      <c r="K62" s="123"/>
      <c r="L62" s="122">
        <f t="shared" si="26"/>
        <v>0</v>
      </c>
      <c r="M62" s="122">
        <f t="shared" si="27"/>
        <v>0</v>
      </c>
      <c r="N62" s="122">
        <f t="shared" si="28"/>
        <v>0</v>
      </c>
      <c r="O62" s="123"/>
    </row>
    <row r="63" spans="1:15" hidden="1">
      <c r="A63" s="59"/>
      <c r="B63" s="96"/>
      <c r="C63" s="187">
        <f t="shared" si="20"/>
        <v>0</v>
      </c>
      <c r="D63" s="175">
        <f t="shared" si="11"/>
        <v>0</v>
      </c>
      <c r="E63" s="122">
        <f t="shared" si="21"/>
        <v>0</v>
      </c>
      <c r="F63" s="122">
        <f t="shared" si="22"/>
        <v>0</v>
      </c>
      <c r="G63" s="181"/>
      <c r="H63" s="122">
        <f t="shared" si="23"/>
        <v>0</v>
      </c>
      <c r="I63" s="122">
        <f t="shared" si="24"/>
        <v>0</v>
      </c>
      <c r="J63" s="122">
        <f t="shared" si="25"/>
        <v>0</v>
      </c>
      <c r="K63" s="181"/>
      <c r="L63" s="122">
        <f t="shared" si="26"/>
        <v>0</v>
      </c>
      <c r="M63" s="122">
        <f t="shared" si="27"/>
        <v>0</v>
      </c>
      <c r="N63" s="122">
        <f t="shared" si="28"/>
        <v>0</v>
      </c>
      <c r="O63" s="181"/>
    </row>
    <row r="64" spans="1:15" hidden="1">
      <c r="A64" s="59"/>
      <c r="B64" s="96"/>
      <c r="C64" s="187">
        <f t="shared" si="20"/>
        <v>0</v>
      </c>
      <c r="D64" s="175">
        <f t="shared" si="11"/>
        <v>0</v>
      </c>
      <c r="E64" s="122">
        <f t="shared" si="21"/>
        <v>0</v>
      </c>
      <c r="F64" s="122">
        <f t="shared" si="22"/>
        <v>0</v>
      </c>
      <c r="G64" s="123"/>
      <c r="H64" s="122">
        <f t="shared" si="23"/>
        <v>0</v>
      </c>
      <c r="I64" s="122">
        <f t="shared" si="24"/>
        <v>0</v>
      </c>
      <c r="J64" s="122">
        <f t="shared" si="25"/>
        <v>0</v>
      </c>
      <c r="K64" s="123"/>
      <c r="L64" s="122">
        <f t="shared" si="26"/>
        <v>0</v>
      </c>
      <c r="M64" s="122">
        <f t="shared" si="27"/>
        <v>0</v>
      </c>
      <c r="N64" s="122">
        <f t="shared" si="28"/>
        <v>0</v>
      </c>
      <c r="O64" s="123"/>
    </row>
    <row r="65" spans="1:15" hidden="1">
      <c r="A65" s="59"/>
      <c r="B65" s="96"/>
      <c r="C65" s="187">
        <f t="shared" si="20"/>
        <v>0</v>
      </c>
      <c r="D65" s="175">
        <f t="shared" si="11"/>
        <v>0</v>
      </c>
      <c r="E65" s="122">
        <f t="shared" si="21"/>
        <v>0</v>
      </c>
      <c r="F65" s="122">
        <f t="shared" si="22"/>
        <v>0</v>
      </c>
      <c r="G65" s="181"/>
      <c r="H65" s="122">
        <f t="shared" si="23"/>
        <v>0</v>
      </c>
      <c r="I65" s="122">
        <f t="shared" si="24"/>
        <v>0</v>
      </c>
      <c r="J65" s="122">
        <f t="shared" si="25"/>
        <v>0</v>
      </c>
      <c r="K65" s="181"/>
      <c r="L65" s="122">
        <f t="shared" si="26"/>
        <v>0</v>
      </c>
      <c r="M65" s="122">
        <f t="shared" si="27"/>
        <v>0</v>
      </c>
      <c r="N65" s="122">
        <f t="shared" si="28"/>
        <v>0</v>
      </c>
      <c r="O65" s="181"/>
    </row>
    <row r="66" spans="1:15" hidden="1">
      <c r="A66" s="59"/>
      <c r="B66" s="96"/>
      <c r="C66" s="187">
        <f t="shared" si="20"/>
        <v>0</v>
      </c>
      <c r="D66" s="175">
        <f t="shared" si="11"/>
        <v>0</v>
      </c>
      <c r="E66" s="122">
        <f t="shared" si="21"/>
        <v>0</v>
      </c>
      <c r="F66" s="122">
        <f t="shared" si="22"/>
        <v>0</v>
      </c>
      <c r="G66" s="181"/>
      <c r="H66" s="122">
        <f t="shared" si="23"/>
        <v>0</v>
      </c>
      <c r="I66" s="122">
        <f t="shared" si="24"/>
        <v>0</v>
      </c>
      <c r="J66" s="122">
        <f t="shared" si="25"/>
        <v>0</v>
      </c>
      <c r="K66" s="181"/>
      <c r="L66" s="122">
        <f t="shared" si="26"/>
        <v>0</v>
      </c>
      <c r="M66" s="122">
        <f t="shared" si="27"/>
        <v>0</v>
      </c>
      <c r="N66" s="122">
        <f t="shared" si="28"/>
        <v>0</v>
      </c>
      <c r="O66" s="181"/>
    </row>
    <row r="67" spans="1:15" hidden="1">
      <c r="A67" s="59"/>
      <c r="B67" s="96"/>
      <c r="C67" s="187">
        <f t="shared" si="20"/>
        <v>0</v>
      </c>
      <c r="D67" s="175">
        <f t="shared" si="11"/>
        <v>0</v>
      </c>
      <c r="E67" s="122">
        <f t="shared" si="21"/>
        <v>0</v>
      </c>
      <c r="F67" s="122">
        <f t="shared" si="22"/>
        <v>0</v>
      </c>
      <c r="G67" s="181"/>
      <c r="H67" s="122">
        <f t="shared" si="23"/>
        <v>0</v>
      </c>
      <c r="I67" s="122">
        <f t="shared" si="24"/>
        <v>0</v>
      </c>
      <c r="J67" s="122">
        <f t="shared" si="25"/>
        <v>0</v>
      </c>
      <c r="K67" s="181"/>
      <c r="L67" s="122">
        <f t="shared" si="26"/>
        <v>0</v>
      </c>
      <c r="M67" s="122">
        <f t="shared" si="27"/>
        <v>0</v>
      </c>
      <c r="N67" s="122">
        <f t="shared" si="28"/>
        <v>0</v>
      </c>
      <c r="O67" s="181"/>
    </row>
    <row r="68" spans="1:15" hidden="1">
      <c r="A68" s="59"/>
      <c r="B68" s="96"/>
      <c r="C68" s="187">
        <f t="shared" si="20"/>
        <v>0</v>
      </c>
      <c r="D68" s="175">
        <f t="shared" si="11"/>
        <v>0</v>
      </c>
      <c r="E68" s="122">
        <f t="shared" si="21"/>
        <v>0</v>
      </c>
      <c r="F68" s="122">
        <f t="shared" si="22"/>
        <v>0</v>
      </c>
      <c r="G68" s="181"/>
      <c r="H68" s="122">
        <f t="shared" si="23"/>
        <v>0</v>
      </c>
      <c r="I68" s="122">
        <f t="shared" si="24"/>
        <v>0</v>
      </c>
      <c r="J68" s="122">
        <f t="shared" si="25"/>
        <v>0</v>
      </c>
      <c r="K68" s="181"/>
      <c r="L68" s="122">
        <f t="shared" si="26"/>
        <v>0</v>
      </c>
      <c r="M68" s="122">
        <f t="shared" si="27"/>
        <v>0</v>
      </c>
      <c r="N68" s="122">
        <f t="shared" si="28"/>
        <v>0</v>
      </c>
      <c r="O68" s="181"/>
    </row>
    <row r="69" spans="1:15" hidden="1">
      <c r="A69" s="59"/>
      <c r="B69" s="96"/>
      <c r="C69" s="187">
        <f t="shared" si="20"/>
        <v>0</v>
      </c>
      <c r="D69" s="175">
        <f t="shared" si="11"/>
        <v>0</v>
      </c>
      <c r="E69" s="122">
        <f t="shared" si="21"/>
        <v>0</v>
      </c>
      <c r="F69" s="122">
        <f t="shared" si="22"/>
        <v>0</v>
      </c>
      <c r="G69" s="181"/>
      <c r="H69" s="122">
        <f t="shared" si="23"/>
        <v>0</v>
      </c>
      <c r="I69" s="122">
        <f t="shared" si="24"/>
        <v>0</v>
      </c>
      <c r="J69" s="122">
        <f t="shared" si="25"/>
        <v>0</v>
      </c>
      <c r="K69" s="181"/>
      <c r="L69" s="122">
        <f t="shared" si="26"/>
        <v>0</v>
      </c>
      <c r="M69" s="122">
        <f t="shared" si="27"/>
        <v>0</v>
      </c>
      <c r="N69" s="122">
        <f t="shared" si="28"/>
        <v>0</v>
      </c>
      <c r="O69" s="181"/>
    </row>
    <row r="70" spans="1:15" hidden="1">
      <c r="A70" s="59"/>
      <c r="B70" s="96"/>
      <c r="C70" s="187">
        <f t="shared" ref="C70:C84" si="29">SUM(E70:O70)</f>
        <v>0</v>
      </c>
      <c r="D70" s="175">
        <f t="shared" si="11"/>
        <v>0</v>
      </c>
      <c r="E70" s="122">
        <f t="shared" ref="E70:E84" si="30">IFERROR(VLOOKUP(B70,$B$93:$C$134,2,FALSE),0)</f>
        <v>0</v>
      </c>
      <c r="F70" s="122">
        <f t="shared" ref="F70:F84" si="31">IFERROR(VLOOKUP(B70,$F$93:$G$134,2,FALSE),0)</f>
        <v>0</v>
      </c>
      <c r="G70" s="181"/>
      <c r="H70" s="122">
        <f t="shared" ref="H70:H84" si="32">IFERROR(VLOOKUP(B70,$J$93:$K$134,2,FALSE),0)</f>
        <v>0</v>
      </c>
      <c r="I70" s="122">
        <f t="shared" ref="I70:I84" si="33">IFERROR(VLOOKUP(B70,$N$93:$O$134,2,FALSE),0)</f>
        <v>0</v>
      </c>
      <c r="J70" s="122">
        <f t="shared" ref="J70:J84" si="34">IFERROR(VLOOKUP(B70,$R$93:$S$134,2,FALSE),0)</f>
        <v>0</v>
      </c>
      <c r="K70" s="181"/>
      <c r="L70" s="122">
        <f t="shared" ref="L70:L84" si="35">IFERROR(VLOOKUP(B70,$V$93:$W$134,2,FALSE),0)</f>
        <v>0</v>
      </c>
      <c r="M70" s="122">
        <f t="shared" ref="M70:M84" si="36">IFERROR(VLOOKUP(B70,$Z$93:$AA$134,2,FALSE),0)</f>
        <v>0</v>
      </c>
      <c r="N70" s="122">
        <f t="shared" ref="N70:N84" si="37">IFERROR(VLOOKUP(B70,$AD$93:$AE$134,2,FALSE),0)</f>
        <v>0</v>
      </c>
      <c r="O70" s="181"/>
    </row>
    <row r="71" spans="1:15" hidden="1">
      <c r="A71" s="59"/>
      <c r="B71" s="96"/>
      <c r="C71" s="187">
        <f t="shared" si="29"/>
        <v>0</v>
      </c>
      <c r="D71" s="175">
        <f t="shared" ref="D71:D84" si="38">SUM(E71:O71)-MIN(E71:I71)</f>
        <v>0</v>
      </c>
      <c r="E71" s="122">
        <f t="shared" si="30"/>
        <v>0</v>
      </c>
      <c r="F71" s="122">
        <f t="shared" si="31"/>
        <v>0</v>
      </c>
      <c r="G71" s="181"/>
      <c r="H71" s="122">
        <f t="shared" si="32"/>
        <v>0</v>
      </c>
      <c r="I71" s="122">
        <f t="shared" si="33"/>
        <v>0</v>
      </c>
      <c r="J71" s="122">
        <f t="shared" si="34"/>
        <v>0</v>
      </c>
      <c r="K71" s="181"/>
      <c r="L71" s="122">
        <f t="shared" si="35"/>
        <v>0</v>
      </c>
      <c r="M71" s="122">
        <f t="shared" si="36"/>
        <v>0</v>
      </c>
      <c r="N71" s="122">
        <f t="shared" si="37"/>
        <v>0</v>
      </c>
      <c r="O71" s="181"/>
    </row>
    <row r="72" spans="1:15" hidden="1">
      <c r="A72" s="59"/>
      <c r="B72" s="96"/>
      <c r="C72" s="187">
        <f t="shared" si="29"/>
        <v>0</v>
      </c>
      <c r="D72" s="175">
        <f t="shared" si="38"/>
        <v>0</v>
      </c>
      <c r="E72" s="122">
        <f t="shared" si="30"/>
        <v>0</v>
      </c>
      <c r="F72" s="122">
        <f t="shared" si="31"/>
        <v>0</v>
      </c>
      <c r="G72" s="181"/>
      <c r="H72" s="122">
        <f t="shared" si="32"/>
        <v>0</v>
      </c>
      <c r="I72" s="122">
        <f t="shared" si="33"/>
        <v>0</v>
      </c>
      <c r="J72" s="122">
        <f t="shared" si="34"/>
        <v>0</v>
      </c>
      <c r="K72" s="181"/>
      <c r="L72" s="122">
        <f t="shared" si="35"/>
        <v>0</v>
      </c>
      <c r="M72" s="122">
        <f t="shared" si="36"/>
        <v>0</v>
      </c>
      <c r="N72" s="122">
        <f t="shared" si="37"/>
        <v>0</v>
      </c>
      <c r="O72" s="181"/>
    </row>
    <row r="73" spans="1:15" hidden="1">
      <c r="A73" s="59"/>
      <c r="B73" s="96"/>
      <c r="C73" s="187">
        <f t="shared" si="29"/>
        <v>0</v>
      </c>
      <c r="D73" s="175">
        <f t="shared" si="38"/>
        <v>0</v>
      </c>
      <c r="E73" s="122">
        <f t="shared" si="30"/>
        <v>0</v>
      </c>
      <c r="F73" s="122">
        <f t="shared" si="31"/>
        <v>0</v>
      </c>
      <c r="G73" s="181"/>
      <c r="H73" s="122">
        <f t="shared" si="32"/>
        <v>0</v>
      </c>
      <c r="I73" s="122">
        <f t="shared" si="33"/>
        <v>0</v>
      </c>
      <c r="J73" s="122">
        <f t="shared" si="34"/>
        <v>0</v>
      </c>
      <c r="K73" s="181"/>
      <c r="L73" s="122">
        <f t="shared" si="35"/>
        <v>0</v>
      </c>
      <c r="M73" s="122">
        <f t="shared" si="36"/>
        <v>0</v>
      </c>
      <c r="N73" s="122">
        <f t="shared" si="37"/>
        <v>0</v>
      </c>
      <c r="O73" s="181"/>
    </row>
    <row r="74" spans="1:15" hidden="1">
      <c r="A74" s="59"/>
      <c r="B74" s="96"/>
      <c r="C74" s="187">
        <f t="shared" si="29"/>
        <v>0</v>
      </c>
      <c r="D74" s="175">
        <f t="shared" si="38"/>
        <v>0</v>
      </c>
      <c r="E74" s="122">
        <f t="shared" si="30"/>
        <v>0</v>
      </c>
      <c r="F74" s="122">
        <f t="shared" si="31"/>
        <v>0</v>
      </c>
      <c r="G74" s="181"/>
      <c r="H74" s="122">
        <f t="shared" si="32"/>
        <v>0</v>
      </c>
      <c r="I74" s="122">
        <f t="shared" si="33"/>
        <v>0</v>
      </c>
      <c r="J74" s="122">
        <f t="shared" si="34"/>
        <v>0</v>
      </c>
      <c r="K74" s="181"/>
      <c r="L74" s="122">
        <f t="shared" si="35"/>
        <v>0</v>
      </c>
      <c r="M74" s="122">
        <f t="shared" si="36"/>
        <v>0</v>
      </c>
      <c r="N74" s="122">
        <f t="shared" si="37"/>
        <v>0</v>
      </c>
      <c r="O74" s="181"/>
    </row>
    <row r="75" spans="1:15" hidden="1">
      <c r="A75" s="59"/>
      <c r="B75" s="96"/>
      <c r="C75" s="187">
        <f t="shared" si="29"/>
        <v>0</v>
      </c>
      <c r="D75" s="175">
        <f t="shared" si="38"/>
        <v>0</v>
      </c>
      <c r="E75" s="122">
        <f t="shared" si="30"/>
        <v>0</v>
      </c>
      <c r="F75" s="122">
        <f t="shared" si="31"/>
        <v>0</v>
      </c>
      <c r="G75" s="181"/>
      <c r="H75" s="122">
        <f t="shared" si="32"/>
        <v>0</v>
      </c>
      <c r="I75" s="122">
        <f t="shared" si="33"/>
        <v>0</v>
      </c>
      <c r="J75" s="122">
        <f t="shared" si="34"/>
        <v>0</v>
      </c>
      <c r="K75" s="181"/>
      <c r="L75" s="122">
        <f t="shared" si="35"/>
        <v>0</v>
      </c>
      <c r="M75" s="122">
        <f t="shared" si="36"/>
        <v>0</v>
      </c>
      <c r="N75" s="122">
        <f t="shared" si="37"/>
        <v>0</v>
      </c>
      <c r="O75" s="181"/>
    </row>
    <row r="76" spans="1:15" ht="15" hidden="1">
      <c r="A76" s="59"/>
      <c r="B76" s="97"/>
      <c r="C76" s="187">
        <f t="shared" si="29"/>
        <v>0</v>
      </c>
      <c r="D76" s="175">
        <f t="shared" si="38"/>
        <v>0</v>
      </c>
      <c r="E76" s="122">
        <f t="shared" si="30"/>
        <v>0</v>
      </c>
      <c r="F76" s="122">
        <f t="shared" si="31"/>
        <v>0</v>
      </c>
      <c r="G76" s="181"/>
      <c r="H76" s="122">
        <f t="shared" si="32"/>
        <v>0</v>
      </c>
      <c r="I76" s="122">
        <f t="shared" si="33"/>
        <v>0</v>
      </c>
      <c r="J76" s="122">
        <f t="shared" si="34"/>
        <v>0</v>
      </c>
      <c r="K76" s="181"/>
      <c r="L76" s="122">
        <f t="shared" si="35"/>
        <v>0</v>
      </c>
      <c r="M76" s="122">
        <f t="shared" si="36"/>
        <v>0</v>
      </c>
      <c r="N76" s="122">
        <f t="shared" si="37"/>
        <v>0</v>
      </c>
      <c r="O76" s="181"/>
    </row>
    <row r="77" spans="1:15" ht="15" hidden="1">
      <c r="A77" s="59"/>
      <c r="B77" s="97"/>
      <c r="C77" s="187">
        <f t="shared" si="29"/>
        <v>0</v>
      </c>
      <c r="D77" s="175">
        <f t="shared" si="38"/>
        <v>0</v>
      </c>
      <c r="E77" s="122">
        <f t="shared" si="30"/>
        <v>0</v>
      </c>
      <c r="F77" s="122">
        <f t="shared" si="31"/>
        <v>0</v>
      </c>
      <c r="G77" s="181"/>
      <c r="H77" s="122">
        <f t="shared" si="32"/>
        <v>0</v>
      </c>
      <c r="I77" s="122">
        <f t="shared" si="33"/>
        <v>0</v>
      </c>
      <c r="J77" s="122">
        <f t="shared" si="34"/>
        <v>0</v>
      </c>
      <c r="K77" s="181"/>
      <c r="L77" s="122">
        <f t="shared" si="35"/>
        <v>0</v>
      </c>
      <c r="M77" s="122">
        <f t="shared" si="36"/>
        <v>0</v>
      </c>
      <c r="N77" s="122">
        <f t="shared" si="37"/>
        <v>0</v>
      </c>
      <c r="O77" s="181"/>
    </row>
    <row r="78" spans="1:15" ht="15" hidden="1">
      <c r="A78" s="59"/>
      <c r="B78" s="97"/>
      <c r="C78" s="187">
        <f t="shared" si="29"/>
        <v>0</v>
      </c>
      <c r="D78" s="175">
        <f t="shared" si="38"/>
        <v>0</v>
      </c>
      <c r="E78" s="122">
        <f t="shared" si="30"/>
        <v>0</v>
      </c>
      <c r="F78" s="122">
        <f t="shared" si="31"/>
        <v>0</v>
      </c>
      <c r="G78" s="181"/>
      <c r="H78" s="122">
        <f t="shared" si="32"/>
        <v>0</v>
      </c>
      <c r="I78" s="122">
        <f t="shared" si="33"/>
        <v>0</v>
      </c>
      <c r="J78" s="122">
        <f t="shared" si="34"/>
        <v>0</v>
      </c>
      <c r="K78" s="181"/>
      <c r="L78" s="122">
        <f t="shared" si="35"/>
        <v>0</v>
      </c>
      <c r="M78" s="122">
        <f t="shared" si="36"/>
        <v>0</v>
      </c>
      <c r="N78" s="122">
        <f t="shared" si="37"/>
        <v>0</v>
      </c>
      <c r="O78" s="181"/>
    </row>
    <row r="79" spans="1:15" ht="15" hidden="1">
      <c r="A79" s="59"/>
      <c r="B79" s="97"/>
      <c r="C79" s="187">
        <f t="shared" si="29"/>
        <v>0</v>
      </c>
      <c r="D79" s="175">
        <f t="shared" si="38"/>
        <v>0</v>
      </c>
      <c r="E79" s="122">
        <f t="shared" si="30"/>
        <v>0</v>
      </c>
      <c r="F79" s="122">
        <f t="shared" si="31"/>
        <v>0</v>
      </c>
      <c r="G79" s="181"/>
      <c r="H79" s="122">
        <f t="shared" si="32"/>
        <v>0</v>
      </c>
      <c r="I79" s="122">
        <f t="shared" si="33"/>
        <v>0</v>
      </c>
      <c r="J79" s="122">
        <f t="shared" si="34"/>
        <v>0</v>
      </c>
      <c r="K79" s="181"/>
      <c r="L79" s="122">
        <f t="shared" si="35"/>
        <v>0</v>
      </c>
      <c r="M79" s="122">
        <f t="shared" si="36"/>
        <v>0</v>
      </c>
      <c r="N79" s="122">
        <f t="shared" si="37"/>
        <v>0</v>
      </c>
      <c r="O79" s="181"/>
    </row>
    <row r="80" spans="1:15" ht="15" hidden="1">
      <c r="A80" s="59"/>
      <c r="B80" s="97"/>
      <c r="C80" s="187">
        <f t="shared" si="29"/>
        <v>0</v>
      </c>
      <c r="D80" s="175">
        <f t="shared" si="38"/>
        <v>0</v>
      </c>
      <c r="E80" s="122">
        <f t="shared" si="30"/>
        <v>0</v>
      </c>
      <c r="F80" s="122">
        <f t="shared" si="31"/>
        <v>0</v>
      </c>
      <c r="G80" s="181"/>
      <c r="H80" s="122">
        <f t="shared" si="32"/>
        <v>0</v>
      </c>
      <c r="I80" s="122">
        <f t="shared" si="33"/>
        <v>0</v>
      </c>
      <c r="J80" s="122">
        <f t="shared" si="34"/>
        <v>0</v>
      </c>
      <c r="K80" s="181"/>
      <c r="L80" s="122">
        <f t="shared" si="35"/>
        <v>0</v>
      </c>
      <c r="M80" s="122">
        <f t="shared" si="36"/>
        <v>0</v>
      </c>
      <c r="N80" s="122">
        <f t="shared" si="37"/>
        <v>0</v>
      </c>
      <c r="O80" s="181"/>
    </row>
    <row r="81" spans="1:32" ht="15" hidden="1">
      <c r="A81" s="59"/>
      <c r="B81" s="97"/>
      <c r="C81" s="187">
        <f t="shared" si="29"/>
        <v>0</v>
      </c>
      <c r="D81" s="175">
        <f t="shared" si="38"/>
        <v>0</v>
      </c>
      <c r="E81" s="122">
        <f t="shared" si="30"/>
        <v>0</v>
      </c>
      <c r="F81" s="122">
        <f t="shared" si="31"/>
        <v>0</v>
      </c>
      <c r="G81" s="181"/>
      <c r="H81" s="122">
        <f t="shared" si="32"/>
        <v>0</v>
      </c>
      <c r="I81" s="122">
        <f t="shared" si="33"/>
        <v>0</v>
      </c>
      <c r="J81" s="122">
        <f t="shared" si="34"/>
        <v>0</v>
      </c>
      <c r="K81" s="181"/>
      <c r="L81" s="122">
        <f t="shared" si="35"/>
        <v>0</v>
      </c>
      <c r="M81" s="122">
        <f t="shared" si="36"/>
        <v>0</v>
      </c>
      <c r="N81" s="122">
        <f t="shared" si="37"/>
        <v>0</v>
      </c>
      <c r="O81" s="181"/>
    </row>
    <row r="82" spans="1:32" ht="15" hidden="1">
      <c r="A82" s="59"/>
      <c r="B82" s="97"/>
      <c r="C82" s="187">
        <f t="shared" si="29"/>
        <v>0</v>
      </c>
      <c r="D82" s="175">
        <f t="shared" si="38"/>
        <v>0</v>
      </c>
      <c r="E82" s="122">
        <f t="shared" si="30"/>
        <v>0</v>
      </c>
      <c r="F82" s="122">
        <f t="shared" si="31"/>
        <v>0</v>
      </c>
      <c r="G82" s="123"/>
      <c r="H82" s="122">
        <f t="shared" si="32"/>
        <v>0</v>
      </c>
      <c r="I82" s="122">
        <f t="shared" si="33"/>
        <v>0</v>
      </c>
      <c r="J82" s="122">
        <f t="shared" si="34"/>
        <v>0</v>
      </c>
      <c r="K82" s="123"/>
      <c r="L82" s="122">
        <f t="shared" si="35"/>
        <v>0</v>
      </c>
      <c r="M82" s="122">
        <f t="shared" si="36"/>
        <v>0</v>
      </c>
      <c r="N82" s="122">
        <f t="shared" si="37"/>
        <v>0</v>
      </c>
      <c r="O82" s="123"/>
    </row>
    <row r="83" spans="1:32" ht="15" hidden="1">
      <c r="A83" s="59"/>
      <c r="B83" s="97"/>
      <c r="C83" s="187">
        <f t="shared" si="29"/>
        <v>0</v>
      </c>
      <c r="D83" s="175">
        <f t="shared" si="38"/>
        <v>0</v>
      </c>
      <c r="E83" s="122">
        <f t="shared" si="30"/>
        <v>0</v>
      </c>
      <c r="F83" s="122">
        <f t="shared" si="31"/>
        <v>0</v>
      </c>
      <c r="G83" s="123"/>
      <c r="H83" s="122">
        <f t="shared" si="32"/>
        <v>0</v>
      </c>
      <c r="I83" s="122">
        <f t="shared" si="33"/>
        <v>0</v>
      </c>
      <c r="J83" s="122">
        <f t="shared" si="34"/>
        <v>0</v>
      </c>
      <c r="K83" s="123"/>
      <c r="L83" s="122">
        <f t="shared" si="35"/>
        <v>0</v>
      </c>
      <c r="M83" s="122">
        <f t="shared" si="36"/>
        <v>0</v>
      </c>
      <c r="N83" s="122">
        <f t="shared" si="37"/>
        <v>0</v>
      </c>
      <c r="O83" s="123"/>
    </row>
    <row r="84" spans="1:32" ht="15" hidden="1">
      <c r="A84" s="52"/>
      <c r="B84" s="97"/>
      <c r="C84" s="187">
        <f t="shared" si="29"/>
        <v>0</v>
      </c>
      <c r="D84" s="175">
        <f t="shared" si="38"/>
        <v>0</v>
      </c>
      <c r="E84" s="122">
        <f t="shared" si="30"/>
        <v>0</v>
      </c>
      <c r="F84" s="122">
        <f t="shared" si="31"/>
        <v>0</v>
      </c>
      <c r="G84" s="123"/>
      <c r="H84" s="122">
        <f t="shared" si="32"/>
        <v>0</v>
      </c>
      <c r="I84" s="122">
        <f t="shared" si="33"/>
        <v>0</v>
      </c>
      <c r="J84" s="122">
        <f t="shared" si="34"/>
        <v>0</v>
      </c>
      <c r="K84" s="123"/>
      <c r="L84" s="122">
        <f t="shared" si="35"/>
        <v>0</v>
      </c>
      <c r="M84" s="122">
        <f t="shared" si="36"/>
        <v>0</v>
      </c>
      <c r="N84" s="122">
        <f t="shared" si="37"/>
        <v>0</v>
      </c>
      <c r="O84" s="123"/>
    </row>
    <row r="88" spans="1:32" ht="13.5" thickBot="1"/>
    <row r="89" spans="1:32">
      <c r="A89" s="247" t="s">
        <v>152</v>
      </c>
      <c r="B89" s="248"/>
      <c r="C89" s="248"/>
      <c r="D89" s="249"/>
      <c r="E89" s="255" t="s">
        <v>153</v>
      </c>
      <c r="F89" s="256"/>
      <c r="G89" s="256"/>
      <c r="H89" s="257"/>
      <c r="I89" s="255" t="s">
        <v>51</v>
      </c>
      <c r="J89" s="256"/>
      <c r="K89" s="256"/>
      <c r="L89" s="257"/>
      <c r="M89" s="244" t="s">
        <v>154</v>
      </c>
      <c r="N89" s="245"/>
      <c r="O89" s="245"/>
      <c r="P89" s="246"/>
      <c r="Q89" s="244" t="s">
        <v>155</v>
      </c>
      <c r="R89" s="245"/>
      <c r="S89" s="245"/>
      <c r="T89" s="246"/>
      <c r="U89" s="244" t="s">
        <v>156</v>
      </c>
      <c r="V89" s="245"/>
      <c r="W89" s="245"/>
      <c r="X89" s="246"/>
      <c r="Y89" s="244" t="s">
        <v>157</v>
      </c>
      <c r="Z89" s="245"/>
      <c r="AA89" s="245"/>
      <c r="AB89" s="246"/>
      <c r="AC89" s="244" t="s">
        <v>158</v>
      </c>
      <c r="AD89" s="245"/>
      <c r="AE89" s="245"/>
      <c r="AF89" s="246"/>
    </row>
    <row r="90" spans="1:32">
      <c r="A90" s="156"/>
      <c r="B90" s="147"/>
      <c r="C90" s="147"/>
      <c r="E90" s="113"/>
      <c r="H90" s="112"/>
      <c r="I90" s="113"/>
      <c r="L90" s="112"/>
      <c r="M90" s="113"/>
      <c r="P90" s="157"/>
      <c r="Q90" s="105"/>
      <c r="T90" s="157"/>
      <c r="U90" s="105"/>
      <c r="X90" s="157"/>
      <c r="Y90" s="105"/>
      <c r="AB90" s="157"/>
      <c r="AC90" s="105"/>
      <c r="AF90" s="157"/>
    </row>
    <row r="91" spans="1:32">
      <c r="A91" s="105" t="s">
        <v>162</v>
      </c>
      <c r="B91" s="102" t="s">
        <v>159</v>
      </c>
      <c r="C91" s="102" t="s">
        <v>163</v>
      </c>
      <c r="D91" s="112" t="s">
        <v>174</v>
      </c>
      <c r="E91" s="113" t="s">
        <v>162</v>
      </c>
      <c r="F91" s="111" t="s">
        <v>159</v>
      </c>
      <c r="G91" s="111" t="s">
        <v>163</v>
      </c>
      <c r="H91" s="112" t="s">
        <v>174</v>
      </c>
      <c r="I91" s="113" t="s">
        <v>162</v>
      </c>
      <c r="J91" s="111" t="s">
        <v>159</v>
      </c>
      <c r="K91" s="111" t="s">
        <v>163</v>
      </c>
      <c r="L91" s="112" t="s">
        <v>174</v>
      </c>
      <c r="M91" s="113" t="s">
        <v>162</v>
      </c>
      <c r="N91" s="111" t="s">
        <v>159</v>
      </c>
      <c r="O91" s="102" t="s">
        <v>163</v>
      </c>
      <c r="P91" s="106" t="s">
        <v>174</v>
      </c>
      <c r="Q91" s="105" t="s">
        <v>162</v>
      </c>
      <c r="R91" s="102" t="s">
        <v>159</v>
      </c>
      <c r="S91" s="102" t="s">
        <v>163</v>
      </c>
      <c r="T91" s="106" t="s">
        <v>174</v>
      </c>
      <c r="U91" s="105" t="s">
        <v>162</v>
      </c>
      <c r="V91" s="102" t="s">
        <v>159</v>
      </c>
      <c r="W91" s="102" t="s">
        <v>163</v>
      </c>
      <c r="X91" s="106" t="s">
        <v>174</v>
      </c>
      <c r="Y91" s="105" t="s">
        <v>162</v>
      </c>
      <c r="Z91" s="102" t="s">
        <v>159</v>
      </c>
      <c r="AA91" s="102" t="s">
        <v>163</v>
      </c>
      <c r="AB91" s="106" t="s">
        <v>174</v>
      </c>
      <c r="AC91" s="105" t="s">
        <v>162</v>
      </c>
      <c r="AD91" s="102" t="s">
        <v>159</v>
      </c>
      <c r="AE91" s="102" t="s">
        <v>163</v>
      </c>
      <c r="AF91" s="106" t="s">
        <v>174</v>
      </c>
    </row>
    <row r="92" spans="1:32">
      <c r="A92" s="156"/>
      <c r="B92" s="107">
        <f>COUNTA(B93:B136)</f>
        <v>28</v>
      </c>
      <c r="C92" s="147"/>
      <c r="D92" s="112"/>
      <c r="E92" s="113"/>
      <c r="F92" s="114">
        <f>COUNTA(F93:F136)</f>
        <v>19</v>
      </c>
      <c r="H92" s="112"/>
      <c r="I92" s="113"/>
      <c r="J92" s="114">
        <f>COUNTA(J93:J136)</f>
        <v>19</v>
      </c>
      <c r="L92" s="112"/>
      <c r="M92" s="113"/>
      <c r="N92" s="114">
        <f>COUNTA(N93:N136)</f>
        <v>10</v>
      </c>
      <c r="O92" s="147"/>
      <c r="P92" s="157"/>
      <c r="Q92" s="156"/>
      <c r="R92" s="107">
        <f>COUNTA(R93:R136)</f>
        <v>0</v>
      </c>
      <c r="S92" s="147"/>
      <c r="T92" s="157"/>
      <c r="U92" s="156"/>
      <c r="V92" s="107">
        <f>COUNTA(V93:V136)</f>
        <v>0</v>
      </c>
      <c r="W92" s="147"/>
      <c r="X92" s="157"/>
      <c r="Y92" s="156"/>
      <c r="Z92" s="107">
        <f>COUNTA(Z93:Z136)</f>
        <v>0</v>
      </c>
      <c r="AA92" s="147"/>
      <c r="AB92" s="157"/>
      <c r="AC92" s="156"/>
      <c r="AD92" s="107">
        <f>COUNTA(AD93:AD136)</f>
        <v>0</v>
      </c>
      <c r="AE92" s="147"/>
      <c r="AF92" s="157"/>
    </row>
    <row r="93" spans="1:32">
      <c r="A93" s="105">
        <v>1</v>
      </c>
      <c r="B93" s="223" t="s">
        <v>108</v>
      </c>
      <c r="C93" s="102">
        <f>VLOOKUP(B92,'POINTS SCORE'!$B$10:$AI$39,2,FALSE)</f>
        <v>40</v>
      </c>
      <c r="D93" s="111">
        <f>VLOOKUP(B92,'POINTS SCORE'!$B$39:$AI$78,2,FALSE)</f>
        <v>40</v>
      </c>
      <c r="E93" s="113">
        <v>1</v>
      </c>
      <c r="F93" s="223" t="s">
        <v>208</v>
      </c>
      <c r="G93" s="111">
        <f>VLOOKUP(F92,'POINTS SCORE'!$B$10:$AI$39,2,FALSE)</f>
        <v>40</v>
      </c>
      <c r="H93" s="111">
        <f>VLOOKUP(F92,'POINTS SCORE'!$B$39:$AI$78,2,FALSE)</f>
        <v>40</v>
      </c>
      <c r="I93" s="113">
        <v>1</v>
      </c>
      <c r="J93" s="223" t="s">
        <v>107</v>
      </c>
      <c r="K93" s="111">
        <f>VLOOKUP(J92,'POINTS SCORE'!$B$10:$AI$39,2,FALSE)</f>
        <v>40</v>
      </c>
      <c r="L93" s="111">
        <f>VLOOKUP(J92,'POINTS SCORE'!$B$39:$AI$78,2,FALSE)</f>
        <v>40</v>
      </c>
      <c r="M93" s="113">
        <v>1</v>
      </c>
      <c r="N93" s="223" t="s">
        <v>2618</v>
      </c>
      <c r="O93" s="102">
        <f>VLOOKUP(N92,'POINTS SCORE'!$B$10:$AI$39,2,FALSE)</f>
        <v>38</v>
      </c>
      <c r="P93" s="102">
        <f>VLOOKUP(N92,'POINTS SCORE'!$B$39:$AI$78,2,FALSE)</f>
        <v>40</v>
      </c>
      <c r="Q93" s="105">
        <v>1</v>
      </c>
      <c r="R93" s="223"/>
      <c r="S93" s="102" t="e">
        <f>VLOOKUP(R92,'POINTS SCORE'!$B$10:$AI$39,2,FALSE)</f>
        <v>#N/A</v>
      </c>
      <c r="T93" s="102" t="e">
        <f>VLOOKUP(R92,'POINTS SCORE'!$B$39:$AI$78,2,FALSE)</f>
        <v>#N/A</v>
      </c>
      <c r="U93" s="105">
        <v>1</v>
      </c>
      <c r="V93" s="223"/>
      <c r="W93" s="102" t="e">
        <f>VLOOKUP(V92,'POINTS SCORE'!$B$10:$AI$39,2,FALSE)</f>
        <v>#N/A</v>
      </c>
      <c r="X93" s="102" t="e">
        <f>VLOOKUP(V92,'POINTS SCORE'!$B$39:$AI$78,2,FALSE)</f>
        <v>#N/A</v>
      </c>
      <c r="Y93" s="105">
        <v>1</v>
      </c>
      <c r="Z93" s="223"/>
      <c r="AA93" s="102" t="e">
        <f>VLOOKUP(Z92,'POINTS SCORE'!$B$10:$AI$39,2,FALSE)</f>
        <v>#N/A</v>
      </c>
      <c r="AB93" s="102" t="e">
        <f>VLOOKUP(Z92,'POINTS SCORE'!$B$39:$AI$78,2,FALSE)</f>
        <v>#N/A</v>
      </c>
      <c r="AC93" s="105">
        <v>1</v>
      </c>
      <c r="AD93" s="223"/>
      <c r="AE93" s="102" t="e">
        <f>VLOOKUP(AD92,'POINTS SCORE'!$B$10:$AI$39,2,FALSE)</f>
        <v>#N/A</v>
      </c>
      <c r="AF93" s="106" t="e">
        <f>VLOOKUP(AD92,'POINTS SCORE'!$B$39:$AI$78,2,FALSE)</f>
        <v>#N/A</v>
      </c>
    </row>
    <row r="94" spans="1:32">
      <c r="A94" s="105">
        <v>2</v>
      </c>
      <c r="B94" s="223" t="s">
        <v>206</v>
      </c>
      <c r="C94" s="102">
        <f>VLOOKUP(B92,'POINTS SCORE'!$B$10:$AI$39,3,FALSE)</f>
        <v>39</v>
      </c>
      <c r="D94" s="111">
        <f>VLOOKUP(B92,'POINTS SCORE'!$B$39:$AI$78,3,FALSE)</f>
        <v>39</v>
      </c>
      <c r="E94" s="113">
        <v>2</v>
      </c>
      <c r="F94" s="223" t="s">
        <v>108</v>
      </c>
      <c r="G94" s="111">
        <f>VLOOKUP(F92,'POINTS SCORE'!$B$10:$AI$39,3,FALSE)</f>
        <v>38</v>
      </c>
      <c r="H94" s="111">
        <f>VLOOKUP(F92,'POINTS SCORE'!$B$39:$AI$78,3,FALSE)</f>
        <v>39</v>
      </c>
      <c r="I94" s="113">
        <v>2</v>
      </c>
      <c r="J94" s="223" t="s">
        <v>236</v>
      </c>
      <c r="K94" s="111">
        <f>VLOOKUP(J92,'POINTS SCORE'!$B$10:$AI$39,3,FALSE)</f>
        <v>38</v>
      </c>
      <c r="L94" s="111">
        <f>VLOOKUP(J92,'POINTS SCORE'!$B$39:$AI$78,3,FALSE)</f>
        <v>39</v>
      </c>
      <c r="M94" s="113">
        <v>2</v>
      </c>
      <c r="N94" s="223" t="s">
        <v>2619</v>
      </c>
      <c r="O94" s="102">
        <f>VLOOKUP(N92,'POINTS SCORE'!$B$10:$AI$39,3,FALSE)</f>
        <v>34</v>
      </c>
      <c r="P94" s="102">
        <f>VLOOKUP(N92,'POINTS SCORE'!$B$39:$AI$78,3,FALSE)</f>
        <v>39</v>
      </c>
      <c r="Q94" s="105">
        <v>2</v>
      </c>
      <c r="R94" s="223"/>
      <c r="S94" s="102" t="e">
        <f>VLOOKUP(R92,'POINTS SCORE'!$B$10:$AI$39,3,FALSE)</f>
        <v>#N/A</v>
      </c>
      <c r="T94" s="102" t="e">
        <f>VLOOKUP(R92,'POINTS SCORE'!$B$39:$AI$78,3,FALSE)</f>
        <v>#N/A</v>
      </c>
      <c r="U94" s="105">
        <v>2</v>
      </c>
      <c r="V94" s="223"/>
      <c r="W94" s="102" t="e">
        <f>VLOOKUP(V92,'POINTS SCORE'!$B$10:$AI$39,3,FALSE)</f>
        <v>#N/A</v>
      </c>
      <c r="X94" s="102" t="e">
        <f>VLOOKUP(V92,'POINTS SCORE'!$B$39:$AI$78,3,FALSE)</f>
        <v>#N/A</v>
      </c>
      <c r="Y94" s="105">
        <v>2</v>
      </c>
      <c r="Z94" s="223"/>
      <c r="AA94" s="102" t="e">
        <f>VLOOKUP(Z92,'POINTS SCORE'!$B$10:$AI$39,3,FALSE)</f>
        <v>#N/A</v>
      </c>
      <c r="AB94" s="102" t="e">
        <f>VLOOKUP(Z92,'POINTS SCORE'!$B$39:$AI$78,3,FALSE)</f>
        <v>#N/A</v>
      </c>
      <c r="AC94" s="105">
        <v>2</v>
      </c>
      <c r="AD94" s="223"/>
      <c r="AE94" s="102" t="e">
        <f>VLOOKUP(AD92,'POINTS SCORE'!$B$10:$AI$39,3,FALSE)</f>
        <v>#N/A</v>
      </c>
      <c r="AF94" s="106" t="e">
        <f>VLOOKUP(AD92,'POINTS SCORE'!$B$39:$AI$78,3,FALSE)</f>
        <v>#N/A</v>
      </c>
    </row>
    <row r="95" spans="1:32">
      <c r="A95" s="105">
        <v>3</v>
      </c>
      <c r="B95" s="223" t="s">
        <v>207</v>
      </c>
      <c r="C95" s="102">
        <f>VLOOKUP(B92,'POINTS SCORE'!$B$10:$AI$39,4,FALSE)</f>
        <v>38</v>
      </c>
      <c r="D95" s="111">
        <f>VLOOKUP(B92,'POINTS SCORE'!$B$39:$AI$78,4,FALSE)</f>
        <v>38</v>
      </c>
      <c r="E95" s="113">
        <v>3</v>
      </c>
      <c r="F95" s="223" t="s">
        <v>234</v>
      </c>
      <c r="G95" s="111">
        <f>VLOOKUP(F92,'POINTS SCORE'!$B$10:$AI$39,4,FALSE)</f>
        <v>35</v>
      </c>
      <c r="H95" s="111">
        <f>VLOOKUP(F92,'POINTS SCORE'!$B$39:$AI$78,4,FALSE)</f>
        <v>38</v>
      </c>
      <c r="I95" s="113">
        <v>3</v>
      </c>
      <c r="J95" s="223" t="s">
        <v>235</v>
      </c>
      <c r="K95" s="111">
        <f>VLOOKUP(J92,'POINTS SCORE'!$B$10:$AI$39,4,FALSE)</f>
        <v>35</v>
      </c>
      <c r="L95" s="111">
        <f>VLOOKUP(J92,'POINTS SCORE'!$B$39:$AI$78,4,FALSE)</f>
        <v>38</v>
      </c>
      <c r="M95" s="113">
        <v>3</v>
      </c>
      <c r="N95" s="223" t="s">
        <v>107</v>
      </c>
      <c r="O95" s="102">
        <f>VLOOKUP(N92,'POINTS SCORE'!$B$10:$AI$39,4,FALSE)</f>
        <v>28</v>
      </c>
      <c r="P95" s="102">
        <f>VLOOKUP(N92,'POINTS SCORE'!$B$39:$AI$78,4,FALSE)</f>
        <v>38</v>
      </c>
      <c r="Q95" s="105">
        <v>3</v>
      </c>
      <c r="R95" s="223"/>
      <c r="S95" s="102" t="e">
        <f>VLOOKUP(R92,'POINTS SCORE'!$B$10:$AI$39,4,FALSE)</f>
        <v>#N/A</v>
      </c>
      <c r="T95" s="102" t="e">
        <f>VLOOKUP(R92,'POINTS SCORE'!$B$39:$AI$78,4,FALSE)</f>
        <v>#N/A</v>
      </c>
      <c r="U95" s="105">
        <v>3</v>
      </c>
      <c r="V95" s="223"/>
      <c r="W95" s="102" t="e">
        <f>VLOOKUP(V92,'POINTS SCORE'!$B$10:$AI$39,4,FALSE)</f>
        <v>#N/A</v>
      </c>
      <c r="X95" s="102" t="e">
        <f>VLOOKUP(V92,'POINTS SCORE'!$B$39:$AI$78,4,FALSE)</f>
        <v>#N/A</v>
      </c>
      <c r="Y95" s="105">
        <v>3</v>
      </c>
      <c r="Z95" s="223"/>
      <c r="AA95" s="102" t="e">
        <f>VLOOKUP(Z92,'POINTS SCORE'!$B$10:$AI$39,4,FALSE)</f>
        <v>#N/A</v>
      </c>
      <c r="AB95" s="102" t="e">
        <f>VLOOKUP(Z92,'POINTS SCORE'!$B$39:$AI$78,4,FALSE)</f>
        <v>#N/A</v>
      </c>
      <c r="AC95" s="105">
        <v>3</v>
      </c>
      <c r="AD95" s="223"/>
      <c r="AE95" s="102" t="e">
        <f>VLOOKUP(AD92,'POINTS SCORE'!$B$10:$AI$39,4,FALSE)</f>
        <v>#N/A</v>
      </c>
      <c r="AF95" s="106" t="e">
        <f>VLOOKUP(AD92,'POINTS SCORE'!$B$39:$AI$78,4,FALSE)</f>
        <v>#N/A</v>
      </c>
    </row>
    <row r="96" spans="1:32">
      <c r="A96" s="105">
        <v>4</v>
      </c>
      <c r="B96" s="223" t="s">
        <v>208</v>
      </c>
      <c r="C96" s="102">
        <f>VLOOKUP(B92,'POINTS SCORE'!$B$10:$AI$39,5,FALSE)</f>
        <v>37</v>
      </c>
      <c r="D96" s="111">
        <f>VLOOKUP(B92,'POINTS SCORE'!$B$39:$AI$78,5,FALSE)</f>
        <v>37</v>
      </c>
      <c r="E96" s="113">
        <v>4</v>
      </c>
      <c r="F96" s="223" t="s">
        <v>90</v>
      </c>
      <c r="G96" s="111">
        <f>VLOOKUP(F92,'POINTS SCORE'!$B$10:$AI$39,5,FALSE)</f>
        <v>33</v>
      </c>
      <c r="H96" s="111">
        <f>VLOOKUP(F92,'POINTS SCORE'!$B$39:$AI$78,5,FALSE)</f>
        <v>37</v>
      </c>
      <c r="I96" s="113">
        <v>4</v>
      </c>
      <c r="J96" s="223" t="s">
        <v>2395</v>
      </c>
      <c r="K96" s="111">
        <f>VLOOKUP(J92,'POINTS SCORE'!$B$10:$AI$39,5,FALSE)</f>
        <v>33</v>
      </c>
      <c r="L96" s="111">
        <f>VLOOKUP(J92,'POINTS SCORE'!$B$39:$AI$78,5,FALSE)</f>
        <v>37</v>
      </c>
      <c r="M96" s="113">
        <v>4</v>
      </c>
      <c r="N96" s="223" t="s">
        <v>143</v>
      </c>
      <c r="O96" s="102">
        <f>VLOOKUP(N92,'POINTS SCORE'!$B$10:$AI$39,5,FALSE)</f>
        <v>24</v>
      </c>
      <c r="P96" s="102">
        <f>VLOOKUP(N92,'POINTS SCORE'!$B$39:$AI$78,5,FALSE)</f>
        <v>37</v>
      </c>
      <c r="Q96" s="105">
        <v>4</v>
      </c>
      <c r="R96" s="223"/>
      <c r="S96" s="102" t="e">
        <f>VLOOKUP(R92,'POINTS SCORE'!$B$10:$AI$39,5,FALSE)</f>
        <v>#N/A</v>
      </c>
      <c r="T96" s="102" t="e">
        <f>VLOOKUP(R92,'POINTS SCORE'!$B$39:$AI$78,5,FALSE)</f>
        <v>#N/A</v>
      </c>
      <c r="U96" s="105">
        <v>4</v>
      </c>
      <c r="V96" s="223"/>
      <c r="W96" s="102" t="e">
        <f>VLOOKUP(V92,'POINTS SCORE'!$B$10:$AI$39,5,FALSE)</f>
        <v>#N/A</v>
      </c>
      <c r="X96" s="102" t="e">
        <f>VLOOKUP(V92,'POINTS SCORE'!$B$39:$AI$78,5,FALSE)</f>
        <v>#N/A</v>
      </c>
      <c r="Y96" s="105">
        <v>4</v>
      </c>
      <c r="Z96" s="223"/>
      <c r="AA96" s="102" t="e">
        <f>VLOOKUP(Z92,'POINTS SCORE'!$B$10:$AI$39,5,FALSE)</f>
        <v>#N/A</v>
      </c>
      <c r="AB96" s="102" t="e">
        <f>VLOOKUP(Z92,'POINTS SCORE'!$B$39:$AI$78,5,FALSE)</f>
        <v>#N/A</v>
      </c>
      <c r="AC96" s="105">
        <v>4</v>
      </c>
      <c r="AD96" s="223"/>
      <c r="AE96" s="102" t="e">
        <f>VLOOKUP(AD92,'POINTS SCORE'!$B$10:$AI$39,5,FALSE)</f>
        <v>#N/A</v>
      </c>
      <c r="AF96" s="106" t="e">
        <f>VLOOKUP(AD92,'POINTS SCORE'!$B$39:$AI$78,5,FALSE)</f>
        <v>#N/A</v>
      </c>
    </row>
    <row r="97" spans="1:32">
      <c r="A97" s="105">
        <v>5</v>
      </c>
      <c r="B97" s="223" t="s">
        <v>209</v>
      </c>
      <c r="C97" s="102">
        <f>VLOOKUP(B92,'POINTS SCORE'!$B$10:$AI$39,6,FALSE)</f>
        <v>36</v>
      </c>
      <c r="D97" s="111">
        <f>VLOOKUP(B92,'POINTS SCORE'!$B$39:$AI$78,6,FALSE)</f>
        <v>36</v>
      </c>
      <c r="E97" s="113">
        <v>5</v>
      </c>
      <c r="F97" s="223" t="s">
        <v>63</v>
      </c>
      <c r="G97" s="111">
        <f>VLOOKUP(F92,'POINTS SCORE'!$B$10:$AI$39,6,FALSE)</f>
        <v>31</v>
      </c>
      <c r="H97" s="111">
        <f>VLOOKUP(F92,'POINTS SCORE'!$B$39:$AI$78,6,FALSE)</f>
        <v>36</v>
      </c>
      <c r="I97" s="113">
        <v>5</v>
      </c>
      <c r="J97" s="223" t="s">
        <v>210</v>
      </c>
      <c r="K97" s="111">
        <f>VLOOKUP(J92,'POINTS SCORE'!$B$10:$AI$39,6,FALSE)</f>
        <v>31</v>
      </c>
      <c r="L97" s="111">
        <f>VLOOKUP(J92,'POINTS SCORE'!$B$39:$AI$78,6,FALSE)</f>
        <v>36</v>
      </c>
      <c r="M97" s="113">
        <v>5</v>
      </c>
      <c r="N97" s="223" t="s">
        <v>236</v>
      </c>
      <c r="O97" s="102">
        <f>VLOOKUP(N92,'POINTS SCORE'!$B$10:$AI$39,6,FALSE)</f>
        <v>21</v>
      </c>
      <c r="P97" s="102">
        <f>VLOOKUP(N92,'POINTS SCORE'!$B$39:$AI$78,6,FALSE)</f>
        <v>36</v>
      </c>
      <c r="Q97" s="105">
        <v>5</v>
      </c>
      <c r="R97" s="223"/>
      <c r="S97" s="102" t="e">
        <f>VLOOKUP(R92,'POINTS SCORE'!$B$10:$AI$39,6,FALSE)</f>
        <v>#N/A</v>
      </c>
      <c r="T97" s="102" t="e">
        <f>VLOOKUP(R92,'POINTS SCORE'!$B$39:$AI$78,6,FALSE)</f>
        <v>#N/A</v>
      </c>
      <c r="U97" s="105">
        <v>5</v>
      </c>
      <c r="V97" s="223"/>
      <c r="W97" s="102" t="e">
        <f>VLOOKUP(V92,'POINTS SCORE'!$B$10:$AI$39,6,FALSE)</f>
        <v>#N/A</v>
      </c>
      <c r="X97" s="102" t="e">
        <f>VLOOKUP(V92,'POINTS SCORE'!$B$39:$AI$78,6,FALSE)</f>
        <v>#N/A</v>
      </c>
      <c r="Y97" s="105">
        <v>5</v>
      </c>
      <c r="Z97" s="223"/>
      <c r="AA97" s="102" t="e">
        <f>VLOOKUP(Z92,'POINTS SCORE'!$B$10:$AI$39,6,FALSE)</f>
        <v>#N/A</v>
      </c>
      <c r="AB97" s="102" t="e">
        <f>VLOOKUP(Z92,'POINTS SCORE'!$B$39:$AI$78,6,FALSE)</f>
        <v>#N/A</v>
      </c>
      <c r="AC97" s="105">
        <v>5</v>
      </c>
      <c r="AD97" s="223"/>
      <c r="AE97" s="102" t="e">
        <f>VLOOKUP(AD92,'POINTS SCORE'!$B$10:$AI$39,6,FALSE)</f>
        <v>#N/A</v>
      </c>
      <c r="AF97" s="106" t="e">
        <f>VLOOKUP(AD92,'POINTS SCORE'!$B$39:$AI$78,6,FALSE)</f>
        <v>#N/A</v>
      </c>
    </row>
    <row r="98" spans="1:32">
      <c r="A98" s="105">
        <v>6</v>
      </c>
      <c r="B98" s="223" t="s">
        <v>107</v>
      </c>
      <c r="C98" s="102">
        <f>VLOOKUP(B92,'POINTS SCORE'!$B$10:$AI$39,7,FALSE)</f>
        <v>35</v>
      </c>
      <c r="D98" s="111">
        <f>VLOOKUP(B92,'POINTS SCORE'!$B$39:$AI$78,7,FALSE)</f>
        <v>35</v>
      </c>
      <c r="E98" s="113">
        <v>6</v>
      </c>
      <c r="F98" s="223" t="s">
        <v>74</v>
      </c>
      <c r="G98" s="111">
        <f>VLOOKUP(F92,'POINTS SCORE'!$B$10:$AI$39,7,FALSE)</f>
        <v>29</v>
      </c>
      <c r="H98" s="111">
        <f>VLOOKUP(F92,'POINTS SCORE'!$B$39:$AI$78,7,FALSE)</f>
        <v>35</v>
      </c>
      <c r="I98" s="113">
        <v>6</v>
      </c>
      <c r="J98" s="223" t="s">
        <v>2396</v>
      </c>
      <c r="K98" s="111">
        <f>VLOOKUP(J92,'POINTS SCORE'!$B$10:$AI$39,7,FALSE)</f>
        <v>29</v>
      </c>
      <c r="L98" s="111">
        <f>VLOOKUP(J92,'POINTS SCORE'!$B$39:$AI$78,7,FALSE)</f>
        <v>35</v>
      </c>
      <c r="M98" s="113">
        <v>6</v>
      </c>
      <c r="N98" s="223" t="s">
        <v>63</v>
      </c>
      <c r="O98" s="102">
        <f>VLOOKUP(N92,'POINTS SCORE'!$B$10:$AI$39,7,FALSE)</f>
        <v>19</v>
      </c>
      <c r="P98" s="102">
        <f>VLOOKUP(N92,'POINTS SCORE'!$B$39:$AI$78,7,FALSE)</f>
        <v>35</v>
      </c>
      <c r="Q98" s="105">
        <v>6</v>
      </c>
      <c r="R98" s="223"/>
      <c r="S98" s="102" t="e">
        <f>VLOOKUP(R92,'POINTS SCORE'!$B$10:$AI$39,7,FALSE)</f>
        <v>#N/A</v>
      </c>
      <c r="T98" s="102" t="e">
        <f>VLOOKUP(R92,'POINTS SCORE'!$B$39:$AI$78,7,FALSE)</f>
        <v>#N/A</v>
      </c>
      <c r="U98" s="105">
        <v>6</v>
      </c>
      <c r="V98" s="223"/>
      <c r="W98" s="102" t="e">
        <f>VLOOKUP(V92,'POINTS SCORE'!$B$10:$AI$39,7,FALSE)</f>
        <v>#N/A</v>
      </c>
      <c r="X98" s="102" t="e">
        <f>VLOOKUP(V92,'POINTS SCORE'!$B$39:$AI$78,7,FALSE)</f>
        <v>#N/A</v>
      </c>
      <c r="Y98" s="105">
        <v>6</v>
      </c>
      <c r="Z98" s="223"/>
      <c r="AA98" s="102" t="e">
        <f>VLOOKUP(Z92,'POINTS SCORE'!$B$10:$AI$39,7,FALSE)</f>
        <v>#N/A</v>
      </c>
      <c r="AB98" s="102" t="e">
        <f>VLOOKUP(Z92,'POINTS SCORE'!$B$39:$AI$78,7,FALSE)</f>
        <v>#N/A</v>
      </c>
      <c r="AC98" s="105">
        <v>6</v>
      </c>
      <c r="AD98" s="223"/>
      <c r="AE98" s="102" t="e">
        <f>VLOOKUP(AD92,'POINTS SCORE'!$B$10:$AI$39,7,FALSE)</f>
        <v>#N/A</v>
      </c>
      <c r="AF98" s="106" t="e">
        <f>VLOOKUP(AD92,'POINTS SCORE'!$B$39:$AI$78,7,FALSE)</f>
        <v>#N/A</v>
      </c>
    </row>
    <row r="99" spans="1:32">
      <c r="A99" s="105">
        <v>7</v>
      </c>
      <c r="B99" s="222" t="s">
        <v>89</v>
      </c>
      <c r="C99" s="102">
        <f>VLOOKUP(B92,'POINTS SCORE'!$B$10:$AI$39,8,FALSE)</f>
        <v>34</v>
      </c>
      <c r="D99" s="111">
        <f>VLOOKUP(B92,'POINTS SCORE'!$B$39:$AI$78,8,FALSE)</f>
        <v>34</v>
      </c>
      <c r="E99" s="113">
        <v>7</v>
      </c>
      <c r="F99" s="222" t="s">
        <v>235</v>
      </c>
      <c r="G99" s="111">
        <f>VLOOKUP(F92,'POINTS SCORE'!$B$10:$AI$39,8,FALSE)</f>
        <v>27</v>
      </c>
      <c r="H99" s="111">
        <f>VLOOKUP(F92,'POINTS SCORE'!$B$39:$AI$78,8,FALSE)</f>
        <v>34</v>
      </c>
      <c r="I99" s="113">
        <v>7</v>
      </c>
      <c r="J99" s="222" t="s">
        <v>143</v>
      </c>
      <c r="K99" s="111">
        <f>VLOOKUP(J92,'POINTS SCORE'!$B$10:$AI$39,8,FALSE)</f>
        <v>27</v>
      </c>
      <c r="L99" s="111">
        <f>VLOOKUP(J92,'POINTS SCORE'!$B$39:$AI$78,8,FALSE)</f>
        <v>34</v>
      </c>
      <c r="M99" s="113">
        <v>7</v>
      </c>
      <c r="N99" s="222" t="s">
        <v>91</v>
      </c>
      <c r="O99" s="102">
        <f>VLOOKUP(N92,'POINTS SCORE'!$B$10:$AI$39,8,FALSE)</f>
        <v>18</v>
      </c>
      <c r="P99" s="102">
        <f>VLOOKUP(N92,'POINTS SCORE'!$B$39:$AI$78,8,FALSE)</f>
        <v>34</v>
      </c>
      <c r="Q99" s="105">
        <v>7</v>
      </c>
      <c r="R99" s="222"/>
      <c r="S99" s="102" t="e">
        <f>VLOOKUP(R92,'POINTS SCORE'!$B$10:$AI$39,8,FALSE)</f>
        <v>#N/A</v>
      </c>
      <c r="T99" s="102" t="e">
        <f>VLOOKUP(R92,'POINTS SCORE'!$B$39:$AI$78,8,FALSE)</f>
        <v>#N/A</v>
      </c>
      <c r="U99" s="105">
        <v>7</v>
      </c>
      <c r="V99" s="222"/>
      <c r="W99" s="102" t="e">
        <f>VLOOKUP(V92,'POINTS SCORE'!$B$10:$AI$39,8,FALSE)</f>
        <v>#N/A</v>
      </c>
      <c r="X99" s="102" t="e">
        <f>VLOOKUP(V92,'POINTS SCORE'!$B$39:$AI$78,8,FALSE)</f>
        <v>#N/A</v>
      </c>
      <c r="Y99" s="105">
        <v>7</v>
      </c>
      <c r="Z99" s="222"/>
      <c r="AA99" s="102" t="e">
        <f>VLOOKUP(Z92,'POINTS SCORE'!$B$10:$AI$39,8,FALSE)</f>
        <v>#N/A</v>
      </c>
      <c r="AB99" s="102" t="e">
        <f>VLOOKUP(Z92,'POINTS SCORE'!$B$39:$AI$78,8,FALSE)</f>
        <v>#N/A</v>
      </c>
      <c r="AC99" s="105">
        <v>7</v>
      </c>
      <c r="AD99" s="222"/>
      <c r="AE99" s="102" t="e">
        <f>VLOOKUP(AD92,'POINTS SCORE'!$B$10:$AI$39,8,FALSE)</f>
        <v>#N/A</v>
      </c>
      <c r="AF99" s="106" t="e">
        <f>VLOOKUP(AD92,'POINTS SCORE'!$B$39:$AI$78,8,FALSE)</f>
        <v>#N/A</v>
      </c>
    </row>
    <row r="100" spans="1:32">
      <c r="A100" s="105">
        <v>8</v>
      </c>
      <c r="B100" s="222" t="s">
        <v>74</v>
      </c>
      <c r="C100" s="102">
        <f>VLOOKUP(B92,'POINTS SCORE'!$B$10:$AI$39,9,FALSE)</f>
        <v>33</v>
      </c>
      <c r="D100" s="111">
        <f>VLOOKUP(B92,'POINTS SCORE'!$B$39:$AI$78,9,FALSE)</f>
        <v>33</v>
      </c>
      <c r="E100" s="113">
        <v>8</v>
      </c>
      <c r="F100" s="222" t="s">
        <v>211</v>
      </c>
      <c r="G100" s="111">
        <f>VLOOKUP(F92,'POINTS SCORE'!$B$10:$AI$39,9,FALSE)</f>
        <v>26</v>
      </c>
      <c r="H100" s="111">
        <f>VLOOKUP(F92,'POINTS SCORE'!$B$39:$AI$78,9,FALSE)</f>
        <v>33</v>
      </c>
      <c r="I100" s="113">
        <v>8</v>
      </c>
      <c r="J100" s="222" t="s">
        <v>214</v>
      </c>
      <c r="K100" s="111">
        <f>VLOOKUP(J92,'POINTS SCORE'!$B$10:$AI$39,9,FALSE)</f>
        <v>26</v>
      </c>
      <c r="L100" s="111">
        <f>VLOOKUP(J92,'POINTS SCORE'!$B$39:$AI$78,9,FALSE)</f>
        <v>33</v>
      </c>
      <c r="M100" s="113">
        <v>8</v>
      </c>
      <c r="N100" s="222" t="s">
        <v>2399</v>
      </c>
      <c r="O100" s="102">
        <f>VLOOKUP(N92,'POINTS SCORE'!$B$10:$AI$39,9,FALSE)</f>
        <v>17</v>
      </c>
      <c r="P100" s="102">
        <f>VLOOKUP(N92,'POINTS SCORE'!$B$39:$AI$78,9,FALSE)</f>
        <v>33</v>
      </c>
      <c r="Q100" s="105">
        <v>8</v>
      </c>
      <c r="R100" s="222"/>
      <c r="S100" s="102" t="e">
        <f>VLOOKUP(R92,'POINTS SCORE'!$B$10:$AI$39,9,FALSE)</f>
        <v>#N/A</v>
      </c>
      <c r="T100" s="102" t="e">
        <f>VLOOKUP(R92,'POINTS SCORE'!$B$39:$AI$78,9,FALSE)</f>
        <v>#N/A</v>
      </c>
      <c r="U100" s="105">
        <v>8</v>
      </c>
      <c r="V100" s="222"/>
      <c r="W100" s="102" t="e">
        <f>VLOOKUP(V92,'POINTS SCORE'!$B$10:$AI$39,9,FALSE)</f>
        <v>#N/A</v>
      </c>
      <c r="X100" s="102" t="e">
        <f>VLOOKUP(V92,'POINTS SCORE'!$B$39:$AI$78,9,FALSE)</f>
        <v>#N/A</v>
      </c>
      <c r="Y100" s="105">
        <v>8</v>
      </c>
      <c r="Z100" s="222"/>
      <c r="AA100" s="102" t="e">
        <f>VLOOKUP(Z92,'POINTS SCORE'!$B$10:$AI$39,9,FALSE)</f>
        <v>#N/A</v>
      </c>
      <c r="AB100" s="102" t="e">
        <f>VLOOKUP(Z92,'POINTS SCORE'!$B$39:$AI$78,9,FALSE)</f>
        <v>#N/A</v>
      </c>
      <c r="AC100" s="105">
        <v>8</v>
      </c>
      <c r="AD100" s="222"/>
      <c r="AE100" s="102" t="e">
        <f>VLOOKUP(AD92,'POINTS SCORE'!$B$10:$AI$39,9,FALSE)</f>
        <v>#N/A</v>
      </c>
      <c r="AF100" s="106" t="e">
        <f>VLOOKUP(AD92,'POINTS SCORE'!$B$39:$AI$78,9,FALSE)</f>
        <v>#N/A</v>
      </c>
    </row>
    <row r="101" spans="1:32">
      <c r="A101" s="105">
        <v>9</v>
      </c>
      <c r="B101" s="222" t="s">
        <v>90</v>
      </c>
      <c r="C101" s="102">
        <f>VLOOKUP(B92,'POINTS SCORE'!$B$10:$AI$39,10,FALSE)</f>
        <v>32</v>
      </c>
      <c r="D101" s="111">
        <f>VLOOKUP(B92,'POINTS SCORE'!$B$39:$AI$78,10,FALSE)</f>
        <v>32</v>
      </c>
      <c r="E101" s="113">
        <v>9</v>
      </c>
      <c r="F101" s="222" t="s">
        <v>236</v>
      </c>
      <c r="G101" s="111">
        <f>VLOOKUP(F92,'POINTS SCORE'!$B$10:$AI$39,10,FALSE)</f>
        <v>25</v>
      </c>
      <c r="H101" s="111">
        <f>VLOOKUP(F92,'POINTS SCORE'!$B$39:$AI$78,10,FALSE)</f>
        <v>32</v>
      </c>
      <c r="I101" s="113">
        <v>9</v>
      </c>
      <c r="J101" s="222" t="s">
        <v>2397</v>
      </c>
      <c r="K101" s="111">
        <f>VLOOKUP(J92,'POINTS SCORE'!$B$10:$AI$39,10,FALSE)</f>
        <v>25</v>
      </c>
      <c r="L101" s="111">
        <f>VLOOKUP(J92,'POINTS SCORE'!$B$39:$AI$78,10,FALSE)</f>
        <v>32</v>
      </c>
      <c r="M101" s="113">
        <v>9</v>
      </c>
      <c r="N101" s="222" t="s">
        <v>2620</v>
      </c>
      <c r="O101" s="102">
        <f>VLOOKUP(N92,'POINTS SCORE'!$B$10:$AI$39,10,FALSE)</f>
        <v>16</v>
      </c>
      <c r="P101" s="102">
        <f>VLOOKUP(N92,'POINTS SCORE'!$B$39:$AI$78,10,FALSE)</f>
        <v>32</v>
      </c>
      <c r="Q101" s="105">
        <v>9</v>
      </c>
      <c r="R101" s="222"/>
      <c r="S101" s="102" t="e">
        <f>VLOOKUP(R92,'POINTS SCORE'!$B$10:$AI$39,10,FALSE)</f>
        <v>#N/A</v>
      </c>
      <c r="T101" s="102" t="e">
        <f>VLOOKUP(R92,'POINTS SCORE'!$B$39:$AI$78,10,FALSE)</f>
        <v>#N/A</v>
      </c>
      <c r="U101" s="105">
        <v>9</v>
      </c>
      <c r="V101" s="222"/>
      <c r="W101" s="102" t="e">
        <f>VLOOKUP(V92,'POINTS SCORE'!$B$10:$AI$39,10,FALSE)</f>
        <v>#N/A</v>
      </c>
      <c r="X101" s="102" t="e">
        <f>VLOOKUP(V92,'POINTS SCORE'!$B$39:$AI$78,10,FALSE)</f>
        <v>#N/A</v>
      </c>
      <c r="Y101" s="105">
        <v>9</v>
      </c>
      <c r="Z101" s="222"/>
      <c r="AA101" s="102" t="e">
        <f>VLOOKUP(Z92,'POINTS SCORE'!$B$10:$AI$39,10,FALSE)</f>
        <v>#N/A</v>
      </c>
      <c r="AB101" s="102" t="e">
        <f>VLOOKUP(Z92,'POINTS SCORE'!$B$39:$AI$78,10,FALSE)</f>
        <v>#N/A</v>
      </c>
      <c r="AC101" s="105">
        <v>9</v>
      </c>
      <c r="AD101" s="222"/>
      <c r="AE101" s="102" t="e">
        <f>VLOOKUP(AD92,'POINTS SCORE'!$B$10:$AI$39,10,FALSE)</f>
        <v>#N/A</v>
      </c>
      <c r="AF101" s="106" t="e">
        <f>VLOOKUP(AD92,'POINTS SCORE'!$B$39:$AI$78,10,FALSE)</f>
        <v>#N/A</v>
      </c>
    </row>
    <row r="102" spans="1:32">
      <c r="A102" s="105">
        <v>10</v>
      </c>
      <c r="B102" s="222" t="s">
        <v>210</v>
      </c>
      <c r="C102" s="102">
        <f>VLOOKUP(B92,'POINTS SCORE'!$B$10:$AI$39,11,FALSE)</f>
        <v>31</v>
      </c>
      <c r="D102" s="111">
        <f>VLOOKUP(B92,'POINTS SCORE'!$B$39:$AI$78,11,FALSE)</f>
        <v>31</v>
      </c>
      <c r="E102" s="113">
        <v>10</v>
      </c>
      <c r="F102" s="222" t="s">
        <v>107</v>
      </c>
      <c r="G102" s="111">
        <f>VLOOKUP(F92,'POINTS SCORE'!$B$10:$AI$39,11,FALSE)</f>
        <v>24</v>
      </c>
      <c r="H102" s="111">
        <f>VLOOKUP(F92,'POINTS SCORE'!$B$39:$AI$78,11,FALSE)</f>
        <v>31</v>
      </c>
      <c r="I102" s="113">
        <v>10</v>
      </c>
      <c r="J102" s="222" t="s">
        <v>2398</v>
      </c>
      <c r="K102" s="111">
        <f>VLOOKUP(J92,'POINTS SCORE'!$B$10:$AI$39,11,FALSE)</f>
        <v>24</v>
      </c>
      <c r="L102" s="111">
        <f>VLOOKUP(J92,'POINTS SCORE'!$B$39:$AI$78,11,FALSE)</f>
        <v>31</v>
      </c>
      <c r="M102" s="113">
        <v>10</v>
      </c>
      <c r="N102" s="222"/>
      <c r="O102" s="102">
        <f>VLOOKUP(N92,'POINTS SCORE'!$B$10:$AI$39,11,FALSE)</f>
        <v>16</v>
      </c>
      <c r="P102" s="102">
        <f>VLOOKUP(N92,'POINTS SCORE'!$B$39:$AI$78,11,FALSE)</f>
        <v>31</v>
      </c>
      <c r="Q102" s="105">
        <v>10</v>
      </c>
      <c r="R102" s="222"/>
      <c r="S102" s="102" t="e">
        <f>VLOOKUP(R92,'POINTS SCORE'!$B$10:$AI$39,11,FALSE)</f>
        <v>#N/A</v>
      </c>
      <c r="T102" s="102" t="e">
        <f>VLOOKUP(R92,'POINTS SCORE'!$B$39:$AI$78,11,FALSE)</f>
        <v>#N/A</v>
      </c>
      <c r="U102" s="105">
        <v>10</v>
      </c>
      <c r="V102" s="222"/>
      <c r="W102" s="102" t="e">
        <f>VLOOKUP(V92,'POINTS SCORE'!$B$10:$AI$39,11,FALSE)</f>
        <v>#N/A</v>
      </c>
      <c r="X102" s="102" t="e">
        <f>VLOOKUP(V92,'POINTS SCORE'!$B$39:$AI$78,11,FALSE)</f>
        <v>#N/A</v>
      </c>
      <c r="Y102" s="105">
        <v>10</v>
      </c>
      <c r="Z102" s="222"/>
      <c r="AA102" s="102" t="e">
        <f>VLOOKUP(Z92,'POINTS SCORE'!$B$10:$AI$39,11,FALSE)</f>
        <v>#N/A</v>
      </c>
      <c r="AB102" s="102" t="e">
        <f>VLOOKUP(Z92,'POINTS SCORE'!$B$39:$AI$78,11,FALSE)</f>
        <v>#N/A</v>
      </c>
      <c r="AC102" s="105">
        <v>10</v>
      </c>
      <c r="AD102" s="222"/>
      <c r="AE102" s="102" t="e">
        <f>VLOOKUP(AD92,'POINTS SCORE'!$B$10:$AI$39,11,FALSE)</f>
        <v>#N/A</v>
      </c>
      <c r="AF102" s="106" t="e">
        <f>VLOOKUP(AD92,'POINTS SCORE'!$B$39:$AI$78,11,FALSE)</f>
        <v>#N/A</v>
      </c>
    </row>
    <row r="103" spans="1:32">
      <c r="A103" s="105">
        <v>11</v>
      </c>
      <c r="B103" s="222" t="s">
        <v>211</v>
      </c>
      <c r="C103" s="102">
        <f>VLOOKUP(B92,'POINTS SCORE'!$B$10:$AI$39,12,FALSE)</f>
        <v>30</v>
      </c>
      <c r="D103" s="111">
        <f>VLOOKUP(B92,'POINTS SCORE'!$B$39:$AI$78,12,FALSE)</f>
        <v>30</v>
      </c>
      <c r="E103" s="113">
        <v>11</v>
      </c>
      <c r="F103" s="222" t="s">
        <v>210</v>
      </c>
      <c r="G103" s="111">
        <f>VLOOKUP(F92,'POINTS SCORE'!$B$10:$AI$39,12,FALSE)</f>
        <v>23</v>
      </c>
      <c r="H103" s="111">
        <f>VLOOKUP(F92,'POINTS SCORE'!$B$39:$AI$78,12,FALSE)</f>
        <v>30</v>
      </c>
      <c r="I103" s="113">
        <v>11</v>
      </c>
      <c r="J103" s="222" t="s">
        <v>2399</v>
      </c>
      <c r="K103" s="111">
        <f>VLOOKUP(J92,'POINTS SCORE'!$B$10:$AI$39,12,FALSE)</f>
        <v>23</v>
      </c>
      <c r="L103" s="111">
        <f>VLOOKUP(J92,'POINTS SCORE'!$B$39:$AI$78,12,FALSE)</f>
        <v>30</v>
      </c>
      <c r="M103" s="113">
        <v>11</v>
      </c>
      <c r="N103" s="222"/>
      <c r="O103" s="102">
        <f>VLOOKUP(N92,'POINTS SCORE'!$B$10:$AI$39,12,FALSE)</f>
        <v>0</v>
      </c>
      <c r="P103" s="102">
        <f>VLOOKUP(N92,'POINTS SCORE'!$B$39:$AI$78,12,FALSE)</f>
        <v>0</v>
      </c>
      <c r="Q103" s="105">
        <v>11</v>
      </c>
      <c r="R103" s="222"/>
      <c r="S103" s="102" t="e">
        <f>VLOOKUP(R92,'POINTS SCORE'!$B$10:$AI$39,12,FALSE)</f>
        <v>#N/A</v>
      </c>
      <c r="T103" s="102" t="e">
        <f>VLOOKUP(R92,'POINTS SCORE'!$B$39:$AI$78,12,FALSE)</f>
        <v>#N/A</v>
      </c>
      <c r="U103" s="105">
        <v>11</v>
      </c>
      <c r="V103" s="222"/>
      <c r="W103" s="102" t="e">
        <f>VLOOKUP(V92,'POINTS SCORE'!$B$10:$AI$39,12,FALSE)</f>
        <v>#N/A</v>
      </c>
      <c r="X103" s="102" t="e">
        <f>VLOOKUP(V92,'POINTS SCORE'!$B$39:$AI$78,12,FALSE)</f>
        <v>#N/A</v>
      </c>
      <c r="Y103" s="105">
        <v>11</v>
      </c>
      <c r="Z103" s="222"/>
      <c r="AA103" s="102" t="e">
        <f>VLOOKUP(Z92,'POINTS SCORE'!$B$10:$AI$39,12,FALSE)</f>
        <v>#N/A</v>
      </c>
      <c r="AB103" s="102" t="e">
        <f>VLOOKUP(Z92,'POINTS SCORE'!$B$39:$AI$78,12,FALSE)</f>
        <v>#N/A</v>
      </c>
      <c r="AC103" s="105">
        <v>11</v>
      </c>
      <c r="AD103" s="222"/>
      <c r="AE103" s="102" t="e">
        <f>VLOOKUP(AD92,'POINTS SCORE'!$B$10:$AI$39,12,FALSE)</f>
        <v>#N/A</v>
      </c>
      <c r="AF103" s="106" t="e">
        <f>VLOOKUP(AD92,'POINTS SCORE'!$B$39:$AI$78,12,FALSE)</f>
        <v>#N/A</v>
      </c>
    </row>
    <row r="104" spans="1:32">
      <c r="A104" s="105">
        <v>12</v>
      </c>
      <c r="B104" s="222" t="s">
        <v>141</v>
      </c>
      <c r="C104" s="102">
        <f>VLOOKUP(B92,'POINTS SCORE'!$B$10:$AI$39,13,FALSE)</f>
        <v>29</v>
      </c>
      <c r="D104" s="111">
        <f>VLOOKUP(B92,'POINTS SCORE'!$B$39:$AI$78,13,FALSE)</f>
        <v>29</v>
      </c>
      <c r="E104" s="113">
        <v>12</v>
      </c>
      <c r="F104" s="222" t="s">
        <v>141</v>
      </c>
      <c r="G104" s="111">
        <f>VLOOKUP(F92,'POINTS SCORE'!$B$10:$AI$39,13,FALSE)</f>
        <v>22</v>
      </c>
      <c r="H104" s="111">
        <f>VLOOKUP(F92,'POINTS SCORE'!$B$39:$AI$78,13,FALSE)</f>
        <v>29</v>
      </c>
      <c r="I104" s="113">
        <v>12</v>
      </c>
      <c r="J104" s="222"/>
      <c r="K104" s="111">
        <f>VLOOKUP(J92,'POINTS SCORE'!$B$10:$AI$39,13,FALSE)</f>
        <v>22</v>
      </c>
      <c r="L104" s="111">
        <f>VLOOKUP(J92,'POINTS SCORE'!$B$39:$AI$78,13,FALSE)</f>
        <v>29</v>
      </c>
      <c r="M104" s="113">
        <v>12</v>
      </c>
      <c r="N104" s="222"/>
      <c r="O104" s="102">
        <f>VLOOKUP(N92,'POINTS SCORE'!$B$10:$AI$39,13,FALSE)</f>
        <v>0</v>
      </c>
      <c r="P104" s="102">
        <f>VLOOKUP(N92,'POINTS SCORE'!$B$39:$AI$78,13,FALSE)</f>
        <v>0</v>
      </c>
      <c r="Q104" s="105">
        <v>12</v>
      </c>
      <c r="R104" s="222"/>
      <c r="S104" s="102" t="e">
        <f>VLOOKUP(R92,'POINTS SCORE'!$B$10:$AI$39,13,FALSE)</f>
        <v>#N/A</v>
      </c>
      <c r="T104" s="102" t="e">
        <f>VLOOKUP(R92,'POINTS SCORE'!$B$39:$AI$78,13,FALSE)</f>
        <v>#N/A</v>
      </c>
      <c r="U104" s="105">
        <v>12</v>
      </c>
      <c r="V104" s="222"/>
      <c r="W104" s="102" t="e">
        <f>VLOOKUP(V92,'POINTS SCORE'!$B$10:$AI$39,13,FALSE)</f>
        <v>#N/A</v>
      </c>
      <c r="X104" s="102" t="e">
        <f>VLOOKUP(V92,'POINTS SCORE'!$B$39:$AI$78,13,FALSE)</f>
        <v>#N/A</v>
      </c>
      <c r="Y104" s="105">
        <v>12</v>
      </c>
      <c r="Z104" s="222"/>
      <c r="AA104" s="102" t="e">
        <f>VLOOKUP(Z92,'POINTS SCORE'!$B$10:$AI$39,13,FALSE)</f>
        <v>#N/A</v>
      </c>
      <c r="AB104" s="102" t="e">
        <f>VLOOKUP(Z92,'POINTS SCORE'!$B$39:$AI$78,13,FALSE)</f>
        <v>#N/A</v>
      </c>
      <c r="AC104" s="105">
        <v>12</v>
      </c>
      <c r="AD104" s="222"/>
      <c r="AE104" s="102" t="e">
        <f>VLOOKUP(AD92,'POINTS SCORE'!$B$10:$AI$39,13,FALSE)</f>
        <v>#N/A</v>
      </c>
      <c r="AF104" s="106" t="e">
        <f>VLOOKUP(AD92,'POINTS SCORE'!$B$39:$AI$78,13,FALSE)</f>
        <v>#N/A</v>
      </c>
    </row>
    <row r="105" spans="1:32">
      <c r="A105" s="105">
        <v>13</v>
      </c>
      <c r="B105" s="222" t="s">
        <v>142</v>
      </c>
      <c r="C105" s="102">
        <f>VLOOKUP(B92,'POINTS SCORE'!$B$10:$AI$39,14,FALSE)</f>
        <v>28</v>
      </c>
      <c r="D105" s="111">
        <f>VLOOKUP(B92,'POINTS SCORE'!$B$39:$AI$78,14,FALSE)</f>
        <v>28</v>
      </c>
      <c r="E105" s="113">
        <v>13</v>
      </c>
      <c r="F105" s="222" t="s">
        <v>143</v>
      </c>
      <c r="G105" s="111">
        <f>VLOOKUP(F92,'POINTS SCORE'!$B$10:$AI$39,14,FALSE)</f>
        <v>21</v>
      </c>
      <c r="H105" s="111">
        <f>VLOOKUP(F92,'POINTS SCORE'!$B$39:$AI$78,14,FALSE)</f>
        <v>28</v>
      </c>
      <c r="I105" s="113">
        <v>13</v>
      </c>
      <c r="J105" s="222"/>
      <c r="K105" s="111">
        <f>VLOOKUP(J92,'POINTS SCORE'!$B$10:$AI$39,14,FALSE)</f>
        <v>21</v>
      </c>
      <c r="L105" s="111">
        <f>VLOOKUP(J92,'POINTS SCORE'!$B$39:$AI$78,14,FALSE)</f>
        <v>28</v>
      </c>
      <c r="M105" s="113">
        <v>13</v>
      </c>
      <c r="N105" s="222"/>
      <c r="O105" s="102">
        <f>VLOOKUP(N92,'POINTS SCORE'!$B$10:$AI$39,14,FALSE)</f>
        <v>0</v>
      </c>
      <c r="P105" s="102">
        <f>VLOOKUP(N92,'POINTS SCORE'!$B$39:$AI$78,14,FALSE)</f>
        <v>0</v>
      </c>
      <c r="Q105" s="105">
        <v>13</v>
      </c>
      <c r="R105" s="222"/>
      <c r="S105" s="102" t="e">
        <f>VLOOKUP(R92,'POINTS SCORE'!$B$10:$AI$39,14,FALSE)</f>
        <v>#N/A</v>
      </c>
      <c r="T105" s="102" t="e">
        <f>VLOOKUP(R92,'POINTS SCORE'!$B$39:$AI$78,14,FALSE)</f>
        <v>#N/A</v>
      </c>
      <c r="U105" s="105">
        <v>13</v>
      </c>
      <c r="V105" s="222"/>
      <c r="W105" s="102" t="e">
        <f>VLOOKUP(V92,'POINTS SCORE'!$B$10:$AI$39,14,FALSE)</f>
        <v>#N/A</v>
      </c>
      <c r="X105" s="102" t="e">
        <f>VLOOKUP(V92,'POINTS SCORE'!$B$39:$AI$78,14,FALSE)</f>
        <v>#N/A</v>
      </c>
      <c r="Y105" s="105">
        <v>13</v>
      </c>
      <c r="Z105" s="222"/>
      <c r="AA105" s="102" t="e">
        <f>VLOOKUP(Z92,'POINTS SCORE'!$B$10:$AI$39,14,FALSE)</f>
        <v>#N/A</v>
      </c>
      <c r="AB105" s="102" t="e">
        <f>VLOOKUP(Z92,'POINTS SCORE'!$B$39:$AI$78,14,FALSE)</f>
        <v>#N/A</v>
      </c>
      <c r="AC105" s="105">
        <v>13</v>
      </c>
      <c r="AD105" s="222"/>
      <c r="AE105" s="102" t="e">
        <f>VLOOKUP(AD92,'POINTS SCORE'!$B$10:$AI$39,14,FALSE)</f>
        <v>#N/A</v>
      </c>
      <c r="AF105" s="106" t="e">
        <f>VLOOKUP(AD92,'POINTS SCORE'!$B$39:$AI$78,14,FALSE)</f>
        <v>#N/A</v>
      </c>
    </row>
    <row r="106" spans="1:32">
      <c r="A106" s="105">
        <v>14</v>
      </c>
      <c r="B106" s="222" t="s">
        <v>212</v>
      </c>
      <c r="C106" s="102">
        <f>VLOOKUP(B92,'POINTS SCORE'!$B$10:$AI$39,15,FALSE)</f>
        <v>27</v>
      </c>
      <c r="D106" s="111">
        <f>VLOOKUP(B92,'POINTS SCORE'!$B$39:$AI$78,15,FALSE)</f>
        <v>27</v>
      </c>
      <c r="E106" s="113">
        <v>14</v>
      </c>
      <c r="F106" s="222" t="s">
        <v>237</v>
      </c>
      <c r="G106" s="111">
        <f>VLOOKUP(F92,'POINTS SCORE'!$B$10:$AI$39,15,FALSE)</f>
        <v>20</v>
      </c>
      <c r="H106" s="111">
        <f>VLOOKUP(F92,'POINTS SCORE'!$B$39:$AI$78,15,FALSE)</f>
        <v>27</v>
      </c>
      <c r="I106" s="113">
        <v>14</v>
      </c>
      <c r="J106" s="222"/>
      <c r="K106" s="111">
        <f>VLOOKUP(J92,'POINTS SCORE'!$B$10:$AI$39,15,FALSE)</f>
        <v>20</v>
      </c>
      <c r="L106" s="111">
        <f>VLOOKUP(J92,'POINTS SCORE'!$B$39:$AI$78,15,FALSE)</f>
        <v>27</v>
      </c>
      <c r="M106" s="113">
        <v>14</v>
      </c>
      <c r="N106" s="222"/>
      <c r="O106" s="102">
        <f>VLOOKUP(N92,'POINTS SCORE'!$B$10:$AI$39,15,FALSE)</f>
        <v>0</v>
      </c>
      <c r="P106" s="102">
        <f>VLOOKUP(N92,'POINTS SCORE'!$B$39:$AI$78,15,FALSE)</f>
        <v>0</v>
      </c>
      <c r="Q106" s="105">
        <v>14</v>
      </c>
      <c r="R106" s="222"/>
      <c r="S106" s="102" t="e">
        <f>VLOOKUP(R92,'POINTS SCORE'!$B$10:$AI$39,15,FALSE)</f>
        <v>#N/A</v>
      </c>
      <c r="T106" s="102" t="e">
        <f>VLOOKUP(R92,'POINTS SCORE'!$B$39:$AI$78,15,FALSE)</f>
        <v>#N/A</v>
      </c>
      <c r="U106" s="105">
        <v>14</v>
      </c>
      <c r="V106" s="222"/>
      <c r="W106" s="102" t="e">
        <f>VLOOKUP(V92,'POINTS SCORE'!$B$10:$AI$39,15,FALSE)</f>
        <v>#N/A</v>
      </c>
      <c r="X106" s="102" t="e">
        <f>VLOOKUP(V92,'POINTS SCORE'!$B$39:$AI$78,15,FALSE)</f>
        <v>#N/A</v>
      </c>
      <c r="Y106" s="105">
        <v>14</v>
      </c>
      <c r="Z106" s="222"/>
      <c r="AA106" s="102" t="e">
        <f>VLOOKUP(Z92,'POINTS SCORE'!$B$10:$AI$39,15,FALSE)</f>
        <v>#N/A</v>
      </c>
      <c r="AB106" s="102" t="e">
        <f>VLOOKUP(Z92,'POINTS SCORE'!$B$39:$AI$78,15,FALSE)</f>
        <v>#N/A</v>
      </c>
      <c r="AC106" s="105">
        <v>14</v>
      </c>
      <c r="AD106" s="222"/>
      <c r="AE106" s="102" t="e">
        <f>VLOOKUP(AD92,'POINTS SCORE'!$B$10:$AI$39,15,FALSE)</f>
        <v>#N/A</v>
      </c>
      <c r="AF106" s="106" t="e">
        <f>VLOOKUP(AD92,'POINTS SCORE'!$B$39:$AI$78,15,FALSE)</f>
        <v>#N/A</v>
      </c>
    </row>
    <row r="107" spans="1:32">
      <c r="A107" s="105">
        <v>15</v>
      </c>
      <c r="B107" s="222" t="s">
        <v>143</v>
      </c>
      <c r="C107" s="102">
        <f>VLOOKUP(B92,'POINTS SCORE'!$B$10:$AI$39,16,FALSE)</f>
        <v>26</v>
      </c>
      <c r="D107" s="111">
        <f>VLOOKUP(B92,'POINTS SCORE'!$B$39:$AI$78,16,FALSE)</f>
        <v>26</v>
      </c>
      <c r="E107" s="113">
        <v>15</v>
      </c>
      <c r="F107" s="222" t="s">
        <v>238</v>
      </c>
      <c r="G107" s="111">
        <f>VLOOKUP(F92,'POINTS SCORE'!$B$10:$AI$39,16,FALSE)</f>
        <v>19</v>
      </c>
      <c r="H107" s="111">
        <f>VLOOKUP(F92,'POINTS SCORE'!$B$39:$AI$78,16,FALSE)</f>
        <v>26</v>
      </c>
      <c r="I107" s="113">
        <v>15</v>
      </c>
      <c r="J107" s="222"/>
      <c r="K107" s="111">
        <f>VLOOKUP(J92,'POINTS SCORE'!$B$10:$AI$39,16,FALSE)</f>
        <v>19</v>
      </c>
      <c r="L107" s="111">
        <f>VLOOKUP(J92,'POINTS SCORE'!$B$39:$AI$78,16,FALSE)</f>
        <v>26</v>
      </c>
      <c r="M107" s="113">
        <v>15</v>
      </c>
      <c r="N107" s="222"/>
      <c r="O107" s="102">
        <f>VLOOKUP(N92,'POINTS SCORE'!$B$10:$AI$39,16,FALSE)</f>
        <v>0</v>
      </c>
      <c r="P107" s="102">
        <f>VLOOKUP(N92,'POINTS SCORE'!$B$39:$AI$78,16,FALSE)</f>
        <v>0</v>
      </c>
      <c r="Q107" s="105">
        <v>15</v>
      </c>
      <c r="R107" s="222"/>
      <c r="S107" s="102" t="e">
        <f>VLOOKUP(R92,'POINTS SCORE'!$B$10:$AI$39,16,FALSE)</f>
        <v>#N/A</v>
      </c>
      <c r="T107" s="102" t="e">
        <f>VLOOKUP(R92,'POINTS SCORE'!$B$39:$AI$78,16,FALSE)</f>
        <v>#N/A</v>
      </c>
      <c r="U107" s="105">
        <v>15</v>
      </c>
      <c r="V107" s="222"/>
      <c r="W107" s="102" t="e">
        <f>VLOOKUP(V92,'POINTS SCORE'!$B$10:$AI$39,16,FALSE)</f>
        <v>#N/A</v>
      </c>
      <c r="X107" s="102" t="e">
        <f>VLOOKUP(V92,'POINTS SCORE'!$B$39:$AI$78,16,FALSE)</f>
        <v>#N/A</v>
      </c>
      <c r="Y107" s="105">
        <v>15</v>
      </c>
      <c r="Z107" s="222"/>
      <c r="AA107" s="102" t="e">
        <f>VLOOKUP(Z92,'POINTS SCORE'!$B$10:$AI$39,16,FALSE)</f>
        <v>#N/A</v>
      </c>
      <c r="AB107" s="102" t="e">
        <f>VLOOKUP(Z92,'POINTS SCORE'!$B$39:$AI$78,16,FALSE)</f>
        <v>#N/A</v>
      </c>
      <c r="AC107" s="105">
        <v>15</v>
      </c>
      <c r="AD107" s="222"/>
      <c r="AE107" s="102" t="e">
        <f>VLOOKUP(AD92,'POINTS SCORE'!$B$10:$AI$39,16,FALSE)</f>
        <v>#N/A</v>
      </c>
      <c r="AF107" s="106" t="e">
        <f>VLOOKUP(AD92,'POINTS SCORE'!$B$39:$AI$78,16,FALSE)</f>
        <v>#N/A</v>
      </c>
    </row>
    <row r="108" spans="1:32">
      <c r="A108" s="105">
        <v>16</v>
      </c>
      <c r="B108" s="222" t="s">
        <v>213</v>
      </c>
      <c r="C108" s="102">
        <f>VLOOKUP(B92,'POINTS SCORE'!$B$10:$AI$39,17,FALSE)</f>
        <v>25</v>
      </c>
      <c r="D108" s="111">
        <f>VLOOKUP(B92,'POINTS SCORE'!$B$39:$AI$78,17,FALSE)</f>
        <v>25</v>
      </c>
      <c r="E108" s="113">
        <v>16</v>
      </c>
      <c r="F108" s="222" t="s">
        <v>214</v>
      </c>
      <c r="G108" s="111">
        <f>VLOOKUP(F92,'POINTS SCORE'!$B$10:$AI$39,17,FALSE)</f>
        <v>18</v>
      </c>
      <c r="H108" s="111">
        <f>VLOOKUP(F92,'POINTS SCORE'!$B$39:$AI$78,17,FALSE)</f>
        <v>25</v>
      </c>
      <c r="I108" s="113">
        <v>16</v>
      </c>
      <c r="J108" s="222"/>
      <c r="K108" s="111">
        <f>VLOOKUP(J92,'POINTS SCORE'!$B$10:$AI$39,17,FALSE)</f>
        <v>18</v>
      </c>
      <c r="L108" s="111">
        <f>VLOOKUP(J92,'POINTS SCORE'!$B$39:$AI$78,17,FALSE)</f>
        <v>25</v>
      </c>
      <c r="M108" s="113">
        <v>16</v>
      </c>
      <c r="N108" s="222"/>
      <c r="O108" s="102">
        <f>VLOOKUP(N92,'POINTS SCORE'!$B$10:$AI$39,17,FALSE)</f>
        <v>0</v>
      </c>
      <c r="P108" s="102">
        <f>VLOOKUP(N92,'POINTS SCORE'!$B$39:$AI$78,17,FALSE)</f>
        <v>0</v>
      </c>
      <c r="Q108" s="105">
        <v>16</v>
      </c>
      <c r="R108" s="222"/>
      <c r="S108" s="102" t="e">
        <f>VLOOKUP(R92,'POINTS SCORE'!$B$10:$AI$39,17,FALSE)</f>
        <v>#N/A</v>
      </c>
      <c r="T108" s="102" t="e">
        <f>VLOOKUP(R92,'POINTS SCORE'!$B$39:$AI$78,17,FALSE)</f>
        <v>#N/A</v>
      </c>
      <c r="U108" s="105">
        <v>16</v>
      </c>
      <c r="V108" s="222"/>
      <c r="W108" s="102" t="e">
        <f>VLOOKUP(V92,'POINTS SCORE'!$B$10:$AI$39,17,FALSE)</f>
        <v>#N/A</v>
      </c>
      <c r="X108" s="102" t="e">
        <f>VLOOKUP(V92,'POINTS SCORE'!$B$39:$AI$78,17,FALSE)</f>
        <v>#N/A</v>
      </c>
      <c r="Y108" s="105">
        <v>16</v>
      </c>
      <c r="Z108" s="222"/>
      <c r="AA108" s="102" t="e">
        <f>VLOOKUP(Z92,'POINTS SCORE'!$B$10:$AI$39,17,FALSE)</f>
        <v>#N/A</v>
      </c>
      <c r="AB108" s="102" t="e">
        <f>VLOOKUP(Z92,'POINTS SCORE'!$B$39:$AI$78,17,FALSE)</f>
        <v>#N/A</v>
      </c>
      <c r="AC108" s="105">
        <v>16</v>
      </c>
      <c r="AD108" s="222"/>
      <c r="AE108" s="102" t="e">
        <f>VLOOKUP(AD92,'POINTS SCORE'!$B$10:$AI$39,17,FALSE)</f>
        <v>#N/A</v>
      </c>
      <c r="AF108" s="106" t="e">
        <f>VLOOKUP(AD92,'POINTS SCORE'!$B$39:$AI$78,17,FALSE)</f>
        <v>#N/A</v>
      </c>
    </row>
    <row r="109" spans="1:32">
      <c r="A109" s="105">
        <v>17</v>
      </c>
      <c r="B109" s="222" t="s">
        <v>144</v>
      </c>
      <c r="C109" s="102">
        <f>VLOOKUP(B92,'POINTS SCORE'!$B$10:$AI$39,18,FALSE)</f>
        <v>24</v>
      </c>
      <c r="D109" s="111">
        <f>VLOOKUP(B92,'POINTS SCORE'!$B$39:$AI$78,18,FALSE)</f>
        <v>24</v>
      </c>
      <c r="E109" s="113">
        <v>17</v>
      </c>
      <c r="F109" s="222" t="s">
        <v>239</v>
      </c>
      <c r="G109" s="111">
        <f>VLOOKUP(F92,'POINTS SCORE'!$B$10:$AI$39,18,FALSE)</f>
        <v>17</v>
      </c>
      <c r="H109" s="111">
        <f>VLOOKUP(F92,'POINTS SCORE'!$B$39:$AI$78,18,FALSE)</f>
        <v>24</v>
      </c>
      <c r="I109" s="113">
        <v>17</v>
      </c>
      <c r="J109" s="222"/>
      <c r="K109" s="111">
        <f>VLOOKUP(J92,'POINTS SCORE'!$B$10:$AI$39,18,FALSE)</f>
        <v>17</v>
      </c>
      <c r="L109" s="111">
        <f>VLOOKUP(J92,'POINTS SCORE'!$B$39:$AI$78,18,FALSE)</f>
        <v>24</v>
      </c>
      <c r="M109" s="113">
        <v>17</v>
      </c>
      <c r="N109" s="222"/>
      <c r="O109" s="102">
        <f>VLOOKUP(N92,'POINTS SCORE'!$B$10:$AI$39,18,FALSE)</f>
        <v>0</v>
      </c>
      <c r="P109" s="102">
        <f>VLOOKUP(N92,'POINTS SCORE'!$B$39:$AI$78,18,FALSE)</f>
        <v>0</v>
      </c>
      <c r="Q109" s="105">
        <v>17</v>
      </c>
      <c r="R109" s="222"/>
      <c r="S109" s="102" t="e">
        <f>VLOOKUP(R92,'POINTS SCORE'!$B$10:$AI$39,18,FALSE)</f>
        <v>#N/A</v>
      </c>
      <c r="T109" s="102" t="e">
        <f>VLOOKUP(R92,'POINTS SCORE'!$B$39:$AI$78,18,FALSE)</f>
        <v>#N/A</v>
      </c>
      <c r="U109" s="105">
        <v>17</v>
      </c>
      <c r="V109" s="222"/>
      <c r="W109" s="102" t="e">
        <f>VLOOKUP(V92,'POINTS SCORE'!$B$10:$AI$39,18,FALSE)</f>
        <v>#N/A</v>
      </c>
      <c r="X109" s="102" t="e">
        <f>VLOOKUP(V92,'POINTS SCORE'!$B$39:$AI$78,18,FALSE)</f>
        <v>#N/A</v>
      </c>
      <c r="Y109" s="105">
        <v>17</v>
      </c>
      <c r="Z109" s="222"/>
      <c r="AA109" s="102" t="e">
        <f>VLOOKUP(Z92,'POINTS SCORE'!$B$10:$AI$39,18,FALSE)</f>
        <v>#N/A</v>
      </c>
      <c r="AB109" s="102" t="e">
        <f>VLOOKUP(Z92,'POINTS SCORE'!$B$39:$AI$78,18,FALSE)</f>
        <v>#N/A</v>
      </c>
      <c r="AC109" s="105">
        <v>17</v>
      </c>
      <c r="AD109" s="222"/>
      <c r="AE109" s="102" t="e">
        <f>VLOOKUP(AD92,'POINTS SCORE'!$B$10:$AI$39,18,FALSE)</f>
        <v>#N/A</v>
      </c>
      <c r="AF109" s="106" t="e">
        <f>VLOOKUP(AD92,'POINTS SCORE'!$B$39:$AI$78,18,FALSE)</f>
        <v>#N/A</v>
      </c>
    </row>
    <row r="110" spans="1:32">
      <c r="A110" s="105">
        <v>18</v>
      </c>
      <c r="B110" s="222" t="s">
        <v>214</v>
      </c>
      <c r="C110" s="102">
        <f>VLOOKUP(B92,'POINTS SCORE'!$B$10:$AI$39,19,FALSE)</f>
        <v>23</v>
      </c>
      <c r="D110" s="111">
        <f>VLOOKUP(B92,'POINTS SCORE'!$B$39:$AI$78,19,FALSE)</f>
        <v>23</v>
      </c>
      <c r="E110" s="113">
        <v>18</v>
      </c>
      <c r="F110" s="222"/>
      <c r="G110" s="111">
        <f>VLOOKUP(F92,'POINTS SCORE'!$B$10:$AI$39,19,FALSE)</f>
        <v>16</v>
      </c>
      <c r="H110" s="111">
        <f>VLOOKUP(F92,'POINTS SCORE'!$B$39:$AI$78,19,FALSE)</f>
        <v>23</v>
      </c>
      <c r="I110" s="113">
        <v>18</v>
      </c>
      <c r="J110" s="222"/>
      <c r="K110" s="111">
        <f>VLOOKUP(J92,'POINTS SCORE'!$B$10:$AI$39,19,FALSE)</f>
        <v>16</v>
      </c>
      <c r="L110" s="111">
        <f>VLOOKUP(J92,'POINTS SCORE'!$B$39:$AI$78,19,FALSE)</f>
        <v>23</v>
      </c>
      <c r="M110" s="113">
        <v>18</v>
      </c>
      <c r="N110" s="222"/>
      <c r="O110" s="102">
        <f>VLOOKUP(N92,'POINTS SCORE'!$B$10:$AI$39,19,FALSE)</f>
        <v>0</v>
      </c>
      <c r="P110" s="102">
        <f>VLOOKUP(N92,'POINTS SCORE'!$B$39:$AI$78,19,FALSE)</f>
        <v>0</v>
      </c>
      <c r="Q110" s="105">
        <v>18</v>
      </c>
      <c r="R110" s="222"/>
      <c r="S110" s="102" t="e">
        <f>VLOOKUP(R92,'POINTS SCORE'!$B$10:$AI$39,19,FALSE)</f>
        <v>#N/A</v>
      </c>
      <c r="T110" s="102" t="e">
        <f>VLOOKUP(R92,'POINTS SCORE'!$B$39:$AI$78,19,FALSE)</f>
        <v>#N/A</v>
      </c>
      <c r="U110" s="105">
        <v>18</v>
      </c>
      <c r="V110" s="222"/>
      <c r="W110" s="102" t="e">
        <f>VLOOKUP(V92,'POINTS SCORE'!$B$10:$AI$39,19,FALSE)</f>
        <v>#N/A</v>
      </c>
      <c r="X110" s="102" t="e">
        <f>VLOOKUP(V92,'POINTS SCORE'!$B$39:$AI$78,19,FALSE)</f>
        <v>#N/A</v>
      </c>
      <c r="Y110" s="105">
        <v>18</v>
      </c>
      <c r="Z110" s="222"/>
      <c r="AA110" s="102" t="e">
        <f>VLOOKUP(Z92,'POINTS SCORE'!$B$10:$AI$39,19,FALSE)</f>
        <v>#N/A</v>
      </c>
      <c r="AB110" s="102" t="e">
        <f>VLOOKUP(Z92,'POINTS SCORE'!$B$39:$AI$78,19,FALSE)</f>
        <v>#N/A</v>
      </c>
      <c r="AC110" s="105">
        <v>18</v>
      </c>
      <c r="AD110" s="222"/>
      <c r="AE110" s="102" t="e">
        <f>VLOOKUP(AD92,'POINTS SCORE'!$B$10:$AI$39,19,FALSE)</f>
        <v>#N/A</v>
      </c>
      <c r="AF110" s="106" t="e">
        <f>VLOOKUP(AD92,'POINTS SCORE'!$B$39:$AI$78,19,FALSE)</f>
        <v>#N/A</v>
      </c>
    </row>
    <row r="111" spans="1:32">
      <c r="A111" s="105">
        <v>19</v>
      </c>
      <c r="B111" s="222" t="s">
        <v>215</v>
      </c>
      <c r="C111" s="102">
        <f>VLOOKUP(B92,'POINTS SCORE'!$B$10:$AI$39,20,FALSE)</f>
        <v>22</v>
      </c>
      <c r="D111" s="111">
        <f>VLOOKUP(B92,'POINTS SCORE'!$B$39:$AI$78,20,FALSE)</f>
        <v>22</v>
      </c>
      <c r="E111" s="113">
        <v>19</v>
      </c>
      <c r="F111" s="222"/>
      <c r="G111" s="111">
        <f>VLOOKUP(F92,'POINTS SCORE'!$B$10:$AI$39,20,FALSE)</f>
        <v>16</v>
      </c>
      <c r="H111" s="111">
        <f>VLOOKUP(F92,'POINTS SCORE'!$B$39:$AI$78,20,FALSE)</f>
        <v>22</v>
      </c>
      <c r="I111" s="113">
        <v>19</v>
      </c>
      <c r="J111" s="222"/>
      <c r="K111" s="111">
        <f>VLOOKUP(J92,'POINTS SCORE'!$B$10:$AI$39,20,FALSE)</f>
        <v>16</v>
      </c>
      <c r="L111" s="111">
        <f>VLOOKUP(J92,'POINTS SCORE'!$B$39:$AI$78,20,FALSE)</f>
        <v>22</v>
      </c>
      <c r="M111" s="113">
        <v>19</v>
      </c>
      <c r="N111" s="222"/>
      <c r="O111" s="102">
        <f>VLOOKUP(N92,'POINTS SCORE'!$B$10:$AI$39,20,FALSE)</f>
        <v>0</v>
      </c>
      <c r="P111" s="102">
        <f>VLOOKUP(N92,'POINTS SCORE'!$B$39:$AI$78,20,FALSE)</f>
        <v>0</v>
      </c>
      <c r="Q111" s="105">
        <v>19</v>
      </c>
      <c r="R111" s="222"/>
      <c r="S111" s="102" t="e">
        <f>VLOOKUP(R92,'POINTS SCORE'!$B$10:$AI$39,20,FALSE)</f>
        <v>#N/A</v>
      </c>
      <c r="T111" s="102" t="e">
        <f>VLOOKUP(R92,'POINTS SCORE'!$B$39:$AI$78,20,FALSE)</f>
        <v>#N/A</v>
      </c>
      <c r="U111" s="105">
        <v>19</v>
      </c>
      <c r="V111" s="222"/>
      <c r="W111" s="102" t="e">
        <f>VLOOKUP(V92,'POINTS SCORE'!$B$10:$AI$39,20,FALSE)</f>
        <v>#N/A</v>
      </c>
      <c r="X111" s="102" t="e">
        <f>VLOOKUP(V92,'POINTS SCORE'!$B$39:$AI$78,20,FALSE)</f>
        <v>#N/A</v>
      </c>
      <c r="Y111" s="105">
        <v>19</v>
      </c>
      <c r="Z111" s="222"/>
      <c r="AA111" s="102" t="e">
        <f>VLOOKUP(Z92,'POINTS SCORE'!$B$10:$AI$39,20,FALSE)</f>
        <v>#N/A</v>
      </c>
      <c r="AB111" s="102" t="e">
        <f>VLOOKUP(Z92,'POINTS SCORE'!$B$39:$AI$78,20,FALSE)</f>
        <v>#N/A</v>
      </c>
      <c r="AC111" s="105">
        <v>19</v>
      </c>
      <c r="AD111" s="222"/>
      <c r="AE111" s="102" t="e">
        <f>VLOOKUP(AD92,'POINTS SCORE'!$B$10:$AI$39,20,FALSE)</f>
        <v>#N/A</v>
      </c>
      <c r="AF111" s="106" t="e">
        <f>VLOOKUP(AD92,'POINTS SCORE'!$B$39:$AI$78,20,FALSE)</f>
        <v>#N/A</v>
      </c>
    </row>
    <row r="112" spans="1:32">
      <c r="A112" s="105">
        <v>20</v>
      </c>
      <c r="B112" s="222" t="s">
        <v>216</v>
      </c>
      <c r="C112" s="102">
        <f>VLOOKUP(B92,'POINTS SCORE'!$B$10:$AI$39,21,FALSE)</f>
        <v>21</v>
      </c>
      <c r="D112" s="111">
        <f>VLOOKUP(B92,'POINTS SCORE'!$B$39:$AI$78,21,FALSE)</f>
        <v>21</v>
      </c>
      <c r="E112" s="113">
        <v>20</v>
      </c>
      <c r="F112" s="222"/>
      <c r="G112" s="111">
        <f>VLOOKUP(F92,'POINTS SCORE'!$B$10:$AI$39,21,FALSE)</f>
        <v>0</v>
      </c>
      <c r="H112" s="111">
        <f>VLOOKUP(F92,'POINTS SCORE'!$B$39:$AI$78,21,FALSE)</f>
        <v>0</v>
      </c>
      <c r="I112" s="113">
        <v>20</v>
      </c>
      <c r="J112" s="222"/>
      <c r="K112" s="111">
        <f>VLOOKUP(J92,'POINTS SCORE'!$B$10:$AI$39,21,FALSE)</f>
        <v>0</v>
      </c>
      <c r="L112" s="111">
        <f>VLOOKUP(J92,'POINTS SCORE'!$B$39:$AI$78,21,FALSE)</f>
        <v>0</v>
      </c>
      <c r="M112" s="113">
        <v>20</v>
      </c>
      <c r="N112" s="222"/>
      <c r="O112" s="102">
        <f>VLOOKUP(N92,'POINTS SCORE'!$B$10:$AI$39,21,FALSE)</f>
        <v>0</v>
      </c>
      <c r="P112" s="102">
        <f>VLOOKUP(N92,'POINTS SCORE'!$B$39:$AI$78,21,FALSE)</f>
        <v>0</v>
      </c>
      <c r="Q112" s="105">
        <v>20</v>
      </c>
      <c r="R112" s="222"/>
      <c r="S112" s="102" t="e">
        <f>VLOOKUP(R92,'POINTS SCORE'!$B$10:$AI$39,21,FALSE)</f>
        <v>#N/A</v>
      </c>
      <c r="T112" s="102" t="e">
        <f>VLOOKUP(R92,'POINTS SCORE'!$B$39:$AI$78,21,FALSE)</f>
        <v>#N/A</v>
      </c>
      <c r="U112" s="105">
        <v>20</v>
      </c>
      <c r="V112" s="222"/>
      <c r="W112" s="102" t="e">
        <f>VLOOKUP(V92,'POINTS SCORE'!$B$10:$AI$39,21,FALSE)</f>
        <v>#N/A</v>
      </c>
      <c r="X112" s="102" t="e">
        <f>VLOOKUP(V92,'POINTS SCORE'!$B$39:$AI$78,21,FALSE)</f>
        <v>#N/A</v>
      </c>
      <c r="Y112" s="105">
        <v>20</v>
      </c>
      <c r="Z112" s="222"/>
      <c r="AA112" s="102" t="e">
        <f>VLOOKUP(Z92,'POINTS SCORE'!$B$10:$AI$39,21,FALSE)</f>
        <v>#N/A</v>
      </c>
      <c r="AB112" s="102" t="e">
        <f>VLOOKUP(Z92,'POINTS SCORE'!$B$39:$AI$78,21,FALSE)</f>
        <v>#N/A</v>
      </c>
      <c r="AC112" s="105">
        <v>20</v>
      </c>
      <c r="AD112" s="222"/>
      <c r="AE112" s="102" t="e">
        <f>VLOOKUP(AD92,'POINTS SCORE'!$B$10:$AI$39,21,FALSE)</f>
        <v>#N/A</v>
      </c>
      <c r="AF112" s="106" t="e">
        <f>VLOOKUP(AD92,'POINTS SCORE'!$B$39:$AI$78,21,FALSE)</f>
        <v>#N/A</v>
      </c>
    </row>
    <row r="113" spans="1:32">
      <c r="A113" s="105">
        <v>21</v>
      </c>
      <c r="B113" s="222" t="s">
        <v>91</v>
      </c>
      <c r="C113" s="102">
        <f>VLOOKUP(B92,'POINTS SCORE'!$B$10:$AI$39,22,FALSE)</f>
        <v>20</v>
      </c>
      <c r="D113" s="111">
        <f>VLOOKUP(B92,'POINTS SCORE'!$B$39:$AI$78,22,FALSE)</f>
        <v>20</v>
      </c>
      <c r="E113" s="113">
        <v>21</v>
      </c>
      <c r="F113" s="222"/>
      <c r="G113" s="111">
        <f>VLOOKUP(F92,'POINTS SCORE'!$B$10:$AI$39,22,FALSE)</f>
        <v>0</v>
      </c>
      <c r="H113" s="111">
        <f>VLOOKUP(F92,'POINTS SCORE'!$B$39:$AI$78,22,FALSE)</f>
        <v>0</v>
      </c>
      <c r="I113" s="113">
        <v>21</v>
      </c>
      <c r="J113" s="222"/>
      <c r="K113" s="111">
        <f>VLOOKUP(J92,'POINTS SCORE'!$B$10:$AI$39,22,FALSE)</f>
        <v>0</v>
      </c>
      <c r="L113" s="111">
        <f>VLOOKUP(J92,'POINTS SCORE'!$B$39:$AI$78,22,FALSE)</f>
        <v>0</v>
      </c>
      <c r="M113" s="113">
        <v>21</v>
      </c>
      <c r="N113" s="222"/>
      <c r="O113" s="102">
        <f>VLOOKUP(N92,'POINTS SCORE'!$B$10:$AI$39,22,FALSE)</f>
        <v>0</v>
      </c>
      <c r="P113" s="102">
        <f>VLOOKUP(N92,'POINTS SCORE'!$B$39:$AI$78,22,FALSE)</f>
        <v>0</v>
      </c>
      <c r="Q113" s="105">
        <v>21</v>
      </c>
      <c r="R113" s="222"/>
      <c r="S113" s="102" t="e">
        <f>VLOOKUP(R92,'POINTS SCORE'!$B$10:$AI$39,22,FALSE)</f>
        <v>#N/A</v>
      </c>
      <c r="T113" s="102" t="e">
        <f>VLOOKUP(R92,'POINTS SCORE'!$B$39:$AI$78,22,FALSE)</f>
        <v>#N/A</v>
      </c>
      <c r="U113" s="105">
        <v>21</v>
      </c>
      <c r="V113" s="222"/>
      <c r="W113" s="102" t="e">
        <f>VLOOKUP(V92,'POINTS SCORE'!$B$10:$AI$39,22,FALSE)</f>
        <v>#N/A</v>
      </c>
      <c r="X113" s="102" t="e">
        <f>VLOOKUP(V92,'POINTS SCORE'!$B$39:$AI$78,22,FALSE)</f>
        <v>#N/A</v>
      </c>
      <c r="Y113" s="105">
        <v>21</v>
      </c>
      <c r="Z113" s="222"/>
      <c r="AA113" s="102" t="e">
        <f>VLOOKUP(Z92,'POINTS SCORE'!$B$10:$AI$39,22,FALSE)</f>
        <v>#N/A</v>
      </c>
      <c r="AB113" s="102" t="e">
        <f>VLOOKUP(Z92,'POINTS SCORE'!$B$39:$AI$78,22,FALSE)</f>
        <v>#N/A</v>
      </c>
      <c r="AC113" s="105">
        <v>21</v>
      </c>
      <c r="AD113" s="222"/>
      <c r="AE113" s="102" t="e">
        <f>VLOOKUP(AD92,'POINTS SCORE'!$B$10:$AI$39,22,FALSE)</f>
        <v>#N/A</v>
      </c>
      <c r="AF113" s="106" t="e">
        <f>VLOOKUP(AD92,'POINTS SCORE'!$B$39:$AI$78,22,FALSE)</f>
        <v>#N/A</v>
      </c>
    </row>
    <row r="114" spans="1:32">
      <c r="A114" s="105">
        <v>22</v>
      </c>
      <c r="B114" s="222" t="s">
        <v>217</v>
      </c>
      <c r="C114" s="102">
        <f>VLOOKUP(B92,'POINTS SCORE'!$B$10:$AI$39,23,FALSE)</f>
        <v>19</v>
      </c>
      <c r="D114" s="111">
        <f>VLOOKUP(B92,'POINTS SCORE'!$B$39:$AI$78,23,FALSE)</f>
        <v>19</v>
      </c>
      <c r="E114" s="113">
        <v>22</v>
      </c>
      <c r="F114" s="222"/>
      <c r="G114" s="111">
        <f>VLOOKUP(F92,'POINTS SCORE'!$B$10:$AI$39,23,FALSE)</f>
        <v>0</v>
      </c>
      <c r="H114" s="111">
        <f>VLOOKUP(F92,'POINTS SCORE'!$B$39:$AI$78,23,FALSE)</f>
        <v>0</v>
      </c>
      <c r="I114" s="113">
        <v>22</v>
      </c>
      <c r="J114" s="222"/>
      <c r="K114" s="111">
        <f>VLOOKUP(J92,'POINTS SCORE'!$B$10:$AI$39,23,FALSE)</f>
        <v>0</v>
      </c>
      <c r="L114" s="111">
        <f>VLOOKUP(J92,'POINTS SCORE'!$B$39:$AI$78,23,FALSE)</f>
        <v>0</v>
      </c>
      <c r="M114" s="113">
        <v>22</v>
      </c>
      <c r="N114" s="222"/>
      <c r="O114" s="102">
        <f>VLOOKUP(N92,'POINTS SCORE'!$B$10:$AI$39,23,FALSE)</f>
        <v>0</v>
      </c>
      <c r="P114" s="102">
        <f>VLOOKUP(N92,'POINTS SCORE'!$B$39:$AI$78,23,FALSE)</f>
        <v>0</v>
      </c>
      <c r="Q114" s="105">
        <v>22</v>
      </c>
      <c r="R114" s="222"/>
      <c r="S114" s="102" t="e">
        <f>VLOOKUP(R92,'POINTS SCORE'!$B$10:$AI$39,23,FALSE)</f>
        <v>#N/A</v>
      </c>
      <c r="T114" s="102" t="e">
        <f>VLOOKUP(R92,'POINTS SCORE'!$B$39:$AI$78,23,FALSE)</f>
        <v>#N/A</v>
      </c>
      <c r="U114" s="105">
        <v>22</v>
      </c>
      <c r="V114" s="222"/>
      <c r="W114" s="102" t="e">
        <f>VLOOKUP(V92,'POINTS SCORE'!$B$10:$AI$39,23,FALSE)</f>
        <v>#N/A</v>
      </c>
      <c r="X114" s="102" t="e">
        <f>VLOOKUP(V92,'POINTS SCORE'!$B$39:$AI$78,23,FALSE)</f>
        <v>#N/A</v>
      </c>
      <c r="Y114" s="105">
        <v>22</v>
      </c>
      <c r="Z114" s="222"/>
      <c r="AA114" s="102" t="e">
        <f>VLOOKUP(Z92,'POINTS SCORE'!$B$10:$AI$39,23,FALSE)</f>
        <v>#N/A</v>
      </c>
      <c r="AB114" s="102" t="e">
        <f>VLOOKUP(Z92,'POINTS SCORE'!$B$39:$AI$78,23,FALSE)</f>
        <v>#N/A</v>
      </c>
      <c r="AC114" s="105">
        <v>22</v>
      </c>
      <c r="AD114" s="222"/>
      <c r="AE114" s="102" t="e">
        <f>VLOOKUP(AD92,'POINTS SCORE'!$B$10:$AI$39,23,FALSE)</f>
        <v>#N/A</v>
      </c>
      <c r="AF114" s="106" t="e">
        <f>VLOOKUP(AD92,'POINTS SCORE'!$B$39:$AI$78,23,FALSE)</f>
        <v>#N/A</v>
      </c>
    </row>
    <row r="115" spans="1:32">
      <c r="A115" s="105">
        <v>23</v>
      </c>
      <c r="B115" s="222"/>
      <c r="C115" s="102">
        <f>VLOOKUP(B92,'POINTS SCORE'!$B$10:$AI$39,24,FALSE)</f>
        <v>18</v>
      </c>
      <c r="D115" s="111">
        <f>VLOOKUP(B92,'POINTS SCORE'!$B$39:$AI$78,24,FALSE)</f>
        <v>18</v>
      </c>
      <c r="E115" s="113">
        <v>23</v>
      </c>
      <c r="F115" s="222"/>
      <c r="G115" s="111">
        <f>VLOOKUP(F92,'POINTS SCORE'!$B$10:$AI$39,24,FALSE)</f>
        <v>0</v>
      </c>
      <c r="H115" s="111">
        <f>VLOOKUP(F92,'POINTS SCORE'!$B$39:$AI$78,24,FALSE)</f>
        <v>0</v>
      </c>
      <c r="I115" s="113">
        <v>23</v>
      </c>
      <c r="J115" s="222"/>
      <c r="K115" s="111">
        <f>VLOOKUP(J92,'POINTS SCORE'!$B$10:$AI$39,24,FALSE)</f>
        <v>0</v>
      </c>
      <c r="L115" s="111">
        <f>VLOOKUP(J92,'POINTS SCORE'!$B$39:$AI$78,24,FALSE)</f>
        <v>0</v>
      </c>
      <c r="M115" s="113">
        <v>23</v>
      </c>
      <c r="N115" s="222"/>
      <c r="O115" s="102">
        <f>VLOOKUP(N92,'POINTS SCORE'!$B$10:$AI$39,24,FALSE)</f>
        <v>0</v>
      </c>
      <c r="P115" s="102">
        <f>VLOOKUP(N92,'POINTS SCORE'!$B$39:$AI$78,24,FALSE)</f>
        <v>0</v>
      </c>
      <c r="Q115" s="105">
        <v>23</v>
      </c>
      <c r="R115" s="222"/>
      <c r="S115" s="102" t="e">
        <f>VLOOKUP(R92,'POINTS SCORE'!$B$10:$AI$39,24,FALSE)</f>
        <v>#N/A</v>
      </c>
      <c r="T115" s="102" t="e">
        <f>VLOOKUP(R92,'POINTS SCORE'!$B$39:$AI$78,24,FALSE)</f>
        <v>#N/A</v>
      </c>
      <c r="U115" s="105">
        <v>23</v>
      </c>
      <c r="V115" s="222"/>
      <c r="W115" s="102" t="e">
        <f>VLOOKUP(V92,'POINTS SCORE'!$B$10:$AI$39,24,FALSE)</f>
        <v>#N/A</v>
      </c>
      <c r="X115" s="102" t="e">
        <f>VLOOKUP(V92,'POINTS SCORE'!$B$39:$AI$78,24,FALSE)</f>
        <v>#N/A</v>
      </c>
      <c r="Y115" s="105">
        <v>23</v>
      </c>
      <c r="Z115" s="222"/>
      <c r="AA115" s="102" t="e">
        <f>VLOOKUP(Z92,'POINTS SCORE'!$B$10:$AI$39,24,FALSE)</f>
        <v>#N/A</v>
      </c>
      <c r="AB115" s="102" t="e">
        <f>VLOOKUP(Z92,'POINTS SCORE'!$B$39:$AI$78,24,FALSE)</f>
        <v>#N/A</v>
      </c>
      <c r="AC115" s="105">
        <v>23</v>
      </c>
      <c r="AD115" s="222"/>
      <c r="AE115" s="102" t="e">
        <f>VLOOKUP(AD92,'POINTS SCORE'!$B$10:$AI$39,24,FALSE)</f>
        <v>#N/A</v>
      </c>
      <c r="AF115" s="106" t="e">
        <f>VLOOKUP(AD92,'POINTS SCORE'!$B$39:$AI$78,24,FALSE)</f>
        <v>#N/A</v>
      </c>
    </row>
    <row r="116" spans="1:32">
      <c r="A116" s="105">
        <v>24</v>
      </c>
      <c r="B116" s="222"/>
      <c r="C116" s="102">
        <f>VLOOKUP(B92,'POINTS SCORE'!$B$10:$AI$39,25,FALSE)</f>
        <v>17</v>
      </c>
      <c r="D116" s="111">
        <f>VLOOKUP(B92,'POINTS SCORE'!$B$39:$AI$78,25,FALSE)</f>
        <v>17</v>
      </c>
      <c r="E116" s="113">
        <v>24</v>
      </c>
      <c r="F116" s="222"/>
      <c r="G116" s="111">
        <f>VLOOKUP(F92,'POINTS SCORE'!$B$10:$AI$39,25,FALSE)</f>
        <v>0</v>
      </c>
      <c r="H116" s="111">
        <f>VLOOKUP(F92,'POINTS SCORE'!$B$39:$AI$78,25,FALSE)</f>
        <v>0</v>
      </c>
      <c r="I116" s="113">
        <v>24</v>
      </c>
      <c r="J116" s="222"/>
      <c r="K116" s="111">
        <f>VLOOKUP(J92,'POINTS SCORE'!$B$10:$AI$39,25,FALSE)</f>
        <v>0</v>
      </c>
      <c r="L116" s="111">
        <f>VLOOKUP(J92,'POINTS SCORE'!$B$39:$AI$78,25,FALSE)</f>
        <v>0</v>
      </c>
      <c r="M116" s="113">
        <v>24</v>
      </c>
      <c r="N116" s="222"/>
      <c r="O116" s="102">
        <f>VLOOKUP(N92,'POINTS SCORE'!$B$10:$AI$39,25,FALSE)</f>
        <v>0</v>
      </c>
      <c r="P116" s="102">
        <f>VLOOKUP(N92,'POINTS SCORE'!$B$39:$AI$78,25,FALSE)</f>
        <v>0</v>
      </c>
      <c r="Q116" s="105">
        <v>24</v>
      </c>
      <c r="R116" s="222"/>
      <c r="S116" s="102" t="e">
        <f>VLOOKUP(R92,'POINTS SCORE'!$B$10:$AI$39,25,FALSE)</f>
        <v>#N/A</v>
      </c>
      <c r="T116" s="102" t="e">
        <f>VLOOKUP(R92,'POINTS SCORE'!$B$39:$AI$78,25,FALSE)</f>
        <v>#N/A</v>
      </c>
      <c r="U116" s="105">
        <v>24</v>
      </c>
      <c r="V116" s="222"/>
      <c r="W116" s="102" t="e">
        <f>VLOOKUP(V92,'POINTS SCORE'!$B$10:$AI$39,25,FALSE)</f>
        <v>#N/A</v>
      </c>
      <c r="X116" s="102" t="e">
        <f>VLOOKUP(V92,'POINTS SCORE'!$B$39:$AI$78,25,FALSE)</f>
        <v>#N/A</v>
      </c>
      <c r="Y116" s="105">
        <v>24</v>
      </c>
      <c r="Z116" s="222"/>
      <c r="AA116" s="102" t="e">
        <f>VLOOKUP(Z92,'POINTS SCORE'!$B$10:$AI$39,25,FALSE)</f>
        <v>#N/A</v>
      </c>
      <c r="AB116" s="102" t="e">
        <f>VLOOKUP(Z92,'POINTS SCORE'!$B$39:$AI$78,25,FALSE)</f>
        <v>#N/A</v>
      </c>
      <c r="AC116" s="105">
        <v>24</v>
      </c>
      <c r="AD116" s="222"/>
      <c r="AE116" s="102" t="e">
        <f>VLOOKUP(AD92,'POINTS SCORE'!$B$10:$AI$39,25,FALSE)</f>
        <v>#N/A</v>
      </c>
      <c r="AF116" s="106" t="e">
        <f>VLOOKUP(AD92,'POINTS SCORE'!$B$39:$AI$78,25,FALSE)</f>
        <v>#N/A</v>
      </c>
    </row>
    <row r="117" spans="1:32">
      <c r="A117" s="105">
        <v>25</v>
      </c>
      <c r="B117" s="222"/>
      <c r="C117" s="102">
        <f>VLOOKUP(B92,'POINTS SCORE'!$B$10:$AI$39,26,FALSE)</f>
        <v>16</v>
      </c>
      <c r="D117" s="111">
        <f>VLOOKUP(B92,'POINTS SCORE'!$B$39:$AI$78,26,FALSE)</f>
        <v>16</v>
      </c>
      <c r="E117" s="113">
        <v>25</v>
      </c>
      <c r="F117" s="222"/>
      <c r="G117" s="111">
        <f>VLOOKUP(F92,'POINTS SCORE'!$B$10:$AI$39,26,FALSE)</f>
        <v>0</v>
      </c>
      <c r="H117" s="111">
        <f>VLOOKUP(F92,'POINTS SCORE'!$B$39:$AI$78,26,FALSE)</f>
        <v>0</v>
      </c>
      <c r="I117" s="113">
        <v>25</v>
      </c>
      <c r="J117" s="222"/>
      <c r="K117" s="111">
        <f>VLOOKUP(J92,'POINTS SCORE'!$B$10:$AI$39,26,FALSE)</f>
        <v>0</v>
      </c>
      <c r="L117" s="111">
        <f>VLOOKUP(J92,'POINTS SCORE'!$B$39:$AI$78,26,FALSE)</f>
        <v>0</v>
      </c>
      <c r="M117" s="113">
        <v>25</v>
      </c>
      <c r="N117" s="222"/>
      <c r="O117" s="102">
        <f>VLOOKUP(N92,'POINTS SCORE'!$B$10:$AI$39,26,FALSE)</f>
        <v>0</v>
      </c>
      <c r="P117" s="102">
        <f>VLOOKUP(N92,'POINTS SCORE'!$B$39:$AI$78,26,FALSE)</f>
        <v>0</v>
      </c>
      <c r="Q117" s="105">
        <v>25</v>
      </c>
      <c r="R117" s="222"/>
      <c r="S117" s="102" t="e">
        <f>VLOOKUP(R92,'POINTS SCORE'!$B$10:$AI$39,26,FALSE)</f>
        <v>#N/A</v>
      </c>
      <c r="T117" s="102" t="e">
        <f>VLOOKUP(R92,'POINTS SCORE'!$B$39:$AI$78,26,FALSE)</f>
        <v>#N/A</v>
      </c>
      <c r="U117" s="105">
        <v>25</v>
      </c>
      <c r="V117" s="222"/>
      <c r="W117" s="102" t="e">
        <f>VLOOKUP(V92,'POINTS SCORE'!$B$10:$AI$39,26,FALSE)</f>
        <v>#N/A</v>
      </c>
      <c r="X117" s="102" t="e">
        <f>VLOOKUP(V92,'POINTS SCORE'!$B$39:$AI$78,26,FALSE)</f>
        <v>#N/A</v>
      </c>
      <c r="Y117" s="105">
        <v>25</v>
      </c>
      <c r="Z117" s="222"/>
      <c r="AA117" s="102" t="e">
        <f>VLOOKUP(Z92,'POINTS SCORE'!$B$10:$AI$39,26,FALSE)</f>
        <v>#N/A</v>
      </c>
      <c r="AB117" s="102" t="e">
        <f>VLOOKUP(Z92,'POINTS SCORE'!$B$39:$AI$78,26,FALSE)</f>
        <v>#N/A</v>
      </c>
      <c r="AC117" s="105">
        <v>25</v>
      </c>
      <c r="AD117" s="222"/>
      <c r="AE117" s="102" t="e">
        <f>VLOOKUP(AD92,'POINTS SCORE'!$B$10:$AI$39,26,FALSE)</f>
        <v>#N/A</v>
      </c>
      <c r="AF117" s="106" t="e">
        <f>VLOOKUP(AD92,'POINTS SCORE'!$B$39:$AI$78,26,FALSE)</f>
        <v>#N/A</v>
      </c>
    </row>
    <row r="118" spans="1:32">
      <c r="A118" s="105">
        <v>26</v>
      </c>
      <c r="B118" s="222"/>
      <c r="C118" s="102">
        <f>VLOOKUP(B92,'POINTS SCORE'!$B$10:$AI$39,27,FALSE)</f>
        <v>16</v>
      </c>
      <c r="D118" s="111">
        <f>VLOOKUP(B92,'POINTS SCORE'!$B$39:$AI$78,27,FALSE)</f>
        <v>15</v>
      </c>
      <c r="E118" s="113">
        <v>26</v>
      </c>
      <c r="F118" s="222"/>
      <c r="G118" s="111">
        <f>VLOOKUP(F92,'POINTS SCORE'!$B$10:$AI$39,27,FALSE)</f>
        <v>0</v>
      </c>
      <c r="H118" s="111">
        <f>VLOOKUP(F92,'POINTS SCORE'!$B$39:$AI$78,27,FALSE)</f>
        <v>0</v>
      </c>
      <c r="I118" s="113">
        <v>26</v>
      </c>
      <c r="J118" s="222"/>
      <c r="K118" s="111">
        <f>VLOOKUP(J92,'POINTS SCORE'!$B$10:$AI$39,27,FALSE)</f>
        <v>0</v>
      </c>
      <c r="L118" s="111">
        <f>VLOOKUP(J92,'POINTS SCORE'!$B$39:$AI$78,27,FALSE)</f>
        <v>0</v>
      </c>
      <c r="M118" s="113">
        <v>26</v>
      </c>
      <c r="N118" s="222"/>
      <c r="O118" s="102">
        <f>VLOOKUP(N92,'POINTS SCORE'!$B$10:$AI$39,27,FALSE)</f>
        <v>0</v>
      </c>
      <c r="P118" s="102">
        <f>VLOOKUP(N92,'POINTS SCORE'!$B$39:$AI$78,27,FALSE)</f>
        <v>0</v>
      </c>
      <c r="Q118" s="105">
        <v>26</v>
      </c>
      <c r="R118" s="222"/>
      <c r="S118" s="102" t="e">
        <f>VLOOKUP(R92,'POINTS SCORE'!$B$10:$AI$39,27,FALSE)</f>
        <v>#N/A</v>
      </c>
      <c r="T118" s="102" t="e">
        <f>VLOOKUP(R92,'POINTS SCORE'!$B$39:$AI$78,27,FALSE)</f>
        <v>#N/A</v>
      </c>
      <c r="U118" s="105">
        <v>26</v>
      </c>
      <c r="V118" s="222"/>
      <c r="W118" s="102" t="e">
        <f>VLOOKUP(V92,'POINTS SCORE'!$B$10:$AI$39,27,FALSE)</f>
        <v>#N/A</v>
      </c>
      <c r="X118" s="102" t="e">
        <f>VLOOKUP(V92,'POINTS SCORE'!$B$39:$AI$78,27,FALSE)</f>
        <v>#N/A</v>
      </c>
      <c r="Y118" s="105">
        <v>26</v>
      </c>
      <c r="Z118" s="222"/>
      <c r="AA118" s="102" t="e">
        <f>VLOOKUP(Z92,'POINTS SCORE'!$B$10:$AI$39,27,FALSE)</f>
        <v>#N/A</v>
      </c>
      <c r="AB118" s="102" t="e">
        <f>VLOOKUP(Z92,'POINTS SCORE'!$B$39:$AI$78,27,FALSE)</f>
        <v>#N/A</v>
      </c>
      <c r="AC118" s="105">
        <v>26</v>
      </c>
      <c r="AD118" s="222"/>
      <c r="AE118" s="102" t="e">
        <f>VLOOKUP(AD92,'POINTS SCORE'!$B$10:$AI$39,27,FALSE)</f>
        <v>#N/A</v>
      </c>
      <c r="AF118" s="106" t="e">
        <f>VLOOKUP(AD92,'POINTS SCORE'!$B$39:$AI$78,27,FALSE)</f>
        <v>#N/A</v>
      </c>
    </row>
    <row r="119" spans="1:32">
      <c r="A119" s="105">
        <v>27</v>
      </c>
      <c r="B119" s="222"/>
      <c r="C119" s="102">
        <f>VLOOKUP(B92,'POINTS SCORE'!$B$10:$AI$39,28,FALSE)</f>
        <v>16</v>
      </c>
      <c r="D119" s="111">
        <f>VLOOKUP(B92,'POINTS SCORE'!$B$39:$AI$78,28,FALSE)</f>
        <v>14</v>
      </c>
      <c r="E119" s="113">
        <v>27</v>
      </c>
      <c r="F119" s="222"/>
      <c r="G119" s="111">
        <f>VLOOKUP(F92,'POINTS SCORE'!$B$10:$AI$39,28,FALSE)</f>
        <v>0</v>
      </c>
      <c r="H119" s="111">
        <f>VLOOKUP(F92,'POINTS SCORE'!$B$39:$AI$78,28,FALSE)</f>
        <v>0</v>
      </c>
      <c r="I119" s="113">
        <v>27</v>
      </c>
      <c r="J119" s="222"/>
      <c r="K119" s="111">
        <f>VLOOKUP(J92,'POINTS SCORE'!$B$10:$AI$39,28,FALSE)</f>
        <v>0</v>
      </c>
      <c r="L119" s="111">
        <f>VLOOKUP(J92,'POINTS SCORE'!$B$39:$AI$78,28,FALSE)</f>
        <v>0</v>
      </c>
      <c r="M119" s="113">
        <v>27</v>
      </c>
      <c r="N119" s="222"/>
      <c r="O119" s="102">
        <f>VLOOKUP(N92,'POINTS SCORE'!$B$10:$AI$39,28,FALSE)</f>
        <v>0</v>
      </c>
      <c r="P119" s="102">
        <f>VLOOKUP(N92,'POINTS SCORE'!$B$39:$AI$78,28,FALSE)</f>
        <v>0</v>
      </c>
      <c r="Q119" s="105">
        <v>27</v>
      </c>
      <c r="R119" s="222"/>
      <c r="S119" s="102" t="e">
        <f>VLOOKUP(R92,'POINTS SCORE'!$B$10:$AI$39,28,FALSE)</f>
        <v>#N/A</v>
      </c>
      <c r="T119" s="102" t="e">
        <f>VLOOKUP(R92,'POINTS SCORE'!$B$39:$AI$78,28,FALSE)</f>
        <v>#N/A</v>
      </c>
      <c r="U119" s="105">
        <v>27</v>
      </c>
      <c r="V119" s="222"/>
      <c r="W119" s="102" t="e">
        <f>VLOOKUP(V92,'POINTS SCORE'!$B$10:$AI$39,28,FALSE)</f>
        <v>#N/A</v>
      </c>
      <c r="X119" s="102" t="e">
        <f>VLOOKUP(V92,'POINTS SCORE'!$B$39:$AI$78,28,FALSE)</f>
        <v>#N/A</v>
      </c>
      <c r="Y119" s="105">
        <v>27</v>
      </c>
      <c r="Z119" s="222"/>
      <c r="AA119" s="102" t="e">
        <f>VLOOKUP(Z92,'POINTS SCORE'!$B$10:$AI$39,28,FALSE)</f>
        <v>#N/A</v>
      </c>
      <c r="AB119" s="102" t="e">
        <f>VLOOKUP(Z92,'POINTS SCORE'!$B$39:$AI$78,28,FALSE)</f>
        <v>#N/A</v>
      </c>
      <c r="AC119" s="105">
        <v>27</v>
      </c>
      <c r="AD119" s="222"/>
      <c r="AE119" s="102" t="e">
        <f>VLOOKUP(AD92,'POINTS SCORE'!$B$10:$AI$39,28,FALSE)</f>
        <v>#N/A</v>
      </c>
      <c r="AF119" s="106" t="e">
        <f>VLOOKUP(AD92,'POINTS SCORE'!$B$39:$AI$78,28,FALSE)</f>
        <v>#N/A</v>
      </c>
    </row>
    <row r="120" spans="1:32">
      <c r="A120" s="105">
        <v>28</v>
      </c>
      <c r="B120" s="222"/>
      <c r="C120" s="102">
        <f>VLOOKUP(B92,'POINTS SCORE'!$B$10:$AI$39,29,FALSE)</f>
        <v>16</v>
      </c>
      <c r="D120" s="111">
        <f>VLOOKUP(B92,'POINTS SCORE'!$B$39:$AI$78,29,FALSE)</f>
        <v>13</v>
      </c>
      <c r="E120" s="113">
        <v>28</v>
      </c>
      <c r="F120" s="222"/>
      <c r="G120" s="111">
        <f>VLOOKUP(F92,'POINTS SCORE'!$B$10:$AI$39,29,FALSE)</f>
        <v>0</v>
      </c>
      <c r="H120" s="111">
        <f>VLOOKUP(F92,'POINTS SCORE'!$B$39:$AI$78,29,FALSE)</f>
        <v>0</v>
      </c>
      <c r="I120" s="113">
        <v>28</v>
      </c>
      <c r="J120" s="222"/>
      <c r="K120" s="111">
        <f>VLOOKUP(J92,'POINTS SCORE'!$B$10:$AI$39,29,FALSE)</f>
        <v>0</v>
      </c>
      <c r="L120" s="111">
        <f>VLOOKUP(J92,'POINTS SCORE'!$B$39:$AI$78,29,FALSE)</f>
        <v>0</v>
      </c>
      <c r="M120" s="113">
        <v>28</v>
      </c>
      <c r="N120" s="222"/>
      <c r="O120" s="102">
        <f>VLOOKUP(N92,'POINTS SCORE'!$B$10:$AI$39,29,FALSE)</f>
        <v>0</v>
      </c>
      <c r="P120" s="102">
        <f>VLOOKUP(N92,'POINTS SCORE'!$B$39:$AI$78,29,FALSE)</f>
        <v>0</v>
      </c>
      <c r="Q120" s="105">
        <v>28</v>
      </c>
      <c r="R120" s="222"/>
      <c r="S120" s="102" t="e">
        <f>VLOOKUP(R92,'POINTS SCORE'!$B$10:$AI$39,29,FALSE)</f>
        <v>#N/A</v>
      </c>
      <c r="T120" s="102" t="e">
        <f>VLOOKUP(R92,'POINTS SCORE'!$B$39:$AI$78,29,FALSE)</f>
        <v>#N/A</v>
      </c>
      <c r="U120" s="105">
        <v>28</v>
      </c>
      <c r="V120" s="222"/>
      <c r="W120" s="102" t="e">
        <f>VLOOKUP(V92,'POINTS SCORE'!$B$10:$AI$39,29,FALSE)</f>
        <v>#N/A</v>
      </c>
      <c r="X120" s="102" t="e">
        <f>VLOOKUP(V92,'POINTS SCORE'!$B$39:$AI$78,29,FALSE)</f>
        <v>#N/A</v>
      </c>
      <c r="Y120" s="105">
        <v>28</v>
      </c>
      <c r="Z120" s="222"/>
      <c r="AA120" s="102" t="e">
        <f>VLOOKUP(Z92,'POINTS SCORE'!$B$10:$AI$39,29,FALSE)</f>
        <v>#N/A</v>
      </c>
      <c r="AB120" s="102" t="e">
        <f>VLOOKUP(Z92,'POINTS SCORE'!$B$39:$AI$78,29,FALSE)</f>
        <v>#N/A</v>
      </c>
      <c r="AC120" s="105">
        <v>28</v>
      </c>
      <c r="AD120" s="222"/>
      <c r="AE120" s="102" t="e">
        <f>VLOOKUP(AD92,'POINTS SCORE'!$B$10:$AI$39,29,FALSE)</f>
        <v>#N/A</v>
      </c>
      <c r="AF120" s="106" t="e">
        <f>VLOOKUP(AD92,'POINTS SCORE'!$B$39:$AI$78,29,FALSE)</f>
        <v>#N/A</v>
      </c>
    </row>
    <row r="121" spans="1:32">
      <c r="A121" s="105">
        <v>29</v>
      </c>
      <c r="B121" s="222"/>
      <c r="C121" s="102">
        <f>VLOOKUP(B92,'POINTS SCORE'!$B$10:$AI$39,30,FALSE)</f>
        <v>0</v>
      </c>
      <c r="D121" s="111">
        <f>VLOOKUP(B92,'POINTS SCORE'!$B$39:$AI$78,30,FALSE)</f>
        <v>0</v>
      </c>
      <c r="E121" s="113">
        <v>29</v>
      </c>
      <c r="F121" s="222"/>
      <c r="G121" s="111">
        <f>VLOOKUP(F92,'POINTS SCORE'!$B$10:$AI$39,30,FALSE)</f>
        <v>0</v>
      </c>
      <c r="H121" s="111">
        <f>VLOOKUP(F92,'POINTS SCORE'!$B$39:$AI$78,30,FALSE)</f>
        <v>0</v>
      </c>
      <c r="I121" s="113">
        <v>29</v>
      </c>
      <c r="J121" s="222"/>
      <c r="K121" s="111">
        <f>VLOOKUP(J92,'POINTS SCORE'!$B$10:$AI$39,30,FALSE)</f>
        <v>0</v>
      </c>
      <c r="L121" s="111">
        <f>VLOOKUP(J92,'POINTS SCORE'!$B$39:$AI$78,30,FALSE)</f>
        <v>0</v>
      </c>
      <c r="M121" s="113">
        <v>29</v>
      </c>
      <c r="N121" s="222"/>
      <c r="O121" s="102">
        <f>VLOOKUP(N92,'POINTS SCORE'!$B$10:$AI$39,30,FALSE)</f>
        <v>0</v>
      </c>
      <c r="P121" s="102">
        <f>VLOOKUP(N92,'POINTS SCORE'!$B$39:$AI$78,30,FALSE)</f>
        <v>0</v>
      </c>
      <c r="Q121" s="105">
        <v>29</v>
      </c>
      <c r="R121" s="222"/>
      <c r="S121" s="102" t="e">
        <f>VLOOKUP(R92,'POINTS SCORE'!$B$10:$AI$39,30,FALSE)</f>
        <v>#N/A</v>
      </c>
      <c r="T121" s="102" t="e">
        <f>VLOOKUP(R92,'POINTS SCORE'!$B$39:$AI$78,30,FALSE)</f>
        <v>#N/A</v>
      </c>
      <c r="U121" s="105">
        <v>29</v>
      </c>
      <c r="V121" s="222"/>
      <c r="W121" s="102" t="e">
        <f>VLOOKUP(V92,'POINTS SCORE'!$B$10:$AI$39,30,FALSE)</f>
        <v>#N/A</v>
      </c>
      <c r="X121" s="102" t="e">
        <f>VLOOKUP(V92,'POINTS SCORE'!$B$39:$AI$78,30,FALSE)</f>
        <v>#N/A</v>
      </c>
      <c r="Y121" s="105">
        <v>29</v>
      </c>
      <c r="Z121" s="222"/>
      <c r="AA121" s="102" t="e">
        <f>VLOOKUP(Z92,'POINTS SCORE'!$B$10:$AI$39,30,FALSE)</f>
        <v>#N/A</v>
      </c>
      <c r="AB121" s="102" t="e">
        <f>VLOOKUP(Z92,'POINTS SCORE'!$B$39:$AI$78,30,FALSE)</f>
        <v>#N/A</v>
      </c>
      <c r="AC121" s="105">
        <v>29</v>
      </c>
      <c r="AD121" s="222"/>
      <c r="AE121" s="102" t="e">
        <f>VLOOKUP(AD92,'POINTS SCORE'!$B$10:$AI$39,30,FALSE)</f>
        <v>#N/A</v>
      </c>
      <c r="AF121" s="106" t="e">
        <f>VLOOKUP(AD92,'POINTS SCORE'!$B$39:$AI$78,30,FALSE)</f>
        <v>#N/A</v>
      </c>
    </row>
    <row r="122" spans="1:32">
      <c r="A122" s="105">
        <v>30</v>
      </c>
      <c r="B122" s="222"/>
      <c r="C122" s="102">
        <f>VLOOKUP(B92,'POINTS SCORE'!$B$10:$AI$39,31,FALSE)</f>
        <v>0</v>
      </c>
      <c r="D122" s="111">
        <f>VLOOKUP(B92,'POINTS SCORE'!$B$39:$AI$78,31,FALSE)</f>
        <v>0</v>
      </c>
      <c r="E122" s="113">
        <v>30</v>
      </c>
      <c r="F122" s="222"/>
      <c r="G122" s="111">
        <f>VLOOKUP(F92,'POINTS SCORE'!$B$10:$AI$39,31,FALSE)</f>
        <v>0</v>
      </c>
      <c r="H122" s="111">
        <f>VLOOKUP(F92,'POINTS SCORE'!$B$39:$AI$78,31,FALSE)</f>
        <v>0</v>
      </c>
      <c r="I122" s="113">
        <v>30</v>
      </c>
      <c r="J122" s="222"/>
      <c r="K122" s="111">
        <f>VLOOKUP(J92,'POINTS SCORE'!$B$10:$AI$39,31,FALSE)</f>
        <v>0</v>
      </c>
      <c r="L122" s="111">
        <f>VLOOKUP(J92,'POINTS SCORE'!$B$39:$AI$78,31,FALSE)</f>
        <v>0</v>
      </c>
      <c r="M122" s="113">
        <v>30</v>
      </c>
      <c r="N122" s="222"/>
      <c r="O122" s="102">
        <f>VLOOKUP(N92,'POINTS SCORE'!$B$10:$AI$39,31,FALSE)</f>
        <v>0</v>
      </c>
      <c r="P122" s="102">
        <f>VLOOKUP(N92,'POINTS SCORE'!$B$39:$AI$78,31,FALSE)</f>
        <v>0</v>
      </c>
      <c r="Q122" s="105">
        <v>30</v>
      </c>
      <c r="R122" s="222"/>
      <c r="S122" s="102" t="e">
        <f>VLOOKUP(R92,'POINTS SCORE'!$B$10:$AI$39,31,FALSE)</f>
        <v>#N/A</v>
      </c>
      <c r="T122" s="102" t="e">
        <f>VLOOKUP(R92,'POINTS SCORE'!$B$39:$AI$78,31,FALSE)</f>
        <v>#N/A</v>
      </c>
      <c r="U122" s="105">
        <v>30</v>
      </c>
      <c r="V122" s="222"/>
      <c r="W122" s="102" t="e">
        <f>VLOOKUP(V92,'POINTS SCORE'!$B$10:$AI$39,31,FALSE)</f>
        <v>#N/A</v>
      </c>
      <c r="X122" s="102" t="e">
        <f>VLOOKUP(V92,'POINTS SCORE'!$B$39:$AI$78,31,FALSE)</f>
        <v>#N/A</v>
      </c>
      <c r="Y122" s="105">
        <v>30</v>
      </c>
      <c r="Z122" s="222"/>
      <c r="AA122" s="102" t="e">
        <f>VLOOKUP(Z92,'POINTS SCORE'!$B$10:$AI$39,31,FALSE)</f>
        <v>#N/A</v>
      </c>
      <c r="AB122" s="102" t="e">
        <f>VLOOKUP(Z92,'POINTS SCORE'!$B$39:$AI$78,31,FALSE)</f>
        <v>#N/A</v>
      </c>
      <c r="AC122" s="105">
        <v>30</v>
      </c>
      <c r="AD122" s="222"/>
      <c r="AE122" s="102" t="e">
        <f>VLOOKUP(AD92,'POINTS SCORE'!$B$10:$AI$39,31,FALSE)</f>
        <v>#N/A</v>
      </c>
      <c r="AF122" s="106" t="e">
        <f>VLOOKUP(AD92,'POINTS SCORE'!$B$39:$AI$78,31,FALSE)</f>
        <v>#N/A</v>
      </c>
    </row>
    <row r="123" spans="1:32">
      <c r="A123" s="105" t="s">
        <v>149</v>
      </c>
      <c r="B123" s="222" t="s">
        <v>109</v>
      </c>
      <c r="C123" s="102">
        <f>VLOOKUP(B92,'POINTS SCORE'!$B$10:$AI$39,32,FALSE)</f>
        <v>14</v>
      </c>
      <c r="D123" s="111">
        <f>VLOOKUP(B92,'POINTS SCORE'!$B$39:$AI$78,32,FALSE)</f>
        <v>14</v>
      </c>
      <c r="E123" s="113" t="s">
        <v>149</v>
      </c>
      <c r="F123" s="222" t="s">
        <v>240</v>
      </c>
      <c r="G123" s="111">
        <f>VLOOKUP(F92,'POINTS SCORE'!$B$10:$AI$39,32,FALSE)</f>
        <v>14</v>
      </c>
      <c r="H123" s="111">
        <f>VLOOKUP(F92,'POINTS SCORE'!$B$39:$AI$78,32,FALSE)</f>
        <v>14</v>
      </c>
      <c r="I123" s="113" t="s">
        <v>149</v>
      </c>
      <c r="J123" s="222" t="s">
        <v>2400</v>
      </c>
      <c r="K123" s="111">
        <f>VLOOKUP(J92,'POINTS SCORE'!$B$10:$AI$39,32,FALSE)</f>
        <v>14</v>
      </c>
      <c r="L123" s="111">
        <f>VLOOKUP(J92,'POINTS SCORE'!$B$39:$AI$78,32,FALSE)</f>
        <v>14</v>
      </c>
      <c r="M123" s="113" t="s">
        <v>149</v>
      </c>
      <c r="N123" s="222"/>
      <c r="O123" s="102">
        <f>VLOOKUP(N92,'POINTS SCORE'!$B$10:$AI$39,32,FALSE)</f>
        <v>14</v>
      </c>
      <c r="P123" s="102">
        <f>VLOOKUP(N92,'POINTS SCORE'!$B$39:$AI$78,32,FALSE)</f>
        <v>14</v>
      </c>
      <c r="Q123" s="105" t="s">
        <v>149</v>
      </c>
      <c r="R123" s="222"/>
      <c r="S123" s="102" t="e">
        <f>VLOOKUP(R92,'POINTS SCORE'!$B$10:$AI$39,32,FALSE)</f>
        <v>#N/A</v>
      </c>
      <c r="T123" s="102" t="e">
        <f>VLOOKUP(R92,'POINTS SCORE'!$B$39:$AI$78,32,FALSE)</f>
        <v>#N/A</v>
      </c>
      <c r="U123" s="105" t="s">
        <v>149</v>
      </c>
      <c r="V123" s="222"/>
      <c r="W123" s="102" t="e">
        <f>VLOOKUP(V92,'POINTS SCORE'!$B$10:$AI$39,32,FALSE)</f>
        <v>#N/A</v>
      </c>
      <c r="X123" s="102" t="e">
        <f>VLOOKUP(V92,'POINTS SCORE'!$B$39:$AI$78,32,FALSE)</f>
        <v>#N/A</v>
      </c>
      <c r="Y123" s="105" t="s">
        <v>149</v>
      </c>
      <c r="Z123" s="222"/>
      <c r="AA123" s="102" t="e">
        <f>VLOOKUP(Z92,'POINTS SCORE'!$B$10:$AI$39,32,FALSE)</f>
        <v>#N/A</v>
      </c>
      <c r="AB123" s="102" t="e">
        <f>VLOOKUP(Z92,'POINTS SCORE'!$B$39:$AI$78,32,FALSE)</f>
        <v>#N/A</v>
      </c>
      <c r="AC123" s="105" t="s">
        <v>149</v>
      </c>
      <c r="AD123" s="222"/>
      <c r="AE123" s="102" t="e">
        <f>VLOOKUP(AD92,'POINTS SCORE'!$B$10:$AI$39,32,FALSE)</f>
        <v>#N/A</v>
      </c>
      <c r="AF123" s="106" t="e">
        <f>VLOOKUP(AD92,'POINTS SCORE'!$B$39:$AI$78,32,FALSE)</f>
        <v>#N/A</v>
      </c>
    </row>
    <row r="124" spans="1:32">
      <c r="A124" s="105" t="s">
        <v>149</v>
      </c>
      <c r="B124" s="222" t="s">
        <v>105</v>
      </c>
      <c r="C124" s="102">
        <f>VLOOKUP(B92,'POINTS SCORE'!$B$10:$AI$39,32,FALSE)</f>
        <v>14</v>
      </c>
      <c r="D124" s="111">
        <f>VLOOKUP(B92,'POINTS SCORE'!$B$39:$AI$78,32,FALSE)</f>
        <v>14</v>
      </c>
      <c r="E124" s="113" t="s">
        <v>149</v>
      </c>
      <c r="F124" s="222" t="s">
        <v>241</v>
      </c>
      <c r="G124" s="111">
        <f>VLOOKUP(F92,'POINTS SCORE'!$B$10:$AI$39,32,FALSE)</f>
        <v>14</v>
      </c>
      <c r="H124" s="111">
        <f>VLOOKUP(F92,'POINTS SCORE'!$B$39:$AI$78,32,FALSE)</f>
        <v>14</v>
      </c>
      <c r="I124" s="113" t="s">
        <v>149</v>
      </c>
      <c r="J124" s="222" t="s">
        <v>144</v>
      </c>
      <c r="K124" s="111">
        <f>VLOOKUP(J92,'POINTS SCORE'!$B$10:$AI$39,32,FALSE)</f>
        <v>14</v>
      </c>
      <c r="L124" s="111">
        <f>VLOOKUP(J92,'POINTS SCORE'!$B$39:$AI$78,32,FALSE)</f>
        <v>14</v>
      </c>
      <c r="M124" s="113" t="s">
        <v>149</v>
      </c>
      <c r="N124" s="222"/>
      <c r="O124" s="102">
        <f>VLOOKUP(N92,'POINTS SCORE'!$B$10:$AI$39,32,FALSE)</f>
        <v>14</v>
      </c>
      <c r="P124" s="102">
        <f>VLOOKUP(N92,'POINTS SCORE'!$B$39:$AI$78,32,FALSE)</f>
        <v>14</v>
      </c>
      <c r="Q124" s="105" t="s">
        <v>149</v>
      </c>
      <c r="R124" s="222"/>
      <c r="S124" s="102" t="e">
        <f>VLOOKUP(R92,'POINTS SCORE'!$B$10:$AI$39,32,FALSE)</f>
        <v>#N/A</v>
      </c>
      <c r="T124" s="102" t="e">
        <f>VLOOKUP(R92,'POINTS SCORE'!$B$39:$AI$78,32,FALSE)</f>
        <v>#N/A</v>
      </c>
      <c r="U124" s="105" t="s">
        <v>149</v>
      </c>
      <c r="V124" s="222"/>
      <c r="W124" s="102" t="e">
        <f>VLOOKUP(V92,'POINTS SCORE'!$B$10:$AI$39,32,FALSE)</f>
        <v>#N/A</v>
      </c>
      <c r="X124" s="102" t="e">
        <f>VLOOKUP(V92,'POINTS SCORE'!$B$39:$AI$78,32,FALSE)</f>
        <v>#N/A</v>
      </c>
      <c r="Y124" s="105" t="s">
        <v>149</v>
      </c>
      <c r="Z124" s="222"/>
      <c r="AA124" s="102" t="e">
        <f>VLOOKUP(Z92,'POINTS SCORE'!$B$10:$AI$39,32,FALSE)</f>
        <v>#N/A</v>
      </c>
      <c r="AB124" s="102" t="e">
        <f>VLOOKUP(Z92,'POINTS SCORE'!$B$39:$AI$78,32,FALSE)</f>
        <v>#N/A</v>
      </c>
      <c r="AC124" s="105" t="s">
        <v>149</v>
      </c>
      <c r="AD124" s="222"/>
      <c r="AE124" s="102" t="e">
        <f>VLOOKUP(AD92,'POINTS SCORE'!$B$10:$AI$39,32,FALSE)</f>
        <v>#N/A</v>
      </c>
      <c r="AF124" s="106" t="e">
        <f>VLOOKUP(AD92,'POINTS SCORE'!$B$39:$AI$78,32,FALSE)</f>
        <v>#N/A</v>
      </c>
    </row>
    <row r="125" spans="1:32">
      <c r="A125" s="105" t="s">
        <v>149</v>
      </c>
      <c r="B125" s="222" t="s">
        <v>106</v>
      </c>
      <c r="C125" s="102">
        <f>VLOOKUP(B92,'POINTS SCORE'!$B$10:$AI$39,32,FALSE)</f>
        <v>14</v>
      </c>
      <c r="D125" s="111">
        <f>VLOOKUP(B92,'POINTS SCORE'!$B$39:$AI$78,32,FALSE)</f>
        <v>14</v>
      </c>
      <c r="E125" s="113" t="s">
        <v>149</v>
      </c>
      <c r="F125" s="222"/>
      <c r="G125" s="111">
        <f>VLOOKUP(F92,'POINTS SCORE'!$B$10:$AI$39,32,FALSE)</f>
        <v>14</v>
      </c>
      <c r="H125" s="111">
        <f>VLOOKUP(F92,'POINTS SCORE'!$B$39:$AI$78,32,FALSE)</f>
        <v>14</v>
      </c>
      <c r="I125" s="113" t="s">
        <v>149</v>
      </c>
      <c r="J125" s="222" t="s">
        <v>109</v>
      </c>
      <c r="K125" s="111">
        <f>VLOOKUP(J92,'POINTS SCORE'!$B$10:$AI$39,32,FALSE)</f>
        <v>14</v>
      </c>
      <c r="L125" s="111">
        <f>VLOOKUP(J92,'POINTS SCORE'!$B$39:$AI$78,32,FALSE)</f>
        <v>14</v>
      </c>
      <c r="M125" s="113" t="s">
        <v>149</v>
      </c>
      <c r="N125" s="222"/>
      <c r="O125" s="102">
        <f>VLOOKUP(N92,'POINTS SCORE'!$B$10:$AI$39,32,FALSE)</f>
        <v>14</v>
      </c>
      <c r="P125" s="102">
        <f>VLOOKUP(N92,'POINTS SCORE'!$B$39:$AI$78,32,FALSE)</f>
        <v>14</v>
      </c>
      <c r="Q125" s="105" t="s">
        <v>149</v>
      </c>
      <c r="R125" s="222"/>
      <c r="S125" s="102" t="e">
        <f>VLOOKUP(R92,'POINTS SCORE'!$B$10:$AI$39,32,FALSE)</f>
        <v>#N/A</v>
      </c>
      <c r="T125" s="102" t="e">
        <f>VLOOKUP(R92,'POINTS SCORE'!$B$39:$AI$78,32,FALSE)</f>
        <v>#N/A</v>
      </c>
      <c r="U125" s="105" t="s">
        <v>149</v>
      </c>
      <c r="V125" s="222"/>
      <c r="W125" s="102" t="e">
        <f>VLOOKUP(V92,'POINTS SCORE'!$B$10:$AI$39,32,FALSE)</f>
        <v>#N/A</v>
      </c>
      <c r="X125" s="102" t="e">
        <f>VLOOKUP(V92,'POINTS SCORE'!$B$39:$AI$78,32,FALSE)</f>
        <v>#N/A</v>
      </c>
      <c r="Y125" s="105" t="s">
        <v>149</v>
      </c>
      <c r="Z125" s="222"/>
      <c r="AA125" s="102" t="e">
        <f>VLOOKUP(Z92,'POINTS SCORE'!$B$10:$AI$39,32,FALSE)</f>
        <v>#N/A</v>
      </c>
      <c r="AB125" s="102" t="e">
        <f>VLOOKUP(Z92,'POINTS SCORE'!$B$39:$AI$78,32,FALSE)</f>
        <v>#N/A</v>
      </c>
      <c r="AC125" s="105" t="s">
        <v>149</v>
      </c>
      <c r="AD125" s="222"/>
      <c r="AE125" s="102" t="e">
        <f>VLOOKUP(AD92,'POINTS SCORE'!$B$10:$AI$39,32,FALSE)</f>
        <v>#N/A</v>
      </c>
      <c r="AF125" s="106" t="e">
        <f>VLOOKUP(AD92,'POINTS SCORE'!$B$39:$AI$78,32,FALSE)</f>
        <v>#N/A</v>
      </c>
    </row>
    <row r="126" spans="1:32">
      <c r="A126" s="105" t="s">
        <v>149</v>
      </c>
      <c r="B126" s="222" t="s">
        <v>73</v>
      </c>
      <c r="C126" s="102">
        <f>VLOOKUP(B92,'POINTS SCORE'!$B$10:$AI$39,32,FALSE)</f>
        <v>14</v>
      </c>
      <c r="D126" s="111">
        <f>VLOOKUP(B92,'POINTS SCORE'!$B$39:$AI$78,32,FALSE)</f>
        <v>14</v>
      </c>
      <c r="E126" s="113" t="s">
        <v>149</v>
      </c>
      <c r="F126" s="222"/>
      <c r="G126" s="111">
        <f>VLOOKUP(F92,'POINTS SCORE'!$B$10:$AI$39,32,FALSE)</f>
        <v>14</v>
      </c>
      <c r="H126" s="111">
        <f>VLOOKUP(F92,'POINTS SCORE'!$B$39:$AI$78,32,FALSE)</f>
        <v>14</v>
      </c>
      <c r="I126" s="113" t="s">
        <v>149</v>
      </c>
      <c r="J126" s="222" t="s">
        <v>2401</v>
      </c>
      <c r="K126" s="111">
        <f>VLOOKUP(J92,'POINTS SCORE'!$B$10:$AI$39,32,FALSE)</f>
        <v>14</v>
      </c>
      <c r="L126" s="111">
        <f>VLOOKUP(J92,'POINTS SCORE'!$B$39:$AI$78,32,FALSE)</f>
        <v>14</v>
      </c>
      <c r="M126" s="113" t="s">
        <v>149</v>
      </c>
      <c r="N126" s="222"/>
      <c r="O126" s="102">
        <f>VLOOKUP(N92,'POINTS SCORE'!$B$10:$AI$39,32,FALSE)</f>
        <v>14</v>
      </c>
      <c r="P126" s="102">
        <f>VLOOKUP(N92,'POINTS SCORE'!$B$39:$AI$78,32,FALSE)</f>
        <v>14</v>
      </c>
      <c r="Q126" s="105" t="s">
        <v>149</v>
      </c>
      <c r="R126" s="222"/>
      <c r="S126" s="102" t="e">
        <f>VLOOKUP(R92,'POINTS SCORE'!$B$10:$AI$39,32,FALSE)</f>
        <v>#N/A</v>
      </c>
      <c r="T126" s="102" t="e">
        <f>VLOOKUP(R92,'POINTS SCORE'!$B$39:$AI$78,32,FALSE)</f>
        <v>#N/A</v>
      </c>
      <c r="U126" s="105" t="s">
        <v>149</v>
      </c>
      <c r="V126" s="222"/>
      <c r="W126" s="102" t="e">
        <f>VLOOKUP(V92,'POINTS SCORE'!$B$10:$AI$39,32,FALSE)</f>
        <v>#N/A</v>
      </c>
      <c r="X126" s="102" t="e">
        <f>VLOOKUP(V92,'POINTS SCORE'!$B$39:$AI$78,32,FALSE)</f>
        <v>#N/A</v>
      </c>
      <c r="Y126" s="105" t="s">
        <v>149</v>
      </c>
      <c r="Z126" s="222"/>
      <c r="AA126" s="102" t="e">
        <f>VLOOKUP(Z92,'POINTS SCORE'!$B$10:$AI$39,32,FALSE)</f>
        <v>#N/A</v>
      </c>
      <c r="AB126" s="102" t="e">
        <f>VLOOKUP(Z92,'POINTS SCORE'!$B$39:$AI$78,32,FALSE)</f>
        <v>#N/A</v>
      </c>
      <c r="AC126" s="105" t="s">
        <v>149</v>
      </c>
      <c r="AD126" s="222"/>
      <c r="AE126" s="102" t="e">
        <f>VLOOKUP(AD92,'POINTS SCORE'!$B$10:$AI$39,32,FALSE)</f>
        <v>#N/A</v>
      </c>
      <c r="AF126" s="106" t="e">
        <f>VLOOKUP(AD92,'POINTS SCORE'!$B$39:$AI$78,32,FALSE)</f>
        <v>#N/A</v>
      </c>
    </row>
    <row r="127" spans="1:32">
      <c r="A127" s="105" t="s">
        <v>149</v>
      </c>
      <c r="B127" s="222" t="s">
        <v>218</v>
      </c>
      <c r="C127" s="102">
        <f>VLOOKUP(B92,'POINTS SCORE'!$B$10:$AI$39,32,FALSE)</f>
        <v>14</v>
      </c>
      <c r="D127" s="111">
        <f>VLOOKUP(B92,'POINTS SCORE'!$B$39:$AI$78,32,FALSE)</f>
        <v>14</v>
      </c>
      <c r="E127" s="113" t="s">
        <v>149</v>
      </c>
      <c r="F127" s="222"/>
      <c r="G127" s="111">
        <f>VLOOKUP(F92,'POINTS SCORE'!$B$10:$AI$39,32,FALSE)</f>
        <v>14</v>
      </c>
      <c r="H127" s="111">
        <f>VLOOKUP(F92,'POINTS SCORE'!$B$39:$AI$78,32,FALSE)</f>
        <v>14</v>
      </c>
      <c r="I127" s="113" t="s">
        <v>149</v>
      </c>
      <c r="J127" s="222" t="s">
        <v>141</v>
      </c>
      <c r="K127" s="111">
        <f>VLOOKUP(J92,'POINTS SCORE'!$B$10:$AI$39,32,FALSE)</f>
        <v>14</v>
      </c>
      <c r="L127" s="111">
        <f>VLOOKUP(J92,'POINTS SCORE'!$B$39:$AI$78,32,FALSE)</f>
        <v>14</v>
      </c>
      <c r="M127" s="113" t="s">
        <v>149</v>
      </c>
      <c r="N127" s="222"/>
      <c r="O127" s="102">
        <f>VLOOKUP(N92,'POINTS SCORE'!$B$10:$AI$39,32,FALSE)</f>
        <v>14</v>
      </c>
      <c r="P127" s="102">
        <f>VLOOKUP(N92,'POINTS SCORE'!$B$39:$AI$78,32,FALSE)</f>
        <v>14</v>
      </c>
      <c r="Q127" s="105" t="s">
        <v>149</v>
      </c>
      <c r="R127" s="222"/>
      <c r="S127" s="102" t="e">
        <f>VLOOKUP(R92,'POINTS SCORE'!$B$10:$AI$39,32,FALSE)</f>
        <v>#N/A</v>
      </c>
      <c r="T127" s="102" t="e">
        <f>VLOOKUP(R92,'POINTS SCORE'!$B$39:$AI$78,32,FALSE)</f>
        <v>#N/A</v>
      </c>
      <c r="U127" s="105" t="s">
        <v>149</v>
      </c>
      <c r="V127" s="222"/>
      <c r="W127" s="102" t="e">
        <f>VLOOKUP(V92,'POINTS SCORE'!$B$10:$AI$39,32,FALSE)</f>
        <v>#N/A</v>
      </c>
      <c r="X127" s="102" t="e">
        <f>VLOOKUP(V92,'POINTS SCORE'!$B$39:$AI$78,32,FALSE)</f>
        <v>#N/A</v>
      </c>
      <c r="Y127" s="105" t="s">
        <v>149</v>
      </c>
      <c r="Z127" s="222"/>
      <c r="AA127" s="102" t="e">
        <f>VLOOKUP(Z92,'POINTS SCORE'!$B$10:$AI$39,32,FALSE)</f>
        <v>#N/A</v>
      </c>
      <c r="AB127" s="102" t="e">
        <f>VLOOKUP(Z92,'POINTS SCORE'!$B$39:$AI$78,32,FALSE)</f>
        <v>#N/A</v>
      </c>
      <c r="AC127" s="105" t="s">
        <v>149</v>
      </c>
      <c r="AD127" s="222"/>
      <c r="AE127" s="102" t="e">
        <f>VLOOKUP(AD92,'POINTS SCORE'!$B$10:$AI$39,32,FALSE)</f>
        <v>#N/A</v>
      </c>
      <c r="AF127" s="106" t="e">
        <f>VLOOKUP(AD92,'POINTS SCORE'!$B$39:$AI$78,32,FALSE)</f>
        <v>#N/A</v>
      </c>
    </row>
    <row r="128" spans="1:32">
      <c r="A128" s="105" t="s">
        <v>149</v>
      </c>
      <c r="B128" s="222" t="s">
        <v>219</v>
      </c>
      <c r="C128" s="102">
        <f>VLOOKUP(B92,'POINTS SCORE'!$B$10:$AI$39,32,FALSE)</f>
        <v>14</v>
      </c>
      <c r="D128" s="111">
        <f>VLOOKUP(B92,'POINTS SCORE'!$B$39:$AI$78,32,FALSE)</f>
        <v>14</v>
      </c>
      <c r="E128" s="113" t="s">
        <v>149</v>
      </c>
      <c r="F128" s="222"/>
      <c r="G128" s="111">
        <f>VLOOKUP(F92,'POINTS SCORE'!$B$10:$AI$39,32,FALSE)</f>
        <v>14</v>
      </c>
      <c r="H128" s="111">
        <f>VLOOKUP(F92,'POINTS SCORE'!$B$39:$AI$78,32,FALSE)</f>
        <v>14</v>
      </c>
      <c r="I128" s="113" t="s">
        <v>149</v>
      </c>
      <c r="J128" s="222" t="s">
        <v>74</v>
      </c>
      <c r="K128" s="111">
        <f>VLOOKUP(J92,'POINTS SCORE'!$B$10:$AI$39,32,FALSE)</f>
        <v>14</v>
      </c>
      <c r="L128" s="111">
        <f>VLOOKUP(J92,'POINTS SCORE'!$B$39:$AI$78,32,FALSE)</f>
        <v>14</v>
      </c>
      <c r="M128" s="113" t="s">
        <v>149</v>
      </c>
      <c r="N128" s="222"/>
      <c r="O128" s="102">
        <f>VLOOKUP(N92,'POINTS SCORE'!$B$10:$AI$39,32,FALSE)</f>
        <v>14</v>
      </c>
      <c r="P128" s="102">
        <f>VLOOKUP(N92,'POINTS SCORE'!$B$39:$AI$78,32,FALSE)</f>
        <v>14</v>
      </c>
      <c r="Q128" s="105" t="s">
        <v>149</v>
      </c>
      <c r="R128" s="222"/>
      <c r="S128" s="102" t="e">
        <f>VLOOKUP(R92,'POINTS SCORE'!$B$10:$AI$39,32,FALSE)</f>
        <v>#N/A</v>
      </c>
      <c r="T128" s="102" t="e">
        <f>VLOOKUP(R92,'POINTS SCORE'!$B$39:$AI$78,32,FALSE)</f>
        <v>#N/A</v>
      </c>
      <c r="U128" s="105" t="s">
        <v>149</v>
      </c>
      <c r="V128" s="222"/>
      <c r="W128" s="102" t="e">
        <f>VLOOKUP(V92,'POINTS SCORE'!$B$10:$AI$39,32,FALSE)</f>
        <v>#N/A</v>
      </c>
      <c r="X128" s="102" t="e">
        <f>VLOOKUP(V92,'POINTS SCORE'!$B$39:$AI$78,32,FALSE)</f>
        <v>#N/A</v>
      </c>
      <c r="Y128" s="105" t="s">
        <v>149</v>
      </c>
      <c r="Z128" s="222"/>
      <c r="AA128" s="102" t="e">
        <f>VLOOKUP(Z92,'POINTS SCORE'!$B$10:$AI$39,32,FALSE)</f>
        <v>#N/A</v>
      </c>
      <c r="AB128" s="102" t="e">
        <f>VLOOKUP(Z92,'POINTS SCORE'!$B$39:$AI$78,32,FALSE)</f>
        <v>#N/A</v>
      </c>
      <c r="AC128" s="105" t="s">
        <v>149</v>
      </c>
      <c r="AD128" s="222"/>
      <c r="AE128" s="102" t="e">
        <f>VLOOKUP(AD92,'POINTS SCORE'!$B$10:$AI$39,32,FALSE)</f>
        <v>#N/A</v>
      </c>
      <c r="AF128" s="106" t="e">
        <f>VLOOKUP(AD92,'POINTS SCORE'!$B$39:$AI$78,32,FALSE)</f>
        <v>#N/A</v>
      </c>
    </row>
    <row r="129" spans="1:32">
      <c r="A129" s="105" t="s">
        <v>149</v>
      </c>
      <c r="B129" s="222"/>
      <c r="C129" s="102">
        <f>VLOOKUP(B92,'POINTS SCORE'!$B$10:$AI$39,32,FALSE)</f>
        <v>14</v>
      </c>
      <c r="D129" s="111">
        <f>VLOOKUP(B92,'POINTS SCORE'!$B$39:$AI$78,33,FALSE)</f>
        <v>14</v>
      </c>
      <c r="E129" s="113" t="s">
        <v>150</v>
      </c>
      <c r="F129" s="222"/>
      <c r="G129" s="111">
        <f>VLOOKUP(F92,'POINTS SCORE'!$B$10:$AI$39,33,FALSE)</f>
        <v>14</v>
      </c>
      <c r="H129" s="111">
        <f>VLOOKUP(F92,'POINTS SCORE'!$B$39:$AI$78,33,FALSE)</f>
        <v>14</v>
      </c>
      <c r="I129" s="113" t="s">
        <v>149</v>
      </c>
      <c r="J129" s="222" t="s">
        <v>233</v>
      </c>
      <c r="K129" s="111">
        <f>VLOOKUP(J92,'POINTS SCORE'!$B$10:$AI$39,33,FALSE)</f>
        <v>14</v>
      </c>
      <c r="L129" s="111">
        <f>VLOOKUP(J92,'POINTS SCORE'!$B$39:$AI$78,33,FALSE)</f>
        <v>14</v>
      </c>
      <c r="M129" s="113" t="s">
        <v>150</v>
      </c>
      <c r="N129" s="222" t="s">
        <v>2397</v>
      </c>
      <c r="O129" s="102">
        <f>VLOOKUP(N92,'POINTS SCORE'!$B$10:$AI$39,33,FALSE)</f>
        <v>14</v>
      </c>
      <c r="P129" s="102">
        <f>VLOOKUP(N92,'POINTS SCORE'!$B$39:$AI$78,33,FALSE)</f>
        <v>14</v>
      </c>
      <c r="Q129" s="105" t="s">
        <v>150</v>
      </c>
      <c r="R129" s="222"/>
      <c r="S129" s="102" t="e">
        <f>VLOOKUP(R92,'POINTS SCORE'!$B$10:$AI$39,33,FALSE)</f>
        <v>#N/A</v>
      </c>
      <c r="T129" s="102" t="e">
        <f>VLOOKUP(R92,'POINTS SCORE'!$B$39:$AI$78,33,FALSE)</f>
        <v>#N/A</v>
      </c>
      <c r="U129" s="105" t="s">
        <v>150</v>
      </c>
      <c r="V129" s="222"/>
      <c r="W129" s="102" t="e">
        <f>VLOOKUP(V92,'POINTS SCORE'!$B$10:$AI$39,33,FALSE)</f>
        <v>#N/A</v>
      </c>
      <c r="X129" s="102" t="e">
        <f>VLOOKUP(V92,'POINTS SCORE'!$B$39:$AI$78,33,FALSE)</f>
        <v>#N/A</v>
      </c>
      <c r="Y129" s="105" t="s">
        <v>150</v>
      </c>
      <c r="Z129" s="222"/>
      <c r="AA129" s="102" t="e">
        <f>VLOOKUP(Z92,'POINTS SCORE'!$B$10:$AI$39,33,FALSE)</f>
        <v>#N/A</v>
      </c>
      <c r="AB129" s="102" t="e">
        <f>VLOOKUP(Z92,'POINTS SCORE'!$B$39:$AI$78,33,FALSE)</f>
        <v>#N/A</v>
      </c>
      <c r="AC129" s="105" t="s">
        <v>150</v>
      </c>
      <c r="AD129" s="222"/>
      <c r="AE129" s="102" t="e">
        <f>VLOOKUP(AD92,'POINTS SCORE'!$B$10:$AI$39,33,FALSE)</f>
        <v>#N/A</v>
      </c>
      <c r="AF129" s="106" t="e">
        <f>VLOOKUP(AD92,'POINTS SCORE'!$B$39:$AI$78,33,FALSE)</f>
        <v>#N/A</v>
      </c>
    </row>
    <row r="130" spans="1:32">
      <c r="A130" s="105" t="s">
        <v>150</v>
      </c>
      <c r="B130" s="222"/>
      <c r="C130" s="102">
        <f>VLOOKUP(B92,'POINTS SCORE'!$B$10:$AI$39,33,FALSE)</f>
        <v>14</v>
      </c>
      <c r="D130" s="111">
        <f>VLOOKUP(B92,'POINTS SCORE'!$B$39:$AI$78,33,FALSE)</f>
        <v>14</v>
      </c>
      <c r="E130" s="113" t="s">
        <v>150</v>
      </c>
      <c r="F130" s="222"/>
      <c r="G130" s="111">
        <f>VLOOKUP(F92,'POINTS SCORE'!$B$10:$AI$39,33,FALSE)</f>
        <v>14</v>
      </c>
      <c r="H130" s="111">
        <f>VLOOKUP(F92,'POINTS SCORE'!$B$39:$AI$78,33,FALSE)</f>
        <v>14</v>
      </c>
      <c r="I130" s="113" t="s">
        <v>149</v>
      </c>
      <c r="J130" s="222" t="s">
        <v>2402</v>
      </c>
      <c r="K130" s="111">
        <f>VLOOKUP(J92,'POINTS SCORE'!$B$10:$AI$39,33,FALSE)</f>
        <v>14</v>
      </c>
      <c r="L130" s="111">
        <f>VLOOKUP(J92,'POINTS SCORE'!$B$39:$AI$78,33,FALSE)</f>
        <v>14</v>
      </c>
      <c r="M130" s="113" t="s">
        <v>150</v>
      </c>
      <c r="N130" s="222"/>
      <c r="O130" s="102">
        <f>VLOOKUP(N92,'POINTS SCORE'!$B$10:$AI$39,33,FALSE)</f>
        <v>14</v>
      </c>
      <c r="P130" s="102">
        <f>VLOOKUP(N92,'POINTS SCORE'!$B$39:$AI$78,33,FALSE)</f>
        <v>14</v>
      </c>
      <c r="Q130" s="105" t="s">
        <v>150</v>
      </c>
      <c r="R130" s="222"/>
      <c r="S130" s="102" t="e">
        <f>VLOOKUP(R92,'POINTS SCORE'!$B$10:$AI$39,33,FALSE)</f>
        <v>#N/A</v>
      </c>
      <c r="T130" s="102" t="e">
        <f>VLOOKUP(R92,'POINTS SCORE'!$B$39:$AI$78,33,FALSE)</f>
        <v>#N/A</v>
      </c>
      <c r="U130" s="105" t="s">
        <v>150</v>
      </c>
      <c r="V130" s="222"/>
      <c r="W130" s="102" t="e">
        <f>VLOOKUP(V92,'POINTS SCORE'!$B$10:$AI$39,33,FALSE)</f>
        <v>#N/A</v>
      </c>
      <c r="X130" s="102" t="e">
        <f>VLOOKUP(V92,'POINTS SCORE'!$B$39:$AI$78,33,FALSE)</f>
        <v>#N/A</v>
      </c>
      <c r="Y130" s="105" t="s">
        <v>150</v>
      </c>
      <c r="Z130" s="222"/>
      <c r="AA130" s="102" t="e">
        <f>VLOOKUP(Z92,'POINTS SCORE'!$B$10:$AI$39,33,FALSE)</f>
        <v>#N/A</v>
      </c>
      <c r="AB130" s="102" t="e">
        <f>VLOOKUP(Z92,'POINTS SCORE'!$B$39:$AI$78,33,FALSE)</f>
        <v>#N/A</v>
      </c>
      <c r="AC130" s="105" t="s">
        <v>150</v>
      </c>
      <c r="AD130" s="222"/>
      <c r="AE130" s="102" t="e">
        <f>VLOOKUP(AD92,'POINTS SCORE'!$B$10:$AI$39,33,FALSE)</f>
        <v>#N/A</v>
      </c>
      <c r="AF130" s="106" t="e">
        <f>VLOOKUP(AD92,'POINTS SCORE'!$B$39:$AI$78,33,FALSE)</f>
        <v>#N/A</v>
      </c>
    </row>
    <row r="131" spans="1:32">
      <c r="A131" s="105" t="s">
        <v>150</v>
      </c>
      <c r="B131" s="222"/>
      <c r="C131" s="102">
        <f>VLOOKUP(B92,'POINTS SCORE'!$B$10:$AI$39,33,FALSE)</f>
        <v>14</v>
      </c>
      <c r="D131" s="111">
        <f>VLOOKUP(B92,'POINTS SCORE'!$B$39:$AI$78,33,FALSE)</f>
        <v>14</v>
      </c>
      <c r="E131" s="113" t="s">
        <v>150</v>
      </c>
      <c r="F131" s="222"/>
      <c r="G131" s="111">
        <f>VLOOKUP(F92,'POINTS SCORE'!$B$10:$AI$39,33,FALSE)</f>
        <v>14</v>
      </c>
      <c r="H131" s="111">
        <f>VLOOKUP(F92,'POINTS SCORE'!$B$39:$AI$78,33,FALSE)</f>
        <v>14</v>
      </c>
      <c r="I131" s="113" t="s">
        <v>150</v>
      </c>
      <c r="J131" s="222"/>
      <c r="K131" s="111">
        <f>VLOOKUP(J92,'POINTS SCORE'!$B$10:$AI$39,33,FALSE)</f>
        <v>14</v>
      </c>
      <c r="L131" s="111">
        <f>VLOOKUP(J92,'POINTS SCORE'!$B$39:$AI$78,33,FALSE)</f>
        <v>14</v>
      </c>
      <c r="M131" s="113" t="s">
        <v>150</v>
      </c>
      <c r="N131" s="222"/>
      <c r="O131" s="102">
        <f>VLOOKUP(N92,'POINTS SCORE'!$B$10:$AI$39,33,FALSE)</f>
        <v>14</v>
      </c>
      <c r="P131" s="102">
        <f>VLOOKUP(N92,'POINTS SCORE'!$B$39:$AI$78,33,FALSE)</f>
        <v>14</v>
      </c>
      <c r="Q131" s="105" t="s">
        <v>150</v>
      </c>
      <c r="R131" s="222"/>
      <c r="S131" s="102" t="e">
        <f>VLOOKUP(R92,'POINTS SCORE'!$B$10:$AI$39,33,FALSE)</f>
        <v>#N/A</v>
      </c>
      <c r="T131" s="102" t="e">
        <f>VLOOKUP(R92,'POINTS SCORE'!$B$39:$AI$78,33,FALSE)</f>
        <v>#N/A</v>
      </c>
      <c r="U131" s="105" t="s">
        <v>150</v>
      </c>
      <c r="V131" s="222"/>
      <c r="W131" s="102" t="e">
        <f>VLOOKUP(V92,'POINTS SCORE'!$B$10:$AI$39,33,FALSE)</f>
        <v>#N/A</v>
      </c>
      <c r="X131" s="102" t="e">
        <f>VLOOKUP(V92,'POINTS SCORE'!$B$39:$AI$78,33,FALSE)</f>
        <v>#N/A</v>
      </c>
      <c r="Y131" s="105" t="s">
        <v>150</v>
      </c>
      <c r="Z131" s="222"/>
      <c r="AA131" s="102" t="e">
        <f>VLOOKUP(Z92,'POINTS SCORE'!$B$10:$AI$39,33,FALSE)</f>
        <v>#N/A</v>
      </c>
      <c r="AB131" s="102" t="e">
        <f>VLOOKUP(Z92,'POINTS SCORE'!$B$39:$AI$78,33,FALSE)</f>
        <v>#N/A</v>
      </c>
      <c r="AC131" s="105" t="s">
        <v>150</v>
      </c>
      <c r="AD131" s="222"/>
      <c r="AE131" s="102" t="e">
        <f>VLOOKUP(AD92,'POINTS SCORE'!$B$10:$AI$39,33,FALSE)</f>
        <v>#N/A</v>
      </c>
      <c r="AF131" s="106" t="e">
        <f>VLOOKUP(AD92,'POINTS SCORE'!$B$39:$AI$78,33,FALSE)</f>
        <v>#N/A</v>
      </c>
    </row>
    <row r="132" spans="1:32">
      <c r="A132" s="105" t="s">
        <v>151</v>
      </c>
      <c r="B132" s="222"/>
      <c r="C132" s="102">
        <f>VLOOKUP(B92,'POINTS SCORE'!$B$10:$AI$39,34,FALSE)</f>
        <v>0</v>
      </c>
      <c r="D132" s="111">
        <f>VLOOKUP(B92,'POINTS SCORE'!$B$39:$AI$78,34,FALSE)</f>
        <v>0</v>
      </c>
      <c r="E132" s="113" t="s">
        <v>151</v>
      </c>
      <c r="F132" s="222"/>
      <c r="G132" s="111">
        <f>VLOOKUP(F92,'POINTS SCORE'!$B$10:$AI$39,34,FALSE)</f>
        <v>0</v>
      </c>
      <c r="H132" s="111">
        <f>VLOOKUP(F92,'POINTS SCORE'!$B$39:$AI$78,34,FALSE)</f>
        <v>0</v>
      </c>
      <c r="I132" s="113" t="s">
        <v>151</v>
      </c>
      <c r="J132" s="222"/>
      <c r="K132" s="111">
        <f>VLOOKUP(J92,'POINTS SCORE'!$B$10:$AI$39,34,FALSE)</f>
        <v>0</v>
      </c>
      <c r="L132" s="111">
        <f>VLOOKUP(J92,'POINTS SCORE'!$B$39:$AI$78,34,FALSE)</f>
        <v>0</v>
      </c>
      <c r="M132" s="113" t="s">
        <v>151</v>
      </c>
      <c r="N132" s="222"/>
      <c r="O132" s="102">
        <f>VLOOKUP(N92,'POINTS SCORE'!$B$10:$AI$39,34,FALSE)</f>
        <v>0</v>
      </c>
      <c r="P132" s="102">
        <f>VLOOKUP(N92,'POINTS SCORE'!$B$39:$AI$78,34,FALSE)</f>
        <v>0</v>
      </c>
      <c r="Q132" s="105" t="s">
        <v>151</v>
      </c>
      <c r="R132" s="222"/>
      <c r="S132" s="102" t="e">
        <f>VLOOKUP(R92,'POINTS SCORE'!$B$10:$AI$39,34,FALSE)</f>
        <v>#N/A</v>
      </c>
      <c r="T132" s="102" t="e">
        <f>VLOOKUP(R92,'POINTS SCORE'!$B$39:$AI$78,34,FALSE)</f>
        <v>#N/A</v>
      </c>
      <c r="U132" s="105" t="s">
        <v>151</v>
      </c>
      <c r="V132" s="222"/>
      <c r="W132" s="102" t="e">
        <f>VLOOKUP(V92,'POINTS SCORE'!$B$10:$AI$39,34,FALSE)</f>
        <v>#N/A</v>
      </c>
      <c r="X132" s="102" t="e">
        <f>VLOOKUP(V92,'POINTS SCORE'!$B$39:$AI$78,34,FALSE)</f>
        <v>#N/A</v>
      </c>
      <c r="Y132" s="105" t="s">
        <v>151</v>
      </c>
      <c r="Z132" s="222"/>
      <c r="AA132" s="102" t="e">
        <f>VLOOKUP(Z92,'POINTS SCORE'!$B$10:$AI$39,34,FALSE)</f>
        <v>#N/A</v>
      </c>
      <c r="AB132" s="102" t="e">
        <f>VLOOKUP(Z92,'POINTS SCORE'!$B$39:$AI$78,34,FALSE)</f>
        <v>#N/A</v>
      </c>
      <c r="AC132" s="105" t="s">
        <v>151</v>
      </c>
      <c r="AD132" s="222"/>
      <c r="AE132" s="102" t="e">
        <f>VLOOKUP(AD92,'POINTS SCORE'!$B$10:$AI$39,34,FALSE)</f>
        <v>#N/A</v>
      </c>
      <c r="AF132" s="106" t="e">
        <f>VLOOKUP(AD92,'POINTS SCORE'!$B$39:$AI$78,34,FALSE)</f>
        <v>#N/A</v>
      </c>
    </row>
    <row r="133" spans="1:32">
      <c r="A133" s="105" t="s">
        <v>151</v>
      </c>
      <c r="B133" s="222"/>
      <c r="C133" s="102">
        <f>VLOOKUP(B92,'POINTS SCORE'!$B$10:$AI$39,34,FALSE)</f>
        <v>0</v>
      </c>
      <c r="D133" s="111">
        <f>VLOOKUP(B92,'POINTS SCORE'!$B$39:$AI$78,34,FALSE)</f>
        <v>0</v>
      </c>
      <c r="E133" s="113" t="s">
        <v>151</v>
      </c>
      <c r="F133" s="222"/>
      <c r="G133" s="111">
        <f>VLOOKUP(F92,'POINTS SCORE'!$B$10:$AI$39,34,FALSE)</f>
        <v>0</v>
      </c>
      <c r="H133" s="111">
        <f>VLOOKUP(F92,'POINTS SCORE'!$B$39:$AI$78,34,FALSE)</f>
        <v>0</v>
      </c>
      <c r="I133" s="113" t="s">
        <v>151</v>
      </c>
      <c r="J133" s="222"/>
      <c r="K133" s="111">
        <f>VLOOKUP(J92,'POINTS SCORE'!$B$10:$AI$39,34,FALSE)</f>
        <v>0</v>
      </c>
      <c r="L133" s="111">
        <f>VLOOKUP(J92,'POINTS SCORE'!$B$39:$AI$78,34,FALSE)</f>
        <v>0</v>
      </c>
      <c r="M133" s="113" t="s">
        <v>151</v>
      </c>
      <c r="N133" s="222"/>
      <c r="O133" s="102">
        <f>VLOOKUP(N92,'POINTS SCORE'!$B$10:$AI$39,34,FALSE)</f>
        <v>0</v>
      </c>
      <c r="P133" s="102">
        <f>VLOOKUP(N92,'POINTS SCORE'!$B$39:$AI$78,34,FALSE)</f>
        <v>0</v>
      </c>
      <c r="Q133" s="105" t="s">
        <v>151</v>
      </c>
      <c r="R133" s="222"/>
      <c r="S133" s="102" t="e">
        <f>VLOOKUP(R92,'POINTS SCORE'!$B$10:$AI$39,34,FALSE)</f>
        <v>#N/A</v>
      </c>
      <c r="T133" s="102" t="e">
        <f>VLOOKUP(R92,'POINTS SCORE'!$B$39:$AI$78,34,FALSE)</f>
        <v>#N/A</v>
      </c>
      <c r="U133" s="105" t="s">
        <v>151</v>
      </c>
      <c r="V133" s="222"/>
      <c r="W133" s="102" t="e">
        <f>VLOOKUP(V92,'POINTS SCORE'!$B$10:$AI$39,34,FALSE)</f>
        <v>#N/A</v>
      </c>
      <c r="X133" s="102" t="e">
        <f>VLOOKUP(V92,'POINTS SCORE'!$B$39:$AI$78,34,FALSE)</f>
        <v>#N/A</v>
      </c>
      <c r="Y133" s="105" t="s">
        <v>151</v>
      </c>
      <c r="Z133" s="222"/>
      <c r="AA133" s="102" t="e">
        <f>VLOOKUP(Z92,'POINTS SCORE'!$B$10:$AI$39,34,FALSE)</f>
        <v>#N/A</v>
      </c>
      <c r="AB133" s="102" t="e">
        <f>VLOOKUP(Z92,'POINTS SCORE'!$B$39:$AI$78,34,FALSE)</f>
        <v>#N/A</v>
      </c>
      <c r="AC133" s="105" t="s">
        <v>151</v>
      </c>
      <c r="AD133" s="222"/>
      <c r="AE133" s="102" t="e">
        <f>VLOOKUP(AD92,'POINTS SCORE'!$B$10:$AI$39,34,FALSE)</f>
        <v>#N/A</v>
      </c>
      <c r="AF133" s="106" t="e">
        <f>VLOOKUP(AD92,'POINTS SCORE'!$B$39:$AI$78,34,FALSE)</f>
        <v>#N/A</v>
      </c>
    </row>
    <row r="134" spans="1:32">
      <c r="A134" s="105" t="s">
        <v>151</v>
      </c>
      <c r="B134" s="222"/>
      <c r="C134" s="102">
        <f>VLOOKUP(B92,'POINTS SCORE'!$B$10:$AI$39,34,FALSE)</f>
        <v>0</v>
      </c>
      <c r="D134" s="111">
        <f>VLOOKUP(B92,'POINTS SCORE'!$B$39:$AI$78,34,FALSE)</f>
        <v>0</v>
      </c>
      <c r="E134" s="113" t="s">
        <v>151</v>
      </c>
      <c r="F134" s="222"/>
      <c r="G134" s="111">
        <f>VLOOKUP(F92,'POINTS SCORE'!$B$10:$AI$39,34,FALSE)</f>
        <v>0</v>
      </c>
      <c r="H134" s="111">
        <f>VLOOKUP(F92,'POINTS SCORE'!$B$39:$AI$78,34,FALSE)</f>
        <v>0</v>
      </c>
      <c r="I134" s="113" t="s">
        <v>151</v>
      </c>
      <c r="J134" s="222"/>
      <c r="K134" s="111">
        <f>VLOOKUP(J92,'POINTS SCORE'!$B$10:$AI$39,34,FALSE)</f>
        <v>0</v>
      </c>
      <c r="L134" s="111">
        <f>VLOOKUP(J92,'POINTS SCORE'!$B$39:$AI$78,34,FALSE)</f>
        <v>0</v>
      </c>
      <c r="M134" s="113" t="s">
        <v>151</v>
      </c>
      <c r="N134" s="222"/>
      <c r="O134" s="102">
        <f>VLOOKUP(N92,'POINTS SCORE'!$B$10:$AI$39,34,FALSE)</f>
        <v>0</v>
      </c>
      <c r="P134" s="102">
        <f>VLOOKUP(N92,'POINTS SCORE'!$B$39:$AI$78,34,FALSE)</f>
        <v>0</v>
      </c>
      <c r="Q134" s="105" t="s">
        <v>151</v>
      </c>
      <c r="R134" s="222"/>
      <c r="S134" s="102" t="e">
        <f>VLOOKUP(R92,'POINTS SCORE'!$B$10:$AI$39,34,FALSE)</f>
        <v>#N/A</v>
      </c>
      <c r="T134" s="102" t="e">
        <f>VLOOKUP(R92,'POINTS SCORE'!$B$39:$AI$78,34,FALSE)</f>
        <v>#N/A</v>
      </c>
      <c r="U134" s="105" t="s">
        <v>151</v>
      </c>
      <c r="V134" s="222"/>
      <c r="W134" s="102" t="e">
        <f>VLOOKUP(V92,'POINTS SCORE'!$B$10:$AI$39,34,FALSE)</f>
        <v>#N/A</v>
      </c>
      <c r="X134" s="102" t="e">
        <f>VLOOKUP(V92,'POINTS SCORE'!$B$39:$AI$78,34,FALSE)</f>
        <v>#N/A</v>
      </c>
      <c r="Y134" s="105" t="s">
        <v>151</v>
      </c>
      <c r="Z134" s="222"/>
      <c r="AA134" s="102" t="e">
        <f>VLOOKUP(Z92,'POINTS SCORE'!$B$10:$AI$39,34,FALSE)</f>
        <v>#N/A</v>
      </c>
      <c r="AB134" s="102" t="e">
        <f>VLOOKUP(Z92,'POINTS SCORE'!$B$39:$AI$78,34,FALSE)</f>
        <v>#N/A</v>
      </c>
      <c r="AC134" s="105" t="s">
        <v>151</v>
      </c>
      <c r="AD134" s="222"/>
      <c r="AE134" s="102" t="e">
        <f>VLOOKUP(AD92,'POINTS SCORE'!$B$10:$AI$39,34,FALSE)</f>
        <v>#N/A</v>
      </c>
      <c r="AF134" s="106" t="e">
        <f>VLOOKUP(AD92,'POINTS SCORE'!$B$39:$AI$78,34,FALSE)</f>
        <v>#N/A</v>
      </c>
    </row>
    <row r="135" spans="1:32">
      <c r="A135" s="105"/>
      <c r="E135" s="113"/>
      <c r="H135" s="112"/>
      <c r="I135" s="113"/>
      <c r="L135" s="112"/>
      <c r="M135" s="113"/>
      <c r="P135" s="106"/>
      <c r="Q135" s="105"/>
      <c r="T135" s="106"/>
      <c r="U135" s="105"/>
      <c r="X135" s="106"/>
      <c r="Y135" s="105"/>
      <c r="AB135" s="106"/>
      <c r="AC135" s="105"/>
      <c r="AF135" s="106"/>
    </row>
    <row r="136" spans="1:32" ht="13.5" thickBot="1">
      <c r="A136" s="158"/>
      <c r="B136" s="159"/>
      <c r="C136" s="159"/>
      <c r="D136" s="183"/>
      <c r="E136" s="186"/>
      <c r="F136" s="183"/>
      <c r="G136" s="183"/>
      <c r="H136" s="182"/>
      <c r="I136" s="186"/>
      <c r="J136" s="183"/>
      <c r="K136" s="183"/>
      <c r="L136" s="182"/>
      <c r="M136" s="186"/>
      <c r="N136" s="183"/>
      <c r="O136" s="159"/>
      <c r="P136" s="163"/>
      <c r="Q136" s="158"/>
      <c r="R136" s="159"/>
      <c r="S136" s="159"/>
      <c r="T136" s="163"/>
      <c r="U136" s="158"/>
      <c r="V136" s="159"/>
      <c r="W136" s="159"/>
      <c r="X136" s="163"/>
      <c r="Y136" s="158"/>
      <c r="Z136" s="159"/>
      <c r="AA136" s="159"/>
      <c r="AB136" s="163"/>
      <c r="AC136" s="158"/>
      <c r="AD136" s="159"/>
      <c r="AE136" s="159"/>
      <c r="AF136" s="163"/>
    </row>
  </sheetData>
  <autoFilter ref="A5:O84" xr:uid="{47B3B57E-B1D9-426A-BF0E-E64147FA90A6}">
    <sortState xmlns:xlrd2="http://schemas.microsoft.com/office/spreadsheetml/2017/richdata2" ref="A6:O39">
      <sortCondition descending="1" ref="D5:D84"/>
    </sortState>
  </autoFilter>
  <mergeCells count="9">
    <mergeCell ref="U89:X89"/>
    <mergeCell ref="Y89:AB89"/>
    <mergeCell ref="AC89:AF89"/>
    <mergeCell ref="E2:F2"/>
    <mergeCell ref="A89:D89"/>
    <mergeCell ref="E89:H89"/>
    <mergeCell ref="I89:L89"/>
    <mergeCell ref="M89:P89"/>
    <mergeCell ref="Q89:T89"/>
  </mergeCells>
  <phoneticPr fontId="2" type="noConversion"/>
  <pageMargins left="0.74803149606299213" right="0.74803149606299213" top="0.98425196850393704" bottom="0.98425196850393704" header="0.51181102362204722" footer="0.51181102362204722"/>
  <pageSetup paperSize="9" scale="53"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36" id="{5B6190AC-95EE-4108-B0A1-7004AAA018A1}">
            <xm:f>VLOOKUP(B93,'Club Member Export'!$D:$D,1,FALSE)=B93</xm:f>
            <x14:dxf>
              <fill>
                <patternFill>
                  <bgColor rgb="FFFFFF00"/>
                </patternFill>
              </fill>
            </x14:dxf>
          </x14:cfRule>
          <xm:sqref>B93:B134 F93:F134 J93:J134 N93:N134 R93:R134 V93:V134 Z93:Z134 AD93:AD134</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249977111117893"/>
    <pageSetUpPr fitToPage="1"/>
  </sheetPr>
  <dimension ref="A1:AF136"/>
  <sheetViews>
    <sheetView workbookViewId="0"/>
  </sheetViews>
  <sheetFormatPr defaultColWidth="8.85546875" defaultRowHeight="12.75"/>
  <cols>
    <col min="1" max="1" width="15.5703125" style="102" customWidth="1"/>
    <col min="2" max="2" width="23.85546875" style="102" customWidth="1"/>
    <col min="3" max="3" width="19.42578125" style="102" bestFit="1" customWidth="1"/>
    <col min="4" max="4" width="24.7109375" style="111" bestFit="1" customWidth="1"/>
    <col min="5" max="7" width="14.5703125" style="111" customWidth="1"/>
    <col min="8" max="8" width="18.85546875" style="111" bestFit="1" customWidth="1"/>
    <col min="9" max="9" width="14.5703125" style="111" customWidth="1"/>
    <col min="10" max="10" width="15.42578125" style="111" bestFit="1" customWidth="1"/>
    <col min="11" max="11" width="14.5703125" style="111" customWidth="1"/>
    <col min="12" max="12" width="18.85546875" style="111" bestFit="1" customWidth="1"/>
    <col min="13" max="14" width="14.5703125" style="111" customWidth="1"/>
    <col min="15" max="15" width="12.5703125" style="102" customWidth="1"/>
    <col min="16" max="16" width="18.85546875" style="102" bestFit="1" customWidth="1"/>
    <col min="17" max="19" width="12.5703125" style="102" customWidth="1"/>
    <col min="20" max="20" width="18.85546875" style="102" bestFit="1" customWidth="1"/>
    <col min="21" max="23" width="12.5703125" style="102" customWidth="1"/>
    <col min="24" max="24" width="18.85546875" style="102" bestFit="1" customWidth="1"/>
    <col min="25" max="27" width="12.5703125" style="102" customWidth="1"/>
    <col min="28" max="28" width="18.85546875" style="102" bestFit="1" customWidth="1"/>
    <col min="29" max="31" width="12.5703125" style="102" customWidth="1"/>
    <col min="32" max="32" width="18.85546875" style="102" bestFit="1" customWidth="1"/>
    <col min="33" max="44" width="12.5703125" style="102" customWidth="1"/>
    <col min="45" max="16384" width="8.85546875" style="102"/>
  </cols>
  <sheetData>
    <row r="1" spans="1:15" ht="15" customHeight="1"/>
    <row r="2" spans="1:15" ht="15" customHeight="1">
      <c r="B2" s="101" t="s">
        <v>6</v>
      </c>
      <c r="C2" s="140" t="s">
        <v>96</v>
      </c>
      <c r="E2" s="254"/>
      <c r="F2" s="254"/>
    </row>
    <row r="3" spans="1:15" ht="15" customHeight="1"/>
    <row r="4" spans="1:15" ht="15" customHeight="1">
      <c r="A4" s="11"/>
      <c r="C4" s="147"/>
    </row>
    <row r="5" spans="1:15" s="107" customFormat="1" ht="15" customHeight="1">
      <c r="A5" s="110" t="s">
        <v>9</v>
      </c>
      <c r="B5" s="72" t="s">
        <v>8</v>
      </c>
      <c r="C5" s="72" t="s">
        <v>5</v>
      </c>
      <c r="D5" s="110" t="s">
        <v>10</v>
      </c>
      <c r="E5" s="164" t="s">
        <v>152</v>
      </c>
      <c r="F5" s="165" t="s">
        <v>153</v>
      </c>
      <c r="G5" s="166" t="s">
        <v>0</v>
      </c>
      <c r="H5" s="167" t="s">
        <v>51</v>
      </c>
      <c r="I5" s="179" t="s">
        <v>154</v>
      </c>
      <c r="J5" s="169" t="s">
        <v>155</v>
      </c>
      <c r="K5" s="170" t="s">
        <v>4</v>
      </c>
      <c r="L5" s="180" t="s">
        <v>156</v>
      </c>
      <c r="M5" s="172" t="s">
        <v>157</v>
      </c>
      <c r="N5" s="173" t="s">
        <v>158</v>
      </c>
      <c r="O5" s="174" t="s">
        <v>21</v>
      </c>
    </row>
    <row r="6" spans="1:15" ht="15" customHeight="1">
      <c r="A6" s="59" t="s">
        <v>281</v>
      </c>
      <c r="B6" s="184" t="s">
        <v>239</v>
      </c>
      <c r="C6" s="187">
        <f t="shared" ref="C6:C30" si="0">SUM(E6:O6)</f>
        <v>28</v>
      </c>
      <c r="D6" s="175">
        <f>SUM(E6:O6)-MIN(E6:I6)</f>
        <v>28</v>
      </c>
      <c r="E6" s="122">
        <f t="shared" ref="E6:E30" si="1">IFERROR(VLOOKUP(B6,$B$93:$C$134,2,FALSE),0)</f>
        <v>0</v>
      </c>
      <c r="F6" s="122">
        <f t="shared" ref="F6:F30" si="2">IFERROR(VLOOKUP(B6,$F$93:$G$134,2,FALSE),0)</f>
        <v>0</v>
      </c>
      <c r="G6" s="181"/>
      <c r="H6" s="122">
        <f t="shared" ref="H6:H30" si="3">IFERROR(VLOOKUP(B6,$J$93:$K$134,2,FALSE),0)</f>
        <v>11</v>
      </c>
      <c r="I6" s="122">
        <f t="shared" ref="I6:I30" si="4">IFERROR(VLOOKUP(B6,$N$93:$O$134,2,FALSE),0)</f>
        <v>17</v>
      </c>
      <c r="J6" s="122">
        <f t="shared" ref="J6:J30" si="5">IFERROR(VLOOKUP(B6,$R$93:$S$134,2,FALSE),0)</f>
        <v>0</v>
      </c>
      <c r="K6" s="181"/>
      <c r="L6" s="122">
        <f t="shared" ref="L6:L30" si="6">IFERROR(VLOOKUP(B6,$V$93:$W$134,2,FALSE),0)</f>
        <v>0</v>
      </c>
      <c r="M6" s="122">
        <f t="shared" ref="M6:M30" si="7">IFERROR(VLOOKUP(B6,$Z$93:$AA$134,2,FALSE),0)</f>
        <v>0</v>
      </c>
      <c r="N6" s="122">
        <f t="shared" ref="N6:N30" si="8">IFERROR(VLOOKUP(B6,$AD$93:$AE$134,2,FALSE),0)</f>
        <v>0</v>
      </c>
      <c r="O6" s="181"/>
    </row>
    <row r="7" spans="1:15" ht="15" customHeight="1">
      <c r="A7" s="59" t="s">
        <v>47</v>
      </c>
      <c r="B7" s="184" t="s">
        <v>2393</v>
      </c>
      <c r="C7" s="187">
        <f t="shared" si="0"/>
        <v>18</v>
      </c>
      <c r="D7" s="175">
        <f t="shared" ref="D7:D30" si="9">SUM(E7:O7)-MIN(E7:I7)</f>
        <v>18</v>
      </c>
      <c r="E7" s="122">
        <f t="shared" si="1"/>
        <v>0</v>
      </c>
      <c r="F7" s="122">
        <f t="shared" si="2"/>
        <v>0</v>
      </c>
      <c r="G7" s="123"/>
      <c r="H7" s="122">
        <f t="shared" si="3"/>
        <v>18</v>
      </c>
      <c r="I7" s="122">
        <f t="shared" si="4"/>
        <v>0</v>
      </c>
      <c r="J7" s="122">
        <f t="shared" si="5"/>
        <v>0</v>
      </c>
      <c r="K7" s="123"/>
      <c r="L7" s="122">
        <f t="shared" si="6"/>
        <v>0</v>
      </c>
      <c r="M7" s="122">
        <f t="shared" si="7"/>
        <v>0</v>
      </c>
      <c r="N7" s="122">
        <f t="shared" si="8"/>
        <v>0</v>
      </c>
      <c r="O7" s="123"/>
    </row>
    <row r="8" spans="1:15" ht="15" customHeight="1">
      <c r="A8" s="59"/>
      <c r="B8" s="184"/>
      <c r="C8" s="187">
        <f t="shared" si="0"/>
        <v>0</v>
      </c>
      <c r="D8" s="175">
        <f t="shared" si="9"/>
        <v>0</v>
      </c>
      <c r="E8" s="122">
        <f t="shared" si="1"/>
        <v>0</v>
      </c>
      <c r="F8" s="122">
        <f t="shared" si="2"/>
        <v>0</v>
      </c>
      <c r="G8" s="123"/>
      <c r="H8" s="122">
        <f t="shared" si="3"/>
        <v>0</v>
      </c>
      <c r="I8" s="122">
        <f t="shared" si="4"/>
        <v>0</v>
      </c>
      <c r="J8" s="122">
        <f t="shared" si="5"/>
        <v>0</v>
      </c>
      <c r="K8" s="123"/>
      <c r="L8" s="122">
        <f t="shared" si="6"/>
        <v>0</v>
      </c>
      <c r="M8" s="122">
        <f t="shared" si="7"/>
        <v>0</v>
      </c>
      <c r="N8" s="122">
        <f t="shared" si="8"/>
        <v>0</v>
      </c>
      <c r="O8" s="123"/>
    </row>
    <row r="9" spans="1:15" ht="15" customHeight="1">
      <c r="A9" s="59"/>
      <c r="B9" s="184"/>
      <c r="C9" s="187">
        <f t="shared" si="0"/>
        <v>0</v>
      </c>
      <c r="D9" s="175">
        <f t="shared" si="9"/>
        <v>0</v>
      </c>
      <c r="E9" s="122">
        <f t="shared" si="1"/>
        <v>0</v>
      </c>
      <c r="F9" s="122">
        <f t="shared" si="2"/>
        <v>0</v>
      </c>
      <c r="G9" s="181"/>
      <c r="H9" s="122">
        <f t="shared" si="3"/>
        <v>0</v>
      </c>
      <c r="I9" s="122">
        <f t="shared" si="4"/>
        <v>0</v>
      </c>
      <c r="J9" s="122">
        <f t="shared" si="5"/>
        <v>0</v>
      </c>
      <c r="K9" s="181"/>
      <c r="L9" s="122">
        <f t="shared" si="6"/>
        <v>0</v>
      </c>
      <c r="M9" s="122">
        <f t="shared" si="7"/>
        <v>0</v>
      </c>
      <c r="N9" s="122">
        <f t="shared" si="8"/>
        <v>0</v>
      </c>
      <c r="O9" s="181"/>
    </row>
    <row r="10" spans="1:15" ht="15" customHeight="1">
      <c r="A10" s="59"/>
      <c r="B10" s="184"/>
      <c r="C10" s="187">
        <f t="shared" si="0"/>
        <v>0</v>
      </c>
      <c r="D10" s="175">
        <f t="shared" si="9"/>
        <v>0</v>
      </c>
      <c r="E10" s="122">
        <f t="shared" si="1"/>
        <v>0</v>
      </c>
      <c r="F10" s="122">
        <f t="shared" si="2"/>
        <v>0</v>
      </c>
      <c r="G10" s="123"/>
      <c r="H10" s="122">
        <f t="shared" si="3"/>
        <v>0</v>
      </c>
      <c r="I10" s="122">
        <f t="shared" si="4"/>
        <v>0</v>
      </c>
      <c r="J10" s="122">
        <f t="shared" si="5"/>
        <v>0</v>
      </c>
      <c r="K10" s="123"/>
      <c r="L10" s="122">
        <f t="shared" si="6"/>
        <v>0</v>
      </c>
      <c r="M10" s="122">
        <f t="shared" si="7"/>
        <v>0</v>
      </c>
      <c r="N10" s="122">
        <f t="shared" si="8"/>
        <v>0</v>
      </c>
      <c r="O10" s="123"/>
    </row>
    <row r="11" spans="1:15" ht="15" customHeight="1">
      <c r="A11" s="59"/>
      <c r="B11" s="184"/>
      <c r="C11" s="187">
        <f t="shared" si="0"/>
        <v>0</v>
      </c>
      <c r="D11" s="175">
        <f t="shared" si="9"/>
        <v>0</v>
      </c>
      <c r="E11" s="122">
        <f t="shared" si="1"/>
        <v>0</v>
      </c>
      <c r="F11" s="122">
        <f t="shared" si="2"/>
        <v>0</v>
      </c>
      <c r="G11" s="123"/>
      <c r="H11" s="122">
        <f t="shared" si="3"/>
        <v>0</v>
      </c>
      <c r="I11" s="122">
        <f t="shared" si="4"/>
        <v>0</v>
      </c>
      <c r="J11" s="122">
        <f t="shared" si="5"/>
        <v>0</v>
      </c>
      <c r="K11" s="123"/>
      <c r="L11" s="122">
        <f t="shared" si="6"/>
        <v>0</v>
      </c>
      <c r="M11" s="122">
        <f t="shared" si="7"/>
        <v>0</v>
      </c>
      <c r="N11" s="122">
        <f t="shared" si="8"/>
        <v>0</v>
      </c>
      <c r="O11" s="123"/>
    </row>
    <row r="12" spans="1:15" ht="15" customHeight="1">
      <c r="A12" s="59"/>
      <c r="B12" s="184"/>
      <c r="C12" s="187">
        <f t="shared" si="0"/>
        <v>0</v>
      </c>
      <c r="D12" s="175">
        <f t="shared" si="9"/>
        <v>0</v>
      </c>
      <c r="E12" s="122">
        <f t="shared" si="1"/>
        <v>0</v>
      </c>
      <c r="F12" s="122">
        <f t="shared" si="2"/>
        <v>0</v>
      </c>
      <c r="G12" s="123"/>
      <c r="H12" s="122">
        <f t="shared" si="3"/>
        <v>0</v>
      </c>
      <c r="I12" s="122">
        <f t="shared" si="4"/>
        <v>0</v>
      </c>
      <c r="J12" s="122">
        <f t="shared" si="5"/>
        <v>0</v>
      </c>
      <c r="K12" s="123"/>
      <c r="L12" s="122">
        <f t="shared" si="6"/>
        <v>0</v>
      </c>
      <c r="M12" s="122">
        <f t="shared" si="7"/>
        <v>0</v>
      </c>
      <c r="N12" s="122">
        <f t="shared" si="8"/>
        <v>0</v>
      </c>
      <c r="O12" s="123"/>
    </row>
    <row r="13" spans="1:15" ht="15" customHeight="1">
      <c r="A13" s="59"/>
      <c r="B13" s="184"/>
      <c r="C13" s="187">
        <f t="shared" si="0"/>
        <v>0</v>
      </c>
      <c r="D13" s="175">
        <f t="shared" si="9"/>
        <v>0</v>
      </c>
      <c r="E13" s="122">
        <f t="shared" si="1"/>
        <v>0</v>
      </c>
      <c r="F13" s="122">
        <f t="shared" si="2"/>
        <v>0</v>
      </c>
      <c r="G13" s="123"/>
      <c r="H13" s="122">
        <f t="shared" si="3"/>
        <v>0</v>
      </c>
      <c r="I13" s="122">
        <f t="shared" si="4"/>
        <v>0</v>
      </c>
      <c r="J13" s="122">
        <f t="shared" si="5"/>
        <v>0</v>
      </c>
      <c r="K13" s="123"/>
      <c r="L13" s="122">
        <f t="shared" si="6"/>
        <v>0</v>
      </c>
      <c r="M13" s="122">
        <f t="shared" si="7"/>
        <v>0</v>
      </c>
      <c r="N13" s="122">
        <f t="shared" si="8"/>
        <v>0</v>
      </c>
      <c r="O13" s="123"/>
    </row>
    <row r="14" spans="1:15" ht="15" customHeight="1">
      <c r="A14" s="59"/>
      <c r="B14" s="184"/>
      <c r="C14" s="187">
        <f t="shared" si="0"/>
        <v>0</v>
      </c>
      <c r="D14" s="175">
        <f t="shared" si="9"/>
        <v>0</v>
      </c>
      <c r="E14" s="122">
        <f t="shared" si="1"/>
        <v>0</v>
      </c>
      <c r="F14" s="122">
        <f t="shared" si="2"/>
        <v>0</v>
      </c>
      <c r="G14" s="123"/>
      <c r="H14" s="122">
        <f t="shared" si="3"/>
        <v>0</v>
      </c>
      <c r="I14" s="122">
        <f t="shared" si="4"/>
        <v>0</v>
      </c>
      <c r="J14" s="122">
        <f t="shared" si="5"/>
        <v>0</v>
      </c>
      <c r="K14" s="123"/>
      <c r="L14" s="122">
        <f t="shared" si="6"/>
        <v>0</v>
      </c>
      <c r="M14" s="122">
        <f t="shared" si="7"/>
        <v>0</v>
      </c>
      <c r="N14" s="122">
        <f t="shared" si="8"/>
        <v>0</v>
      </c>
      <c r="O14" s="123"/>
    </row>
    <row r="15" spans="1:15" ht="15" customHeight="1">
      <c r="A15" s="59"/>
      <c r="B15" s="184"/>
      <c r="C15" s="187">
        <f t="shared" si="0"/>
        <v>0</v>
      </c>
      <c r="D15" s="175">
        <f t="shared" si="9"/>
        <v>0</v>
      </c>
      <c r="E15" s="122">
        <f t="shared" si="1"/>
        <v>0</v>
      </c>
      <c r="F15" s="122">
        <f t="shared" si="2"/>
        <v>0</v>
      </c>
      <c r="G15" s="181"/>
      <c r="H15" s="122">
        <f t="shared" si="3"/>
        <v>0</v>
      </c>
      <c r="I15" s="122">
        <f t="shared" si="4"/>
        <v>0</v>
      </c>
      <c r="J15" s="122">
        <f t="shared" si="5"/>
        <v>0</v>
      </c>
      <c r="K15" s="181"/>
      <c r="L15" s="122">
        <f t="shared" si="6"/>
        <v>0</v>
      </c>
      <c r="M15" s="122">
        <f t="shared" si="7"/>
        <v>0</v>
      </c>
      <c r="N15" s="122">
        <f t="shared" si="8"/>
        <v>0</v>
      </c>
      <c r="O15" s="181"/>
    </row>
    <row r="16" spans="1:15" ht="15" customHeight="1">
      <c r="A16" s="59"/>
      <c r="B16" s="184"/>
      <c r="C16" s="187">
        <f t="shared" si="0"/>
        <v>0</v>
      </c>
      <c r="D16" s="175">
        <f t="shared" si="9"/>
        <v>0</v>
      </c>
      <c r="E16" s="122">
        <f t="shared" si="1"/>
        <v>0</v>
      </c>
      <c r="F16" s="122">
        <f t="shared" si="2"/>
        <v>0</v>
      </c>
      <c r="G16" s="181"/>
      <c r="H16" s="122">
        <f t="shared" si="3"/>
        <v>0</v>
      </c>
      <c r="I16" s="122">
        <f t="shared" si="4"/>
        <v>0</v>
      </c>
      <c r="J16" s="122">
        <f t="shared" si="5"/>
        <v>0</v>
      </c>
      <c r="K16" s="181"/>
      <c r="L16" s="122">
        <f t="shared" si="6"/>
        <v>0</v>
      </c>
      <c r="M16" s="122">
        <f t="shared" si="7"/>
        <v>0</v>
      </c>
      <c r="N16" s="122">
        <f t="shared" si="8"/>
        <v>0</v>
      </c>
      <c r="O16" s="181"/>
    </row>
    <row r="17" spans="1:15" ht="15" customHeight="1">
      <c r="A17" s="59"/>
      <c r="B17" s="184"/>
      <c r="C17" s="187">
        <f t="shared" si="0"/>
        <v>0</v>
      </c>
      <c r="D17" s="175">
        <f t="shared" si="9"/>
        <v>0</v>
      </c>
      <c r="E17" s="122">
        <f t="shared" si="1"/>
        <v>0</v>
      </c>
      <c r="F17" s="122">
        <f t="shared" si="2"/>
        <v>0</v>
      </c>
      <c r="G17" s="123"/>
      <c r="H17" s="122">
        <f t="shared" si="3"/>
        <v>0</v>
      </c>
      <c r="I17" s="122">
        <f t="shared" si="4"/>
        <v>0</v>
      </c>
      <c r="J17" s="122">
        <f t="shared" si="5"/>
        <v>0</v>
      </c>
      <c r="K17" s="123"/>
      <c r="L17" s="122">
        <f t="shared" si="6"/>
        <v>0</v>
      </c>
      <c r="M17" s="122">
        <f t="shared" si="7"/>
        <v>0</v>
      </c>
      <c r="N17" s="122">
        <f t="shared" si="8"/>
        <v>0</v>
      </c>
      <c r="O17" s="123"/>
    </row>
    <row r="18" spans="1:15" ht="15" customHeight="1">
      <c r="A18" s="52"/>
      <c r="B18" s="184"/>
      <c r="C18" s="187">
        <f t="shared" si="0"/>
        <v>0</v>
      </c>
      <c r="D18" s="175">
        <f t="shared" si="9"/>
        <v>0</v>
      </c>
      <c r="E18" s="122">
        <f t="shared" si="1"/>
        <v>0</v>
      </c>
      <c r="F18" s="122">
        <f t="shared" si="2"/>
        <v>0</v>
      </c>
      <c r="G18" s="123"/>
      <c r="H18" s="122">
        <f t="shared" si="3"/>
        <v>0</v>
      </c>
      <c r="I18" s="122">
        <f t="shared" si="4"/>
        <v>0</v>
      </c>
      <c r="J18" s="122">
        <f t="shared" si="5"/>
        <v>0</v>
      </c>
      <c r="K18" s="123"/>
      <c r="L18" s="122">
        <f t="shared" si="6"/>
        <v>0</v>
      </c>
      <c r="M18" s="122">
        <f t="shared" si="7"/>
        <v>0</v>
      </c>
      <c r="N18" s="122">
        <f t="shared" si="8"/>
        <v>0</v>
      </c>
      <c r="O18" s="123"/>
    </row>
    <row r="19" spans="1:15" ht="15" customHeight="1">
      <c r="A19" s="52"/>
      <c r="B19" s="184"/>
      <c r="C19" s="187">
        <f t="shared" si="0"/>
        <v>0</v>
      </c>
      <c r="D19" s="175">
        <f t="shared" si="9"/>
        <v>0</v>
      </c>
      <c r="E19" s="122">
        <f t="shared" si="1"/>
        <v>0</v>
      </c>
      <c r="F19" s="122">
        <f t="shared" si="2"/>
        <v>0</v>
      </c>
      <c r="G19" s="123"/>
      <c r="H19" s="122">
        <f t="shared" si="3"/>
        <v>0</v>
      </c>
      <c r="I19" s="122">
        <f t="shared" si="4"/>
        <v>0</v>
      </c>
      <c r="J19" s="122">
        <f t="shared" si="5"/>
        <v>0</v>
      </c>
      <c r="K19" s="123"/>
      <c r="L19" s="122">
        <f t="shared" si="6"/>
        <v>0</v>
      </c>
      <c r="M19" s="122">
        <f t="shared" si="7"/>
        <v>0</v>
      </c>
      <c r="N19" s="122">
        <f t="shared" si="8"/>
        <v>0</v>
      </c>
      <c r="O19" s="123"/>
    </row>
    <row r="20" spans="1:15" ht="15" customHeight="1">
      <c r="A20" s="52"/>
      <c r="B20" s="184"/>
      <c r="C20" s="187">
        <f t="shared" si="0"/>
        <v>0</v>
      </c>
      <c r="D20" s="175">
        <f t="shared" si="9"/>
        <v>0</v>
      </c>
      <c r="E20" s="122">
        <f t="shared" si="1"/>
        <v>0</v>
      </c>
      <c r="F20" s="122">
        <f t="shared" si="2"/>
        <v>0</v>
      </c>
      <c r="G20" s="123"/>
      <c r="H20" s="122">
        <f t="shared" si="3"/>
        <v>0</v>
      </c>
      <c r="I20" s="122">
        <f t="shared" si="4"/>
        <v>0</v>
      </c>
      <c r="J20" s="122">
        <f t="shared" si="5"/>
        <v>0</v>
      </c>
      <c r="K20" s="123"/>
      <c r="L20" s="122">
        <f t="shared" si="6"/>
        <v>0</v>
      </c>
      <c r="M20" s="122">
        <f t="shared" si="7"/>
        <v>0</v>
      </c>
      <c r="N20" s="122">
        <f t="shared" si="8"/>
        <v>0</v>
      </c>
      <c r="O20" s="123"/>
    </row>
    <row r="21" spans="1:15" ht="15" customHeight="1">
      <c r="A21" s="53"/>
      <c r="B21" s="184"/>
      <c r="C21" s="187">
        <f t="shared" si="0"/>
        <v>0</v>
      </c>
      <c r="D21" s="175">
        <f t="shared" si="9"/>
        <v>0</v>
      </c>
      <c r="E21" s="122">
        <f t="shared" si="1"/>
        <v>0</v>
      </c>
      <c r="F21" s="122">
        <f t="shared" si="2"/>
        <v>0</v>
      </c>
      <c r="G21" s="123"/>
      <c r="H21" s="122">
        <f t="shared" si="3"/>
        <v>0</v>
      </c>
      <c r="I21" s="122">
        <f t="shared" si="4"/>
        <v>0</v>
      </c>
      <c r="J21" s="122">
        <f t="shared" si="5"/>
        <v>0</v>
      </c>
      <c r="K21" s="123"/>
      <c r="L21" s="122">
        <f t="shared" si="6"/>
        <v>0</v>
      </c>
      <c r="M21" s="122">
        <f t="shared" si="7"/>
        <v>0</v>
      </c>
      <c r="N21" s="122">
        <f t="shared" si="8"/>
        <v>0</v>
      </c>
      <c r="O21" s="123"/>
    </row>
    <row r="22" spans="1:15" ht="15" customHeight="1">
      <c r="A22" s="52"/>
      <c r="B22" s="184"/>
      <c r="C22" s="187">
        <f t="shared" si="0"/>
        <v>0</v>
      </c>
      <c r="D22" s="175">
        <f t="shared" si="9"/>
        <v>0</v>
      </c>
      <c r="E22" s="122">
        <f t="shared" si="1"/>
        <v>0</v>
      </c>
      <c r="F22" s="122">
        <f t="shared" si="2"/>
        <v>0</v>
      </c>
      <c r="G22" s="181"/>
      <c r="H22" s="122">
        <f t="shared" si="3"/>
        <v>0</v>
      </c>
      <c r="I22" s="122">
        <f t="shared" si="4"/>
        <v>0</v>
      </c>
      <c r="J22" s="122">
        <f t="shared" si="5"/>
        <v>0</v>
      </c>
      <c r="K22" s="181"/>
      <c r="L22" s="122">
        <f t="shared" si="6"/>
        <v>0</v>
      </c>
      <c r="M22" s="122">
        <f t="shared" si="7"/>
        <v>0</v>
      </c>
      <c r="N22" s="122">
        <f t="shared" si="8"/>
        <v>0</v>
      </c>
      <c r="O22" s="181"/>
    </row>
    <row r="23" spans="1:15" ht="15" customHeight="1">
      <c r="A23" s="52"/>
      <c r="B23" s="96"/>
      <c r="C23" s="187">
        <f t="shared" si="0"/>
        <v>0</v>
      </c>
      <c r="D23" s="175">
        <f t="shared" si="9"/>
        <v>0</v>
      </c>
      <c r="E23" s="122">
        <f t="shared" si="1"/>
        <v>0</v>
      </c>
      <c r="F23" s="122">
        <f t="shared" si="2"/>
        <v>0</v>
      </c>
      <c r="G23" s="123"/>
      <c r="H23" s="122">
        <f t="shared" si="3"/>
        <v>0</v>
      </c>
      <c r="I23" s="122">
        <f t="shared" si="4"/>
        <v>0</v>
      </c>
      <c r="J23" s="122">
        <f t="shared" si="5"/>
        <v>0</v>
      </c>
      <c r="K23" s="123"/>
      <c r="L23" s="122">
        <f t="shared" si="6"/>
        <v>0</v>
      </c>
      <c r="M23" s="122">
        <f t="shared" si="7"/>
        <v>0</v>
      </c>
      <c r="N23" s="122">
        <f t="shared" si="8"/>
        <v>0</v>
      </c>
      <c r="O23" s="123"/>
    </row>
    <row r="24" spans="1:15" ht="15" customHeight="1">
      <c r="A24" s="52"/>
      <c r="B24" s="96"/>
      <c r="C24" s="187">
        <f t="shared" si="0"/>
        <v>0</v>
      </c>
      <c r="D24" s="175">
        <f t="shared" si="9"/>
        <v>0</v>
      </c>
      <c r="E24" s="122">
        <f t="shared" si="1"/>
        <v>0</v>
      </c>
      <c r="F24" s="122">
        <f t="shared" si="2"/>
        <v>0</v>
      </c>
      <c r="G24" s="181"/>
      <c r="H24" s="122">
        <f t="shared" si="3"/>
        <v>0</v>
      </c>
      <c r="I24" s="122">
        <f t="shared" si="4"/>
        <v>0</v>
      </c>
      <c r="J24" s="122">
        <f t="shared" si="5"/>
        <v>0</v>
      </c>
      <c r="K24" s="181"/>
      <c r="L24" s="122">
        <f t="shared" si="6"/>
        <v>0</v>
      </c>
      <c r="M24" s="122">
        <f t="shared" si="7"/>
        <v>0</v>
      </c>
      <c r="N24" s="122">
        <f t="shared" si="8"/>
        <v>0</v>
      </c>
      <c r="O24" s="181"/>
    </row>
    <row r="25" spans="1:15" ht="15" customHeight="1">
      <c r="A25" s="94"/>
      <c r="B25" s="96"/>
      <c r="C25" s="187">
        <f t="shared" si="0"/>
        <v>0</v>
      </c>
      <c r="D25" s="175">
        <f t="shared" si="9"/>
        <v>0</v>
      </c>
      <c r="E25" s="122">
        <f t="shared" si="1"/>
        <v>0</v>
      </c>
      <c r="F25" s="122">
        <f t="shared" si="2"/>
        <v>0</v>
      </c>
      <c r="G25" s="123"/>
      <c r="H25" s="122">
        <f t="shared" si="3"/>
        <v>0</v>
      </c>
      <c r="I25" s="122">
        <f t="shared" si="4"/>
        <v>0</v>
      </c>
      <c r="J25" s="122">
        <f t="shared" si="5"/>
        <v>0</v>
      </c>
      <c r="K25" s="123"/>
      <c r="L25" s="122">
        <f t="shared" si="6"/>
        <v>0</v>
      </c>
      <c r="M25" s="122">
        <f t="shared" si="7"/>
        <v>0</v>
      </c>
      <c r="N25" s="122">
        <f t="shared" si="8"/>
        <v>0</v>
      </c>
      <c r="O25" s="123"/>
    </row>
    <row r="26" spans="1:15" ht="15" customHeight="1">
      <c r="A26" s="59"/>
      <c r="B26" s="96"/>
      <c r="C26" s="187">
        <f t="shared" si="0"/>
        <v>0</v>
      </c>
      <c r="D26" s="175">
        <f t="shared" si="9"/>
        <v>0</v>
      </c>
      <c r="E26" s="122">
        <f t="shared" si="1"/>
        <v>0</v>
      </c>
      <c r="F26" s="122">
        <f t="shared" si="2"/>
        <v>0</v>
      </c>
      <c r="G26" s="123"/>
      <c r="H26" s="122">
        <f t="shared" si="3"/>
        <v>0</v>
      </c>
      <c r="I26" s="122">
        <f t="shared" si="4"/>
        <v>0</v>
      </c>
      <c r="J26" s="122">
        <f t="shared" si="5"/>
        <v>0</v>
      </c>
      <c r="K26" s="123"/>
      <c r="L26" s="122">
        <f t="shared" si="6"/>
        <v>0</v>
      </c>
      <c r="M26" s="122">
        <f t="shared" si="7"/>
        <v>0</v>
      </c>
      <c r="N26" s="122">
        <f t="shared" si="8"/>
        <v>0</v>
      </c>
      <c r="O26" s="123"/>
    </row>
    <row r="27" spans="1:15" ht="15" customHeight="1">
      <c r="A27" s="59"/>
      <c r="B27" s="96"/>
      <c r="C27" s="187">
        <f t="shared" si="0"/>
        <v>0</v>
      </c>
      <c r="D27" s="175">
        <f t="shared" si="9"/>
        <v>0</v>
      </c>
      <c r="E27" s="122">
        <f t="shared" si="1"/>
        <v>0</v>
      </c>
      <c r="F27" s="122">
        <f t="shared" si="2"/>
        <v>0</v>
      </c>
      <c r="G27" s="181"/>
      <c r="H27" s="122">
        <f t="shared" si="3"/>
        <v>0</v>
      </c>
      <c r="I27" s="122">
        <f t="shared" si="4"/>
        <v>0</v>
      </c>
      <c r="J27" s="122">
        <f t="shared" si="5"/>
        <v>0</v>
      </c>
      <c r="K27" s="181"/>
      <c r="L27" s="122">
        <f t="shared" si="6"/>
        <v>0</v>
      </c>
      <c r="M27" s="122">
        <f t="shared" si="7"/>
        <v>0</v>
      </c>
      <c r="N27" s="122">
        <f t="shared" si="8"/>
        <v>0</v>
      </c>
      <c r="O27" s="181"/>
    </row>
    <row r="28" spans="1:15" ht="15" customHeight="1">
      <c r="A28" s="52"/>
      <c r="B28" s="96"/>
      <c r="C28" s="187">
        <f t="shared" si="0"/>
        <v>0</v>
      </c>
      <c r="D28" s="175">
        <f t="shared" si="9"/>
        <v>0</v>
      </c>
      <c r="E28" s="122">
        <f t="shared" si="1"/>
        <v>0</v>
      </c>
      <c r="F28" s="122">
        <f t="shared" si="2"/>
        <v>0</v>
      </c>
      <c r="G28" s="181"/>
      <c r="H28" s="122">
        <f t="shared" si="3"/>
        <v>0</v>
      </c>
      <c r="I28" s="122">
        <f t="shared" si="4"/>
        <v>0</v>
      </c>
      <c r="J28" s="122">
        <f t="shared" si="5"/>
        <v>0</v>
      </c>
      <c r="K28" s="181"/>
      <c r="L28" s="122">
        <f t="shared" si="6"/>
        <v>0</v>
      </c>
      <c r="M28" s="122">
        <f t="shared" si="7"/>
        <v>0</v>
      </c>
      <c r="N28" s="122">
        <f t="shared" si="8"/>
        <v>0</v>
      </c>
      <c r="O28" s="181"/>
    </row>
    <row r="29" spans="1:15" ht="15" customHeight="1">
      <c r="A29" s="52"/>
      <c r="B29" s="96"/>
      <c r="C29" s="187">
        <f t="shared" si="0"/>
        <v>0</v>
      </c>
      <c r="D29" s="175">
        <f t="shared" si="9"/>
        <v>0</v>
      </c>
      <c r="E29" s="122">
        <f t="shared" si="1"/>
        <v>0</v>
      </c>
      <c r="F29" s="122">
        <f t="shared" si="2"/>
        <v>0</v>
      </c>
      <c r="G29" s="123"/>
      <c r="H29" s="122">
        <f t="shared" si="3"/>
        <v>0</v>
      </c>
      <c r="I29" s="122">
        <f t="shared" si="4"/>
        <v>0</v>
      </c>
      <c r="J29" s="122">
        <f t="shared" si="5"/>
        <v>0</v>
      </c>
      <c r="K29" s="123"/>
      <c r="L29" s="122">
        <f t="shared" si="6"/>
        <v>0</v>
      </c>
      <c r="M29" s="122">
        <f t="shared" si="7"/>
        <v>0</v>
      </c>
      <c r="N29" s="122">
        <f t="shared" si="8"/>
        <v>0</v>
      </c>
      <c r="O29" s="123"/>
    </row>
    <row r="30" spans="1:15" ht="15" customHeight="1">
      <c r="A30" s="59"/>
      <c r="B30" s="96"/>
      <c r="C30" s="187">
        <f t="shared" si="0"/>
        <v>0</v>
      </c>
      <c r="D30" s="175">
        <f t="shared" si="9"/>
        <v>0</v>
      </c>
      <c r="E30" s="122">
        <f t="shared" si="1"/>
        <v>0</v>
      </c>
      <c r="F30" s="122">
        <f t="shared" si="2"/>
        <v>0</v>
      </c>
      <c r="G30" s="181"/>
      <c r="H30" s="122">
        <f t="shared" si="3"/>
        <v>0</v>
      </c>
      <c r="I30" s="122">
        <f t="shared" si="4"/>
        <v>0</v>
      </c>
      <c r="J30" s="122">
        <f t="shared" si="5"/>
        <v>0</v>
      </c>
      <c r="K30" s="181"/>
      <c r="L30" s="122">
        <f t="shared" si="6"/>
        <v>0</v>
      </c>
      <c r="M30" s="122">
        <f t="shared" si="7"/>
        <v>0</v>
      </c>
      <c r="N30" s="122">
        <f t="shared" si="8"/>
        <v>0</v>
      </c>
      <c r="O30" s="181"/>
    </row>
    <row r="31" spans="1:15" ht="15" hidden="1" customHeight="1">
      <c r="A31" s="59"/>
      <c r="B31" s="96"/>
      <c r="C31" s="187">
        <f t="shared" ref="C31:C70" si="10">SUM(E31:O31)</f>
        <v>0</v>
      </c>
      <c r="D31" s="175">
        <f t="shared" ref="D31:D70" si="11">SUM(E31:O31)-MIN(E31:H31)</f>
        <v>0</v>
      </c>
      <c r="E31" s="122">
        <f t="shared" ref="E31:E37" si="12">IFERROR(VLOOKUP(B31,$B$93:$C$134,2,FALSE),0)</f>
        <v>0</v>
      </c>
      <c r="F31" s="122">
        <f t="shared" ref="F31:F37" si="13">IFERROR(VLOOKUP(B31,$F$93:$G$134,2,FALSE),0)</f>
        <v>0</v>
      </c>
      <c r="G31" s="181"/>
      <c r="H31" s="122">
        <f t="shared" ref="H31:H37" si="14">IFERROR(VLOOKUP(B31,$J$93:$K$134,2,FALSE),0)</f>
        <v>0</v>
      </c>
      <c r="I31" s="122">
        <f t="shared" ref="I31:I37" si="15">IFERROR(VLOOKUP(B31,$N$93:$O$134,2,FALSE),0)</f>
        <v>0</v>
      </c>
      <c r="J31" s="122">
        <f t="shared" ref="J31:J37" si="16">IFERROR(VLOOKUP(B31,$R$93:$S$134,2,FALSE),0)</f>
        <v>0</v>
      </c>
      <c r="K31" s="181"/>
      <c r="L31" s="122">
        <f t="shared" ref="L31:L37" si="17">IFERROR(VLOOKUP(B31,$V$93:$W$134,2,FALSE),0)</f>
        <v>0</v>
      </c>
      <c r="M31" s="122">
        <f t="shared" ref="M31:M37" si="18">IFERROR(VLOOKUP(B31,$Z$93:$AA$134,2,FALSE),0)</f>
        <v>0</v>
      </c>
      <c r="N31" s="122">
        <f t="shared" ref="N31:N37" si="19">IFERROR(VLOOKUP(B31,$AD$93:$AE$134,2,FALSE),0)</f>
        <v>0</v>
      </c>
      <c r="O31" s="181"/>
    </row>
    <row r="32" spans="1:15" ht="15" hidden="1" customHeight="1">
      <c r="A32" s="59"/>
      <c r="B32" s="96"/>
      <c r="C32" s="187">
        <f t="shared" si="10"/>
        <v>0</v>
      </c>
      <c r="D32" s="175">
        <f t="shared" si="11"/>
        <v>0</v>
      </c>
      <c r="E32" s="122">
        <f t="shared" si="12"/>
        <v>0</v>
      </c>
      <c r="F32" s="122">
        <f t="shared" si="13"/>
        <v>0</v>
      </c>
      <c r="G32" s="123"/>
      <c r="H32" s="122">
        <f t="shared" si="14"/>
        <v>0</v>
      </c>
      <c r="I32" s="122">
        <f t="shared" si="15"/>
        <v>0</v>
      </c>
      <c r="J32" s="122">
        <f t="shared" si="16"/>
        <v>0</v>
      </c>
      <c r="K32" s="123"/>
      <c r="L32" s="122">
        <f t="shared" si="17"/>
        <v>0</v>
      </c>
      <c r="M32" s="122">
        <f t="shared" si="18"/>
        <v>0</v>
      </c>
      <c r="N32" s="122">
        <f t="shared" si="19"/>
        <v>0</v>
      </c>
      <c r="O32" s="123"/>
    </row>
    <row r="33" spans="1:15" ht="15" hidden="1" customHeight="1">
      <c r="A33" s="59"/>
      <c r="B33" s="96"/>
      <c r="C33" s="187">
        <f t="shared" si="10"/>
        <v>0</v>
      </c>
      <c r="D33" s="175">
        <f t="shared" si="11"/>
        <v>0</v>
      </c>
      <c r="E33" s="122">
        <f t="shared" si="12"/>
        <v>0</v>
      </c>
      <c r="F33" s="122">
        <f t="shared" si="13"/>
        <v>0</v>
      </c>
      <c r="G33" s="123"/>
      <c r="H33" s="122">
        <f t="shared" si="14"/>
        <v>0</v>
      </c>
      <c r="I33" s="122">
        <f t="shared" si="15"/>
        <v>0</v>
      </c>
      <c r="J33" s="122">
        <f t="shared" si="16"/>
        <v>0</v>
      </c>
      <c r="K33" s="123"/>
      <c r="L33" s="122">
        <f t="shared" si="17"/>
        <v>0</v>
      </c>
      <c r="M33" s="122">
        <f t="shared" si="18"/>
        <v>0</v>
      </c>
      <c r="N33" s="122">
        <f t="shared" si="19"/>
        <v>0</v>
      </c>
      <c r="O33" s="123"/>
    </row>
    <row r="34" spans="1:15" ht="15" hidden="1" customHeight="1">
      <c r="A34" s="59"/>
      <c r="B34" s="96"/>
      <c r="C34" s="187">
        <f t="shared" si="10"/>
        <v>0</v>
      </c>
      <c r="D34" s="175">
        <f t="shared" si="11"/>
        <v>0</v>
      </c>
      <c r="E34" s="122">
        <f t="shared" si="12"/>
        <v>0</v>
      </c>
      <c r="F34" s="122">
        <f t="shared" si="13"/>
        <v>0</v>
      </c>
      <c r="G34" s="123"/>
      <c r="H34" s="122">
        <f t="shared" si="14"/>
        <v>0</v>
      </c>
      <c r="I34" s="122">
        <f t="shared" si="15"/>
        <v>0</v>
      </c>
      <c r="J34" s="122">
        <f t="shared" si="16"/>
        <v>0</v>
      </c>
      <c r="K34" s="123"/>
      <c r="L34" s="122">
        <f t="shared" si="17"/>
        <v>0</v>
      </c>
      <c r="M34" s="122">
        <f t="shared" si="18"/>
        <v>0</v>
      </c>
      <c r="N34" s="122">
        <f t="shared" si="19"/>
        <v>0</v>
      </c>
      <c r="O34" s="123"/>
    </row>
    <row r="35" spans="1:15" ht="15" hidden="1" customHeight="1">
      <c r="A35" s="59"/>
      <c r="B35" s="96"/>
      <c r="C35" s="187">
        <f t="shared" si="10"/>
        <v>0</v>
      </c>
      <c r="D35" s="175">
        <f t="shared" si="11"/>
        <v>0</v>
      </c>
      <c r="E35" s="122">
        <f t="shared" si="12"/>
        <v>0</v>
      </c>
      <c r="F35" s="122">
        <f t="shared" si="13"/>
        <v>0</v>
      </c>
      <c r="G35" s="123"/>
      <c r="H35" s="122">
        <f t="shared" si="14"/>
        <v>0</v>
      </c>
      <c r="I35" s="122">
        <f t="shared" si="15"/>
        <v>0</v>
      </c>
      <c r="J35" s="122">
        <f t="shared" si="16"/>
        <v>0</v>
      </c>
      <c r="K35" s="123"/>
      <c r="L35" s="122">
        <f t="shared" si="17"/>
        <v>0</v>
      </c>
      <c r="M35" s="122">
        <f t="shared" si="18"/>
        <v>0</v>
      </c>
      <c r="N35" s="122">
        <f t="shared" si="19"/>
        <v>0</v>
      </c>
      <c r="O35" s="123"/>
    </row>
    <row r="36" spans="1:15" ht="15" hidden="1" customHeight="1">
      <c r="A36" s="59"/>
      <c r="B36" s="96"/>
      <c r="C36" s="187">
        <f t="shared" si="10"/>
        <v>0</v>
      </c>
      <c r="D36" s="175">
        <f t="shared" si="11"/>
        <v>0</v>
      </c>
      <c r="E36" s="122">
        <f t="shared" si="12"/>
        <v>0</v>
      </c>
      <c r="F36" s="122">
        <f t="shared" si="13"/>
        <v>0</v>
      </c>
      <c r="G36" s="181"/>
      <c r="H36" s="122">
        <f t="shared" si="14"/>
        <v>0</v>
      </c>
      <c r="I36" s="122">
        <f t="shared" si="15"/>
        <v>0</v>
      </c>
      <c r="J36" s="122">
        <f t="shared" si="16"/>
        <v>0</v>
      </c>
      <c r="K36" s="181"/>
      <c r="L36" s="122">
        <f t="shared" si="17"/>
        <v>0</v>
      </c>
      <c r="M36" s="122">
        <f t="shared" si="18"/>
        <v>0</v>
      </c>
      <c r="N36" s="122">
        <f t="shared" si="19"/>
        <v>0</v>
      </c>
      <c r="O36" s="181"/>
    </row>
    <row r="37" spans="1:15" ht="15" hidden="1" customHeight="1">
      <c r="A37" s="59"/>
      <c r="B37" s="96"/>
      <c r="C37" s="187">
        <f t="shared" si="10"/>
        <v>0</v>
      </c>
      <c r="D37" s="175">
        <f t="shared" si="11"/>
        <v>0</v>
      </c>
      <c r="E37" s="122">
        <f t="shared" si="12"/>
        <v>0</v>
      </c>
      <c r="F37" s="122">
        <f t="shared" si="13"/>
        <v>0</v>
      </c>
      <c r="G37" s="123"/>
      <c r="H37" s="122">
        <f t="shared" si="14"/>
        <v>0</v>
      </c>
      <c r="I37" s="122">
        <f t="shared" si="15"/>
        <v>0</v>
      </c>
      <c r="J37" s="122">
        <f t="shared" si="16"/>
        <v>0</v>
      </c>
      <c r="K37" s="123"/>
      <c r="L37" s="122">
        <f t="shared" si="17"/>
        <v>0</v>
      </c>
      <c r="M37" s="122">
        <f t="shared" si="18"/>
        <v>0</v>
      </c>
      <c r="N37" s="122">
        <f t="shared" si="19"/>
        <v>0</v>
      </c>
      <c r="O37" s="123"/>
    </row>
    <row r="38" spans="1:15" ht="15" hidden="1" customHeight="1">
      <c r="A38" s="59"/>
      <c r="B38" s="96"/>
      <c r="C38" s="187">
        <f t="shared" si="10"/>
        <v>0</v>
      </c>
      <c r="D38" s="175">
        <f t="shared" si="11"/>
        <v>0</v>
      </c>
      <c r="E38" s="122">
        <f t="shared" ref="E38:E69" si="20">IFERROR(VLOOKUP(B38,$B$93:$C$134,2,FALSE),0)</f>
        <v>0</v>
      </c>
      <c r="F38" s="122">
        <f t="shared" ref="F38:F69" si="21">IFERROR(VLOOKUP(B38,$F$93:$G$134,2,FALSE),0)</f>
        <v>0</v>
      </c>
      <c r="G38" s="181"/>
      <c r="H38" s="122">
        <f t="shared" ref="H38:H69" si="22">IFERROR(VLOOKUP(B38,$J$93:$K$134,2,FALSE),0)</f>
        <v>0</v>
      </c>
      <c r="I38" s="122">
        <f t="shared" ref="I38:I69" si="23">IFERROR(VLOOKUP(B38,$N$93:$O$134,2,FALSE),0)</f>
        <v>0</v>
      </c>
      <c r="J38" s="122">
        <f t="shared" ref="J38:J69" si="24">IFERROR(VLOOKUP(B38,$R$93:$S$134,2,FALSE),0)</f>
        <v>0</v>
      </c>
      <c r="K38" s="181"/>
      <c r="L38" s="122">
        <f t="shared" ref="L38:L69" si="25">IFERROR(VLOOKUP(B38,$V$93:$W$134,2,FALSE),0)</f>
        <v>0</v>
      </c>
      <c r="M38" s="122">
        <f t="shared" ref="M38:M69" si="26">IFERROR(VLOOKUP(B38,$Z$93:$AA$134,2,FALSE),0)</f>
        <v>0</v>
      </c>
      <c r="N38" s="122">
        <f t="shared" ref="N38:N69" si="27">IFERROR(VLOOKUP(B38,$AD$93:$AE$134,2,FALSE),0)</f>
        <v>0</v>
      </c>
      <c r="O38" s="181"/>
    </row>
    <row r="39" spans="1:15" ht="15" hidden="1" customHeight="1">
      <c r="A39" s="59"/>
      <c r="B39" s="96"/>
      <c r="C39" s="187">
        <f t="shared" si="10"/>
        <v>0</v>
      </c>
      <c r="D39" s="175">
        <f t="shared" si="11"/>
        <v>0</v>
      </c>
      <c r="E39" s="122">
        <f t="shared" si="20"/>
        <v>0</v>
      </c>
      <c r="F39" s="122">
        <f t="shared" si="21"/>
        <v>0</v>
      </c>
      <c r="G39" s="123"/>
      <c r="H39" s="122">
        <f t="shared" si="22"/>
        <v>0</v>
      </c>
      <c r="I39" s="122">
        <f t="shared" si="23"/>
        <v>0</v>
      </c>
      <c r="J39" s="122">
        <f t="shared" si="24"/>
        <v>0</v>
      </c>
      <c r="K39" s="123"/>
      <c r="L39" s="122">
        <f t="shared" si="25"/>
        <v>0</v>
      </c>
      <c r="M39" s="122">
        <f t="shared" si="26"/>
        <v>0</v>
      </c>
      <c r="N39" s="122">
        <f t="shared" si="27"/>
        <v>0</v>
      </c>
      <c r="O39" s="123"/>
    </row>
    <row r="40" spans="1:15" ht="15" hidden="1" customHeight="1">
      <c r="A40" s="59"/>
      <c r="B40" s="96"/>
      <c r="C40" s="187">
        <f t="shared" si="10"/>
        <v>0</v>
      </c>
      <c r="D40" s="175">
        <f t="shared" si="11"/>
        <v>0</v>
      </c>
      <c r="E40" s="122">
        <f t="shared" si="20"/>
        <v>0</v>
      </c>
      <c r="F40" s="122">
        <f t="shared" si="21"/>
        <v>0</v>
      </c>
      <c r="G40" s="181"/>
      <c r="H40" s="122">
        <f t="shared" si="22"/>
        <v>0</v>
      </c>
      <c r="I40" s="122">
        <f t="shared" si="23"/>
        <v>0</v>
      </c>
      <c r="J40" s="122">
        <f t="shared" si="24"/>
        <v>0</v>
      </c>
      <c r="K40" s="181"/>
      <c r="L40" s="122">
        <f t="shared" si="25"/>
        <v>0</v>
      </c>
      <c r="M40" s="122">
        <f t="shared" si="26"/>
        <v>0</v>
      </c>
      <c r="N40" s="122">
        <f t="shared" si="27"/>
        <v>0</v>
      </c>
      <c r="O40" s="181"/>
    </row>
    <row r="41" spans="1:15" ht="15" hidden="1" customHeight="1">
      <c r="A41" s="59"/>
      <c r="B41" s="96"/>
      <c r="C41" s="187">
        <f t="shared" si="10"/>
        <v>0</v>
      </c>
      <c r="D41" s="175">
        <f t="shared" si="11"/>
        <v>0</v>
      </c>
      <c r="E41" s="122">
        <f t="shared" si="20"/>
        <v>0</v>
      </c>
      <c r="F41" s="122">
        <f t="shared" si="21"/>
        <v>0</v>
      </c>
      <c r="G41" s="181"/>
      <c r="H41" s="122">
        <f t="shared" si="22"/>
        <v>0</v>
      </c>
      <c r="I41" s="122">
        <f t="shared" si="23"/>
        <v>0</v>
      </c>
      <c r="J41" s="122">
        <f t="shared" si="24"/>
        <v>0</v>
      </c>
      <c r="K41" s="181"/>
      <c r="L41" s="122">
        <f t="shared" si="25"/>
        <v>0</v>
      </c>
      <c r="M41" s="122">
        <f t="shared" si="26"/>
        <v>0</v>
      </c>
      <c r="N41" s="122">
        <f t="shared" si="27"/>
        <v>0</v>
      </c>
      <c r="O41" s="181"/>
    </row>
    <row r="42" spans="1:15" ht="15" hidden="1" customHeight="1">
      <c r="A42" s="59"/>
      <c r="B42" s="96"/>
      <c r="C42" s="187">
        <f t="shared" si="10"/>
        <v>0</v>
      </c>
      <c r="D42" s="175">
        <f t="shared" si="11"/>
        <v>0</v>
      </c>
      <c r="E42" s="122">
        <f t="shared" si="20"/>
        <v>0</v>
      </c>
      <c r="F42" s="122">
        <f t="shared" si="21"/>
        <v>0</v>
      </c>
      <c r="G42" s="181"/>
      <c r="H42" s="122">
        <f t="shared" si="22"/>
        <v>0</v>
      </c>
      <c r="I42" s="122">
        <f t="shared" si="23"/>
        <v>0</v>
      </c>
      <c r="J42" s="122">
        <f t="shared" si="24"/>
        <v>0</v>
      </c>
      <c r="K42" s="181"/>
      <c r="L42" s="122">
        <f t="shared" si="25"/>
        <v>0</v>
      </c>
      <c r="M42" s="122">
        <f t="shared" si="26"/>
        <v>0</v>
      </c>
      <c r="N42" s="122">
        <f t="shared" si="27"/>
        <v>0</v>
      </c>
      <c r="O42" s="181"/>
    </row>
    <row r="43" spans="1:15" ht="15" hidden="1" customHeight="1">
      <c r="A43" s="59"/>
      <c r="B43" s="96"/>
      <c r="C43" s="187">
        <f t="shared" si="10"/>
        <v>0</v>
      </c>
      <c r="D43" s="175">
        <f t="shared" si="11"/>
        <v>0</v>
      </c>
      <c r="E43" s="122">
        <f t="shared" si="20"/>
        <v>0</v>
      </c>
      <c r="F43" s="122">
        <f t="shared" si="21"/>
        <v>0</v>
      </c>
      <c r="G43" s="181"/>
      <c r="H43" s="122">
        <f t="shared" si="22"/>
        <v>0</v>
      </c>
      <c r="I43" s="122">
        <f t="shared" si="23"/>
        <v>0</v>
      </c>
      <c r="J43" s="122">
        <f t="shared" si="24"/>
        <v>0</v>
      </c>
      <c r="K43" s="181"/>
      <c r="L43" s="122">
        <f t="shared" si="25"/>
        <v>0</v>
      </c>
      <c r="M43" s="122">
        <f t="shared" si="26"/>
        <v>0</v>
      </c>
      <c r="N43" s="122">
        <f t="shared" si="27"/>
        <v>0</v>
      </c>
      <c r="O43" s="181"/>
    </row>
    <row r="44" spans="1:15" ht="15" hidden="1" customHeight="1">
      <c r="A44" s="59"/>
      <c r="B44" s="96"/>
      <c r="C44" s="187">
        <f t="shared" si="10"/>
        <v>0</v>
      </c>
      <c r="D44" s="175">
        <f t="shared" si="11"/>
        <v>0</v>
      </c>
      <c r="E44" s="122">
        <f t="shared" si="20"/>
        <v>0</v>
      </c>
      <c r="F44" s="122">
        <f t="shared" si="21"/>
        <v>0</v>
      </c>
      <c r="G44" s="181"/>
      <c r="H44" s="122">
        <f t="shared" si="22"/>
        <v>0</v>
      </c>
      <c r="I44" s="122">
        <f t="shared" si="23"/>
        <v>0</v>
      </c>
      <c r="J44" s="122">
        <f t="shared" si="24"/>
        <v>0</v>
      </c>
      <c r="K44" s="181"/>
      <c r="L44" s="122">
        <f t="shared" si="25"/>
        <v>0</v>
      </c>
      <c r="M44" s="122">
        <f t="shared" si="26"/>
        <v>0</v>
      </c>
      <c r="N44" s="122">
        <f t="shared" si="27"/>
        <v>0</v>
      </c>
      <c r="O44" s="181"/>
    </row>
    <row r="45" spans="1:15" ht="15" hidden="1" customHeight="1">
      <c r="A45" s="59"/>
      <c r="B45" s="96"/>
      <c r="C45" s="187">
        <f t="shared" si="10"/>
        <v>0</v>
      </c>
      <c r="D45" s="175">
        <f t="shared" si="11"/>
        <v>0</v>
      </c>
      <c r="E45" s="122">
        <f t="shared" si="20"/>
        <v>0</v>
      </c>
      <c r="F45" s="122">
        <f t="shared" si="21"/>
        <v>0</v>
      </c>
      <c r="G45" s="123"/>
      <c r="H45" s="122">
        <f t="shared" si="22"/>
        <v>0</v>
      </c>
      <c r="I45" s="122">
        <f t="shared" si="23"/>
        <v>0</v>
      </c>
      <c r="J45" s="122">
        <f t="shared" si="24"/>
        <v>0</v>
      </c>
      <c r="K45" s="123"/>
      <c r="L45" s="122">
        <f t="shared" si="25"/>
        <v>0</v>
      </c>
      <c r="M45" s="122">
        <f t="shared" si="26"/>
        <v>0</v>
      </c>
      <c r="N45" s="122">
        <f t="shared" si="27"/>
        <v>0</v>
      </c>
      <c r="O45" s="123"/>
    </row>
    <row r="46" spans="1:15" ht="15" hidden="1" customHeight="1">
      <c r="A46" s="59"/>
      <c r="B46" s="96"/>
      <c r="C46" s="187">
        <f t="shared" si="10"/>
        <v>0</v>
      </c>
      <c r="D46" s="175">
        <f t="shared" si="11"/>
        <v>0</v>
      </c>
      <c r="E46" s="122">
        <f t="shared" si="20"/>
        <v>0</v>
      </c>
      <c r="F46" s="122">
        <f t="shared" si="21"/>
        <v>0</v>
      </c>
      <c r="G46" s="123"/>
      <c r="H46" s="122">
        <f t="shared" si="22"/>
        <v>0</v>
      </c>
      <c r="I46" s="122">
        <f t="shared" si="23"/>
        <v>0</v>
      </c>
      <c r="J46" s="122">
        <f t="shared" si="24"/>
        <v>0</v>
      </c>
      <c r="K46" s="123"/>
      <c r="L46" s="122">
        <f t="shared" si="25"/>
        <v>0</v>
      </c>
      <c r="M46" s="122">
        <f t="shared" si="26"/>
        <v>0</v>
      </c>
      <c r="N46" s="122">
        <f t="shared" si="27"/>
        <v>0</v>
      </c>
      <c r="O46" s="123"/>
    </row>
    <row r="47" spans="1:15" ht="15" hidden="1" customHeight="1">
      <c r="A47" s="59"/>
      <c r="B47" s="96"/>
      <c r="C47" s="187">
        <f t="shared" si="10"/>
        <v>0</v>
      </c>
      <c r="D47" s="175">
        <f t="shared" si="11"/>
        <v>0</v>
      </c>
      <c r="E47" s="122">
        <f t="shared" si="20"/>
        <v>0</v>
      </c>
      <c r="F47" s="122">
        <f t="shared" si="21"/>
        <v>0</v>
      </c>
      <c r="G47" s="123"/>
      <c r="H47" s="122">
        <f t="shared" si="22"/>
        <v>0</v>
      </c>
      <c r="I47" s="122">
        <f t="shared" si="23"/>
        <v>0</v>
      </c>
      <c r="J47" s="122">
        <f t="shared" si="24"/>
        <v>0</v>
      </c>
      <c r="K47" s="123"/>
      <c r="L47" s="122">
        <f t="shared" si="25"/>
        <v>0</v>
      </c>
      <c r="M47" s="122">
        <f t="shared" si="26"/>
        <v>0</v>
      </c>
      <c r="N47" s="122">
        <f t="shared" si="27"/>
        <v>0</v>
      </c>
      <c r="O47" s="123"/>
    </row>
    <row r="48" spans="1:15" ht="15" hidden="1" customHeight="1">
      <c r="A48" s="59"/>
      <c r="B48" s="96"/>
      <c r="C48" s="187">
        <f t="shared" si="10"/>
        <v>0</v>
      </c>
      <c r="D48" s="175">
        <f t="shared" si="11"/>
        <v>0</v>
      </c>
      <c r="E48" s="122">
        <f t="shared" si="20"/>
        <v>0</v>
      </c>
      <c r="F48" s="122">
        <f t="shared" si="21"/>
        <v>0</v>
      </c>
      <c r="G48" s="181"/>
      <c r="H48" s="122">
        <f t="shared" si="22"/>
        <v>0</v>
      </c>
      <c r="I48" s="122">
        <f t="shared" si="23"/>
        <v>0</v>
      </c>
      <c r="J48" s="122">
        <f t="shared" si="24"/>
        <v>0</v>
      </c>
      <c r="K48" s="181"/>
      <c r="L48" s="122">
        <f t="shared" si="25"/>
        <v>0</v>
      </c>
      <c r="M48" s="122">
        <f t="shared" si="26"/>
        <v>0</v>
      </c>
      <c r="N48" s="122">
        <f t="shared" si="27"/>
        <v>0</v>
      </c>
      <c r="O48" s="181"/>
    </row>
    <row r="49" spans="1:15" ht="15" hidden="1" customHeight="1">
      <c r="A49" s="59"/>
      <c r="B49" s="96"/>
      <c r="C49" s="187">
        <f t="shared" si="10"/>
        <v>0</v>
      </c>
      <c r="D49" s="175">
        <f t="shared" si="11"/>
        <v>0</v>
      </c>
      <c r="E49" s="122">
        <f t="shared" si="20"/>
        <v>0</v>
      </c>
      <c r="F49" s="122">
        <f t="shared" si="21"/>
        <v>0</v>
      </c>
      <c r="G49" s="181"/>
      <c r="H49" s="122">
        <f t="shared" si="22"/>
        <v>0</v>
      </c>
      <c r="I49" s="122">
        <f t="shared" si="23"/>
        <v>0</v>
      </c>
      <c r="J49" s="122">
        <f t="shared" si="24"/>
        <v>0</v>
      </c>
      <c r="K49" s="181"/>
      <c r="L49" s="122">
        <f t="shared" si="25"/>
        <v>0</v>
      </c>
      <c r="M49" s="122">
        <f t="shared" si="26"/>
        <v>0</v>
      </c>
      <c r="N49" s="122">
        <f t="shared" si="27"/>
        <v>0</v>
      </c>
      <c r="O49" s="181"/>
    </row>
    <row r="50" spans="1:15" ht="15" hidden="1" customHeight="1">
      <c r="A50" s="59"/>
      <c r="B50" s="96"/>
      <c r="C50" s="187">
        <f t="shared" si="10"/>
        <v>0</v>
      </c>
      <c r="D50" s="175">
        <f t="shared" si="11"/>
        <v>0</v>
      </c>
      <c r="E50" s="122">
        <f t="shared" si="20"/>
        <v>0</v>
      </c>
      <c r="F50" s="122">
        <f t="shared" si="21"/>
        <v>0</v>
      </c>
      <c r="G50" s="181"/>
      <c r="H50" s="122">
        <f t="shared" si="22"/>
        <v>0</v>
      </c>
      <c r="I50" s="122">
        <f t="shared" si="23"/>
        <v>0</v>
      </c>
      <c r="J50" s="122">
        <f t="shared" si="24"/>
        <v>0</v>
      </c>
      <c r="K50" s="181"/>
      <c r="L50" s="122">
        <f t="shared" si="25"/>
        <v>0</v>
      </c>
      <c r="M50" s="122">
        <f t="shared" si="26"/>
        <v>0</v>
      </c>
      <c r="N50" s="122">
        <f t="shared" si="27"/>
        <v>0</v>
      </c>
      <c r="O50" s="181"/>
    </row>
    <row r="51" spans="1:15" ht="15" hidden="1" customHeight="1">
      <c r="A51" s="59"/>
      <c r="B51" s="96"/>
      <c r="C51" s="187">
        <f t="shared" si="10"/>
        <v>0</v>
      </c>
      <c r="D51" s="175">
        <f t="shared" si="11"/>
        <v>0</v>
      </c>
      <c r="E51" s="122">
        <f t="shared" si="20"/>
        <v>0</v>
      </c>
      <c r="F51" s="122">
        <f t="shared" si="21"/>
        <v>0</v>
      </c>
      <c r="G51" s="123"/>
      <c r="H51" s="122">
        <f t="shared" si="22"/>
        <v>0</v>
      </c>
      <c r="I51" s="122">
        <f t="shared" si="23"/>
        <v>0</v>
      </c>
      <c r="J51" s="122">
        <f t="shared" si="24"/>
        <v>0</v>
      </c>
      <c r="K51" s="123"/>
      <c r="L51" s="122">
        <f t="shared" si="25"/>
        <v>0</v>
      </c>
      <c r="M51" s="122">
        <f t="shared" si="26"/>
        <v>0</v>
      </c>
      <c r="N51" s="122">
        <f t="shared" si="27"/>
        <v>0</v>
      </c>
      <c r="O51" s="123"/>
    </row>
    <row r="52" spans="1:15" ht="15" hidden="1" customHeight="1">
      <c r="A52" s="59"/>
      <c r="B52" s="96"/>
      <c r="C52" s="187">
        <f t="shared" si="10"/>
        <v>0</v>
      </c>
      <c r="D52" s="175">
        <f t="shared" si="11"/>
        <v>0</v>
      </c>
      <c r="E52" s="122">
        <f t="shared" si="20"/>
        <v>0</v>
      </c>
      <c r="F52" s="122">
        <f t="shared" si="21"/>
        <v>0</v>
      </c>
      <c r="G52" s="181"/>
      <c r="H52" s="122">
        <f t="shared" si="22"/>
        <v>0</v>
      </c>
      <c r="I52" s="122">
        <f t="shared" si="23"/>
        <v>0</v>
      </c>
      <c r="J52" s="122">
        <f t="shared" si="24"/>
        <v>0</v>
      </c>
      <c r="K52" s="181"/>
      <c r="L52" s="122">
        <f t="shared" si="25"/>
        <v>0</v>
      </c>
      <c r="M52" s="122">
        <f t="shared" si="26"/>
        <v>0</v>
      </c>
      <c r="N52" s="122">
        <f t="shared" si="27"/>
        <v>0</v>
      </c>
      <c r="O52" s="181"/>
    </row>
    <row r="53" spans="1:15" ht="15" hidden="1" customHeight="1">
      <c r="A53" s="59"/>
      <c r="B53" s="96"/>
      <c r="C53" s="187">
        <f t="shared" si="10"/>
        <v>0</v>
      </c>
      <c r="D53" s="175">
        <f t="shared" si="11"/>
        <v>0</v>
      </c>
      <c r="E53" s="122">
        <f t="shared" si="20"/>
        <v>0</v>
      </c>
      <c r="F53" s="122">
        <f t="shared" si="21"/>
        <v>0</v>
      </c>
      <c r="G53" s="123"/>
      <c r="H53" s="122">
        <f t="shared" si="22"/>
        <v>0</v>
      </c>
      <c r="I53" s="122">
        <f t="shared" si="23"/>
        <v>0</v>
      </c>
      <c r="J53" s="122">
        <f t="shared" si="24"/>
        <v>0</v>
      </c>
      <c r="K53" s="123"/>
      <c r="L53" s="122">
        <f t="shared" si="25"/>
        <v>0</v>
      </c>
      <c r="M53" s="122">
        <f t="shared" si="26"/>
        <v>0</v>
      </c>
      <c r="N53" s="122">
        <f t="shared" si="27"/>
        <v>0</v>
      </c>
      <c r="O53" s="123"/>
    </row>
    <row r="54" spans="1:15" ht="15" hidden="1" customHeight="1">
      <c r="A54" s="59"/>
      <c r="B54" s="96"/>
      <c r="C54" s="187">
        <f t="shared" si="10"/>
        <v>0</v>
      </c>
      <c r="D54" s="175">
        <f t="shared" si="11"/>
        <v>0</v>
      </c>
      <c r="E54" s="122">
        <f t="shared" si="20"/>
        <v>0</v>
      </c>
      <c r="F54" s="122">
        <f t="shared" si="21"/>
        <v>0</v>
      </c>
      <c r="G54" s="181"/>
      <c r="H54" s="122">
        <f t="shared" si="22"/>
        <v>0</v>
      </c>
      <c r="I54" s="122">
        <f t="shared" si="23"/>
        <v>0</v>
      </c>
      <c r="J54" s="122">
        <f t="shared" si="24"/>
        <v>0</v>
      </c>
      <c r="K54" s="181"/>
      <c r="L54" s="122">
        <f t="shared" si="25"/>
        <v>0</v>
      </c>
      <c r="M54" s="122">
        <f t="shared" si="26"/>
        <v>0</v>
      </c>
      <c r="N54" s="122">
        <f t="shared" si="27"/>
        <v>0</v>
      </c>
      <c r="O54" s="181"/>
    </row>
    <row r="55" spans="1:15" ht="15" hidden="1" customHeight="1">
      <c r="A55" s="59"/>
      <c r="B55" s="96"/>
      <c r="C55" s="187">
        <f t="shared" si="10"/>
        <v>0</v>
      </c>
      <c r="D55" s="175">
        <f t="shared" si="11"/>
        <v>0</v>
      </c>
      <c r="E55" s="122">
        <f t="shared" si="20"/>
        <v>0</v>
      </c>
      <c r="F55" s="122">
        <f t="shared" si="21"/>
        <v>0</v>
      </c>
      <c r="G55" s="181"/>
      <c r="H55" s="122">
        <f t="shared" si="22"/>
        <v>0</v>
      </c>
      <c r="I55" s="122">
        <f t="shared" si="23"/>
        <v>0</v>
      </c>
      <c r="J55" s="122">
        <f t="shared" si="24"/>
        <v>0</v>
      </c>
      <c r="K55" s="181"/>
      <c r="L55" s="122">
        <f t="shared" si="25"/>
        <v>0</v>
      </c>
      <c r="M55" s="122">
        <f t="shared" si="26"/>
        <v>0</v>
      </c>
      <c r="N55" s="122">
        <f t="shared" si="27"/>
        <v>0</v>
      </c>
      <c r="O55" s="181"/>
    </row>
    <row r="56" spans="1:15" ht="15" hidden="1" customHeight="1">
      <c r="A56" s="59"/>
      <c r="B56" s="96"/>
      <c r="C56" s="187">
        <f t="shared" si="10"/>
        <v>0</v>
      </c>
      <c r="D56" s="175">
        <f t="shared" si="11"/>
        <v>0</v>
      </c>
      <c r="E56" s="122">
        <f t="shared" si="20"/>
        <v>0</v>
      </c>
      <c r="F56" s="122">
        <f t="shared" si="21"/>
        <v>0</v>
      </c>
      <c r="G56" s="181"/>
      <c r="H56" s="122">
        <f t="shared" si="22"/>
        <v>0</v>
      </c>
      <c r="I56" s="122">
        <f t="shared" si="23"/>
        <v>0</v>
      </c>
      <c r="J56" s="122">
        <f t="shared" si="24"/>
        <v>0</v>
      </c>
      <c r="K56" s="181"/>
      <c r="L56" s="122">
        <f t="shared" si="25"/>
        <v>0</v>
      </c>
      <c r="M56" s="122">
        <f t="shared" si="26"/>
        <v>0</v>
      </c>
      <c r="N56" s="122">
        <f t="shared" si="27"/>
        <v>0</v>
      </c>
      <c r="O56" s="181"/>
    </row>
    <row r="57" spans="1:15" ht="15" hidden="1" customHeight="1">
      <c r="A57" s="59"/>
      <c r="B57" s="96"/>
      <c r="C57" s="187">
        <f t="shared" si="10"/>
        <v>0</v>
      </c>
      <c r="D57" s="175">
        <f t="shared" si="11"/>
        <v>0</v>
      </c>
      <c r="E57" s="122">
        <f t="shared" si="20"/>
        <v>0</v>
      </c>
      <c r="F57" s="122">
        <f t="shared" si="21"/>
        <v>0</v>
      </c>
      <c r="G57" s="181"/>
      <c r="H57" s="122">
        <f t="shared" si="22"/>
        <v>0</v>
      </c>
      <c r="I57" s="122">
        <f t="shared" si="23"/>
        <v>0</v>
      </c>
      <c r="J57" s="122">
        <f t="shared" si="24"/>
        <v>0</v>
      </c>
      <c r="K57" s="181"/>
      <c r="L57" s="122">
        <f t="shared" si="25"/>
        <v>0</v>
      </c>
      <c r="M57" s="122">
        <f t="shared" si="26"/>
        <v>0</v>
      </c>
      <c r="N57" s="122">
        <f t="shared" si="27"/>
        <v>0</v>
      </c>
      <c r="O57" s="181"/>
    </row>
    <row r="58" spans="1:15" ht="15" hidden="1" customHeight="1">
      <c r="A58" s="59"/>
      <c r="B58" s="96"/>
      <c r="C58" s="187">
        <f t="shared" si="10"/>
        <v>0</v>
      </c>
      <c r="D58" s="175">
        <f t="shared" si="11"/>
        <v>0</v>
      </c>
      <c r="E58" s="122">
        <f t="shared" si="20"/>
        <v>0</v>
      </c>
      <c r="F58" s="122">
        <f t="shared" si="21"/>
        <v>0</v>
      </c>
      <c r="G58" s="123"/>
      <c r="H58" s="122">
        <f t="shared" si="22"/>
        <v>0</v>
      </c>
      <c r="I58" s="122">
        <f t="shared" si="23"/>
        <v>0</v>
      </c>
      <c r="J58" s="122">
        <f t="shared" si="24"/>
        <v>0</v>
      </c>
      <c r="K58" s="123"/>
      <c r="L58" s="122">
        <f t="shared" si="25"/>
        <v>0</v>
      </c>
      <c r="M58" s="122">
        <f t="shared" si="26"/>
        <v>0</v>
      </c>
      <c r="N58" s="122">
        <f t="shared" si="27"/>
        <v>0</v>
      </c>
      <c r="O58" s="123"/>
    </row>
    <row r="59" spans="1:15" ht="15" hidden="1" customHeight="1">
      <c r="A59" s="59"/>
      <c r="B59" s="96"/>
      <c r="C59" s="187">
        <f t="shared" si="10"/>
        <v>0</v>
      </c>
      <c r="D59" s="175">
        <f t="shared" si="11"/>
        <v>0</v>
      </c>
      <c r="E59" s="122">
        <f t="shared" si="20"/>
        <v>0</v>
      </c>
      <c r="F59" s="122">
        <f t="shared" si="21"/>
        <v>0</v>
      </c>
      <c r="G59" s="181"/>
      <c r="H59" s="122">
        <f t="shared" si="22"/>
        <v>0</v>
      </c>
      <c r="I59" s="122">
        <f t="shared" si="23"/>
        <v>0</v>
      </c>
      <c r="J59" s="122">
        <f t="shared" si="24"/>
        <v>0</v>
      </c>
      <c r="K59" s="181"/>
      <c r="L59" s="122">
        <f t="shared" si="25"/>
        <v>0</v>
      </c>
      <c r="M59" s="122">
        <f t="shared" si="26"/>
        <v>0</v>
      </c>
      <c r="N59" s="122">
        <f t="shared" si="27"/>
        <v>0</v>
      </c>
      <c r="O59" s="181"/>
    </row>
    <row r="60" spans="1:15" ht="15" hidden="1" customHeight="1">
      <c r="A60" s="59"/>
      <c r="B60" s="96"/>
      <c r="C60" s="187">
        <f t="shared" si="10"/>
        <v>0</v>
      </c>
      <c r="D60" s="175">
        <f t="shared" si="11"/>
        <v>0</v>
      </c>
      <c r="E60" s="122">
        <f t="shared" si="20"/>
        <v>0</v>
      </c>
      <c r="F60" s="122">
        <f t="shared" si="21"/>
        <v>0</v>
      </c>
      <c r="G60" s="181"/>
      <c r="H60" s="122">
        <f t="shared" si="22"/>
        <v>0</v>
      </c>
      <c r="I60" s="122">
        <f t="shared" si="23"/>
        <v>0</v>
      </c>
      <c r="J60" s="122">
        <f t="shared" si="24"/>
        <v>0</v>
      </c>
      <c r="K60" s="181"/>
      <c r="L60" s="122">
        <f t="shared" si="25"/>
        <v>0</v>
      </c>
      <c r="M60" s="122">
        <f t="shared" si="26"/>
        <v>0</v>
      </c>
      <c r="N60" s="122">
        <f t="shared" si="27"/>
        <v>0</v>
      </c>
      <c r="O60" s="181"/>
    </row>
    <row r="61" spans="1:15" ht="15" hidden="1" customHeight="1">
      <c r="A61" s="59"/>
      <c r="B61" s="96"/>
      <c r="C61" s="187">
        <f t="shared" si="10"/>
        <v>0</v>
      </c>
      <c r="D61" s="175">
        <f t="shared" si="11"/>
        <v>0</v>
      </c>
      <c r="E61" s="122">
        <f t="shared" si="20"/>
        <v>0</v>
      </c>
      <c r="F61" s="122">
        <f t="shared" si="21"/>
        <v>0</v>
      </c>
      <c r="G61" s="181"/>
      <c r="H61" s="122">
        <f t="shared" si="22"/>
        <v>0</v>
      </c>
      <c r="I61" s="122">
        <f t="shared" si="23"/>
        <v>0</v>
      </c>
      <c r="J61" s="122">
        <f t="shared" si="24"/>
        <v>0</v>
      </c>
      <c r="K61" s="181"/>
      <c r="L61" s="122">
        <f t="shared" si="25"/>
        <v>0</v>
      </c>
      <c r="M61" s="122">
        <f t="shared" si="26"/>
        <v>0</v>
      </c>
      <c r="N61" s="122">
        <f t="shared" si="27"/>
        <v>0</v>
      </c>
      <c r="O61" s="181"/>
    </row>
    <row r="62" spans="1:15" hidden="1">
      <c r="A62" s="59"/>
      <c r="B62" s="96"/>
      <c r="C62" s="187">
        <f t="shared" si="10"/>
        <v>0</v>
      </c>
      <c r="D62" s="175">
        <f t="shared" si="11"/>
        <v>0</v>
      </c>
      <c r="E62" s="122">
        <f t="shared" si="20"/>
        <v>0</v>
      </c>
      <c r="F62" s="122">
        <f t="shared" si="21"/>
        <v>0</v>
      </c>
      <c r="G62" s="123"/>
      <c r="H62" s="122">
        <f t="shared" si="22"/>
        <v>0</v>
      </c>
      <c r="I62" s="122">
        <f t="shared" si="23"/>
        <v>0</v>
      </c>
      <c r="J62" s="122">
        <f t="shared" si="24"/>
        <v>0</v>
      </c>
      <c r="K62" s="123"/>
      <c r="L62" s="122">
        <f t="shared" si="25"/>
        <v>0</v>
      </c>
      <c r="M62" s="122">
        <f t="shared" si="26"/>
        <v>0</v>
      </c>
      <c r="N62" s="122">
        <f t="shared" si="27"/>
        <v>0</v>
      </c>
      <c r="O62" s="123"/>
    </row>
    <row r="63" spans="1:15" hidden="1">
      <c r="A63" s="59"/>
      <c r="B63" s="96"/>
      <c r="C63" s="187">
        <f t="shared" si="10"/>
        <v>0</v>
      </c>
      <c r="D63" s="175">
        <f t="shared" si="11"/>
        <v>0</v>
      </c>
      <c r="E63" s="122">
        <f t="shared" si="20"/>
        <v>0</v>
      </c>
      <c r="F63" s="122">
        <f t="shared" si="21"/>
        <v>0</v>
      </c>
      <c r="G63" s="181"/>
      <c r="H63" s="122">
        <f t="shared" si="22"/>
        <v>0</v>
      </c>
      <c r="I63" s="122">
        <f t="shared" si="23"/>
        <v>0</v>
      </c>
      <c r="J63" s="122">
        <f t="shared" si="24"/>
        <v>0</v>
      </c>
      <c r="K63" s="181"/>
      <c r="L63" s="122">
        <f t="shared" si="25"/>
        <v>0</v>
      </c>
      <c r="M63" s="122">
        <f t="shared" si="26"/>
        <v>0</v>
      </c>
      <c r="N63" s="122">
        <f t="shared" si="27"/>
        <v>0</v>
      </c>
      <c r="O63" s="181"/>
    </row>
    <row r="64" spans="1:15" hidden="1">
      <c r="A64" s="59"/>
      <c r="B64" s="96"/>
      <c r="C64" s="187">
        <f t="shared" si="10"/>
        <v>0</v>
      </c>
      <c r="D64" s="175">
        <f t="shared" si="11"/>
        <v>0</v>
      </c>
      <c r="E64" s="122">
        <f t="shared" si="20"/>
        <v>0</v>
      </c>
      <c r="F64" s="122">
        <f t="shared" si="21"/>
        <v>0</v>
      </c>
      <c r="G64" s="123"/>
      <c r="H64" s="122">
        <f t="shared" si="22"/>
        <v>0</v>
      </c>
      <c r="I64" s="122">
        <f t="shared" si="23"/>
        <v>0</v>
      </c>
      <c r="J64" s="122">
        <f t="shared" si="24"/>
        <v>0</v>
      </c>
      <c r="K64" s="123"/>
      <c r="L64" s="122">
        <f t="shared" si="25"/>
        <v>0</v>
      </c>
      <c r="M64" s="122">
        <f t="shared" si="26"/>
        <v>0</v>
      </c>
      <c r="N64" s="122">
        <f t="shared" si="27"/>
        <v>0</v>
      </c>
      <c r="O64" s="123"/>
    </row>
    <row r="65" spans="1:15" hidden="1">
      <c r="A65" s="59"/>
      <c r="B65" s="96"/>
      <c r="C65" s="187">
        <f t="shared" si="10"/>
        <v>0</v>
      </c>
      <c r="D65" s="175">
        <f t="shared" si="11"/>
        <v>0</v>
      </c>
      <c r="E65" s="122">
        <f t="shared" si="20"/>
        <v>0</v>
      </c>
      <c r="F65" s="122">
        <f t="shared" si="21"/>
        <v>0</v>
      </c>
      <c r="G65" s="181"/>
      <c r="H65" s="122">
        <f t="shared" si="22"/>
        <v>0</v>
      </c>
      <c r="I65" s="122">
        <f t="shared" si="23"/>
        <v>0</v>
      </c>
      <c r="J65" s="122">
        <f t="shared" si="24"/>
        <v>0</v>
      </c>
      <c r="K65" s="181"/>
      <c r="L65" s="122">
        <f t="shared" si="25"/>
        <v>0</v>
      </c>
      <c r="M65" s="122">
        <f t="shared" si="26"/>
        <v>0</v>
      </c>
      <c r="N65" s="122">
        <f t="shared" si="27"/>
        <v>0</v>
      </c>
      <c r="O65" s="181"/>
    </row>
    <row r="66" spans="1:15" hidden="1">
      <c r="A66" s="59"/>
      <c r="B66" s="96"/>
      <c r="C66" s="187">
        <f t="shared" si="10"/>
        <v>0</v>
      </c>
      <c r="D66" s="175">
        <f t="shared" si="11"/>
        <v>0</v>
      </c>
      <c r="E66" s="122">
        <f t="shared" si="20"/>
        <v>0</v>
      </c>
      <c r="F66" s="122">
        <f t="shared" si="21"/>
        <v>0</v>
      </c>
      <c r="G66" s="181"/>
      <c r="H66" s="122">
        <f t="shared" si="22"/>
        <v>0</v>
      </c>
      <c r="I66" s="122">
        <f t="shared" si="23"/>
        <v>0</v>
      </c>
      <c r="J66" s="122">
        <f t="shared" si="24"/>
        <v>0</v>
      </c>
      <c r="K66" s="181"/>
      <c r="L66" s="122">
        <f t="shared" si="25"/>
        <v>0</v>
      </c>
      <c r="M66" s="122">
        <f t="shared" si="26"/>
        <v>0</v>
      </c>
      <c r="N66" s="122">
        <f t="shared" si="27"/>
        <v>0</v>
      </c>
      <c r="O66" s="181"/>
    </row>
    <row r="67" spans="1:15" hidden="1">
      <c r="A67" s="59"/>
      <c r="B67" s="96"/>
      <c r="C67" s="187">
        <f t="shared" si="10"/>
        <v>0</v>
      </c>
      <c r="D67" s="175">
        <f t="shared" si="11"/>
        <v>0</v>
      </c>
      <c r="E67" s="122">
        <f t="shared" si="20"/>
        <v>0</v>
      </c>
      <c r="F67" s="122">
        <f t="shared" si="21"/>
        <v>0</v>
      </c>
      <c r="G67" s="181"/>
      <c r="H67" s="122">
        <f t="shared" si="22"/>
        <v>0</v>
      </c>
      <c r="I67" s="122">
        <f t="shared" si="23"/>
        <v>0</v>
      </c>
      <c r="J67" s="122">
        <f t="shared" si="24"/>
        <v>0</v>
      </c>
      <c r="K67" s="181"/>
      <c r="L67" s="122">
        <f t="shared" si="25"/>
        <v>0</v>
      </c>
      <c r="M67" s="122">
        <f t="shared" si="26"/>
        <v>0</v>
      </c>
      <c r="N67" s="122">
        <f t="shared" si="27"/>
        <v>0</v>
      </c>
      <c r="O67" s="181"/>
    </row>
    <row r="68" spans="1:15" hidden="1">
      <c r="A68" s="59"/>
      <c r="B68" s="96"/>
      <c r="C68" s="187">
        <f t="shared" si="10"/>
        <v>0</v>
      </c>
      <c r="D68" s="175">
        <f t="shared" si="11"/>
        <v>0</v>
      </c>
      <c r="E68" s="122">
        <f t="shared" si="20"/>
        <v>0</v>
      </c>
      <c r="F68" s="122">
        <f t="shared" si="21"/>
        <v>0</v>
      </c>
      <c r="G68" s="181"/>
      <c r="H68" s="122">
        <f t="shared" si="22"/>
        <v>0</v>
      </c>
      <c r="I68" s="122">
        <f t="shared" si="23"/>
        <v>0</v>
      </c>
      <c r="J68" s="122">
        <f t="shared" si="24"/>
        <v>0</v>
      </c>
      <c r="K68" s="181"/>
      <c r="L68" s="122">
        <f t="shared" si="25"/>
        <v>0</v>
      </c>
      <c r="M68" s="122">
        <f t="shared" si="26"/>
        <v>0</v>
      </c>
      <c r="N68" s="122">
        <f t="shared" si="27"/>
        <v>0</v>
      </c>
      <c r="O68" s="181"/>
    </row>
    <row r="69" spans="1:15" hidden="1">
      <c r="A69" s="59"/>
      <c r="B69" s="96"/>
      <c r="C69" s="187">
        <f t="shared" si="10"/>
        <v>0</v>
      </c>
      <c r="D69" s="175">
        <f t="shared" si="11"/>
        <v>0</v>
      </c>
      <c r="E69" s="122">
        <f t="shared" si="20"/>
        <v>0</v>
      </c>
      <c r="F69" s="122">
        <f t="shared" si="21"/>
        <v>0</v>
      </c>
      <c r="G69" s="181"/>
      <c r="H69" s="122">
        <f t="shared" si="22"/>
        <v>0</v>
      </c>
      <c r="I69" s="122">
        <f t="shared" si="23"/>
        <v>0</v>
      </c>
      <c r="J69" s="122">
        <f t="shared" si="24"/>
        <v>0</v>
      </c>
      <c r="K69" s="181"/>
      <c r="L69" s="122">
        <f t="shared" si="25"/>
        <v>0</v>
      </c>
      <c r="M69" s="122">
        <f t="shared" si="26"/>
        <v>0</v>
      </c>
      <c r="N69" s="122">
        <f t="shared" si="27"/>
        <v>0</v>
      </c>
      <c r="O69" s="181"/>
    </row>
    <row r="70" spans="1:15" hidden="1">
      <c r="A70" s="59"/>
      <c r="B70" s="96"/>
      <c r="C70" s="187">
        <f t="shared" si="10"/>
        <v>0</v>
      </c>
      <c r="D70" s="175">
        <f t="shared" si="11"/>
        <v>0</v>
      </c>
      <c r="E70" s="122">
        <f t="shared" ref="E70:E84" si="28">IFERROR(VLOOKUP(B70,$B$93:$C$134,2,FALSE),0)</f>
        <v>0</v>
      </c>
      <c r="F70" s="122">
        <f t="shared" ref="F70:F84" si="29">IFERROR(VLOOKUP(B70,$F$93:$G$134,2,FALSE),0)</f>
        <v>0</v>
      </c>
      <c r="G70" s="181"/>
      <c r="H70" s="122">
        <f t="shared" ref="H70:H84" si="30">IFERROR(VLOOKUP(B70,$J$93:$K$134,2,FALSE),0)</f>
        <v>0</v>
      </c>
      <c r="I70" s="122">
        <f t="shared" ref="I70:I84" si="31">IFERROR(VLOOKUP(B70,$N$93:$O$134,2,FALSE),0)</f>
        <v>0</v>
      </c>
      <c r="J70" s="122">
        <f t="shared" ref="J70:J84" si="32">IFERROR(VLOOKUP(B70,$R$93:$S$134,2,FALSE),0)</f>
        <v>0</v>
      </c>
      <c r="K70" s="181"/>
      <c r="L70" s="122">
        <f t="shared" ref="L70:L84" si="33">IFERROR(VLOOKUP(B70,$V$93:$W$134,2,FALSE),0)</f>
        <v>0</v>
      </c>
      <c r="M70" s="122">
        <f t="shared" ref="M70:M84" si="34">IFERROR(VLOOKUP(B70,$Z$93:$AA$134,2,FALSE),0)</f>
        <v>0</v>
      </c>
      <c r="N70" s="122">
        <f t="shared" ref="N70:N84" si="35">IFERROR(VLOOKUP(B70,$AD$93:$AE$134,2,FALSE),0)</f>
        <v>0</v>
      </c>
      <c r="O70" s="181"/>
    </row>
    <row r="71" spans="1:15" hidden="1">
      <c r="A71" s="59"/>
      <c r="B71" s="96"/>
      <c r="C71" s="187">
        <f t="shared" ref="C71:C84" si="36">SUM(E71:O71)</f>
        <v>0</v>
      </c>
      <c r="D71" s="175">
        <f t="shared" ref="D71:D84" si="37">SUM(E71:O71)-MIN(E71:H71)</f>
        <v>0</v>
      </c>
      <c r="E71" s="122">
        <f t="shared" si="28"/>
        <v>0</v>
      </c>
      <c r="F71" s="122">
        <f t="shared" si="29"/>
        <v>0</v>
      </c>
      <c r="G71" s="181"/>
      <c r="H71" s="122">
        <f t="shared" si="30"/>
        <v>0</v>
      </c>
      <c r="I71" s="122">
        <f t="shared" si="31"/>
        <v>0</v>
      </c>
      <c r="J71" s="122">
        <f t="shared" si="32"/>
        <v>0</v>
      </c>
      <c r="K71" s="181"/>
      <c r="L71" s="122">
        <f t="shared" si="33"/>
        <v>0</v>
      </c>
      <c r="M71" s="122">
        <f t="shared" si="34"/>
        <v>0</v>
      </c>
      <c r="N71" s="122">
        <f t="shared" si="35"/>
        <v>0</v>
      </c>
      <c r="O71" s="181"/>
    </row>
    <row r="72" spans="1:15" hidden="1">
      <c r="A72" s="59"/>
      <c r="B72" s="96"/>
      <c r="C72" s="187">
        <f t="shared" si="36"/>
        <v>0</v>
      </c>
      <c r="D72" s="175">
        <f t="shared" si="37"/>
        <v>0</v>
      </c>
      <c r="E72" s="122">
        <f t="shared" si="28"/>
        <v>0</v>
      </c>
      <c r="F72" s="122">
        <f t="shared" si="29"/>
        <v>0</v>
      </c>
      <c r="G72" s="181"/>
      <c r="H72" s="122">
        <f t="shared" si="30"/>
        <v>0</v>
      </c>
      <c r="I72" s="122">
        <f t="shared" si="31"/>
        <v>0</v>
      </c>
      <c r="J72" s="122">
        <f t="shared" si="32"/>
        <v>0</v>
      </c>
      <c r="K72" s="181"/>
      <c r="L72" s="122">
        <f t="shared" si="33"/>
        <v>0</v>
      </c>
      <c r="M72" s="122">
        <f t="shared" si="34"/>
        <v>0</v>
      </c>
      <c r="N72" s="122">
        <f t="shared" si="35"/>
        <v>0</v>
      </c>
      <c r="O72" s="181"/>
    </row>
    <row r="73" spans="1:15" hidden="1">
      <c r="A73" s="59"/>
      <c r="B73" s="96"/>
      <c r="C73" s="187">
        <f t="shared" si="36"/>
        <v>0</v>
      </c>
      <c r="D73" s="175">
        <f t="shared" si="37"/>
        <v>0</v>
      </c>
      <c r="E73" s="122">
        <f t="shared" si="28"/>
        <v>0</v>
      </c>
      <c r="F73" s="122">
        <f t="shared" si="29"/>
        <v>0</v>
      </c>
      <c r="G73" s="181"/>
      <c r="H73" s="122">
        <f t="shared" si="30"/>
        <v>0</v>
      </c>
      <c r="I73" s="122">
        <f t="shared" si="31"/>
        <v>0</v>
      </c>
      <c r="J73" s="122">
        <f t="shared" si="32"/>
        <v>0</v>
      </c>
      <c r="K73" s="181"/>
      <c r="L73" s="122">
        <f t="shared" si="33"/>
        <v>0</v>
      </c>
      <c r="M73" s="122">
        <f t="shared" si="34"/>
        <v>0</v>
      </c>
      <c r="N73" s="122">
        <f t="shared" si="35"/>
        <v>0</v>
      </c>
      <c r="O73" s="181"/>
    </row>
    <row r="74" spans="1:15" hidden="1">
      <c r="A74" s="59"/>
      <c r="B74" s="96"/>
      <c r="C74" s="187">
        <f t="shared" si="36"/>
        <v>0</v>
      </c>
      <c r="D74" s="175">
        <f t="shared" si="37"/>
        <v>0</v>
      </c>
      <c r="E74" s="122">
        <f t="shared" si="28"/>
        <v>0</v>
      </c>
      <c r="F74" s="122">
        <f t="shared" si="29"/>
        <v>0</v>
      </c>
      <c r="G74" s="181"/>
      <c r="H74" s="122">
        <f t="shared" si="30"/>
        <v>0</v>
      </c>
      <c r="I74" s="122">
        <f t="shared" si="31"/>
        <v>0</v>
      </c>
      <c r="J74" s="122">
        <f t="shared" si="32"/>
        <v>0</v>
      </c>
      <c r="K74" s="181"/>
      <c r="L74" s="122">
        <f t="shared" si="33"/>
        <v>0</v>
      </c>
      <c r="M74" s="122">
        <f t="shared" si="34"/>
        <v>0</v>
      </c>
      <c r="N74" s="122">
        <f t="shared" si="35"/>
        <v>0</v>
      </c>
      <c r="O74" s="181"/>
    </row>
    <row r="75" spans="1:15" hidden="1">
      <c r="A75" s="59"/>
      <c r="B75" s="96"/>
      <c r="C75" s="187">
        <f t="shared" si="36"/>
        <v>0</v>
      </c>
      <c r="D75" s="175">
        <f t="shared" si="37"/>
        <v>0</v>
      </c>
      <c r="E75" s="122">
        <f t="shared" si="28"/>
        <v>0</v>
      </c>
      <c r="F75" s="122">
        <f t="shared" si="29"/>
        <v>0</v>
      </c>
      <c r="G75" s="181"/>
      <c r="H75" s="122">
        <f t="shared" si="30"/>
        <v>0</v>
      </c>
      <c r="I75" s="122">
        <f t="shared" si="31"/>
        <v>0</v>
      </c>
      <c r="J75" s="122">
        <f t="shared" si="32"/>
        <v>0</v>
      </c>
      <c r="K75" s="181"/>
      <c r="L75" s="122">
        <f t="shared" si="33"/>
        <v>0</v>
      </c>
      <c r="M75" s="122">
        <f t="shared" si="34"/>
        <v>0</v>
      </c>
      <c r="N75" s="122">
        <f t="shared" si="35"/>
        <v>0</v>
      </c>
      <c r="O75" s="181"/>
    </row>
    <row r="76" spans="1:15" ht="15" hidden="1">
      <c r="A76" s="59"/>
      <c r="B76" s="97"/>
      <c r="C76" s="187">
        <f t="shared" si="36"/>
        <v>0</v>
      </c>
      <c r="D76" s="175">
        <f t="shared" si="37"/>
        <v>0</v>
      </c>
      <c r="E76" s="122">
        <f t="shared" si="28"/>
        <v>0</v>
      </c>
      <c r="F76" s="122">
        <f t="shared" si="29"/>
        <v>0</v>
      </c>
      <c r="G76" s="181"/>
      <c r="H76" s="122">
        <f t="shared" si="30"/>
        <v>0</v>
      </c>
      <c r="I76" s="122">
        <f t="shared" si="31"/>
        <v>0</v>
      </c>
      <c r="J76" s="122">
        <f t="shared" si="32"/>
        <v>0</v>
      </c>
      <c r="K76" s="181"/>
      <c r="L76" s="122">
        <f t="shared" si="33"/>
        <v>0</v>
      </c>
      <c r="M76" s="122">
        <f t="shared" si="34"/>
        <v>0</v>
      </c>
      <c r="N76" s="122">
        <f t="shared" si="35"/>
        <v>0</v>
      </c>
      <c r="O76" s="181"/>
    </row>
    <row r="77" spans="1:15" ht="15" hidden="1">
      <c r="A77" s="59"/>
      <c r="B77" s="97"/>
      <c r="C77" s="187">
        <f t="shared" si="36"/>
        <v>0</v>
      </c>
      <c r="D77" s="175">
        <f t="shared" si="37"/>
        <v>0</v>
      </c>
      <c r="E77" s="122">
        <f t="shared" si="28"/>
        <v>0</v>
      </c>
      <c r="F77" s="122">
        <f t="shared" si="29"/>
        <v>0</v>
      </c>
      <c r="G77" s="181"/>
      <c r="H77" s="122">
        <f t="shared" si="30"/>
        <v>0</v>
      </c>
      <c r="I77" s="122">
        <f t="shared" si="31"/>
        <v>0</v>
      </c>
      <c r="J77" s="122">
        <f t="shared" si="32"/>
        <v>0</v>
      </c>
      <c r="K77" s="181"/>
      <c r="L77" s="122">
        <f t="shared" si="33"/>
        <v>0</v>
      </c>
      <c r="M77" s="122">
        <f t="shared" si="34"/>
        <v>0</v>
      </c>
      <c r="N77" s="122">
        <f t="shared" si="35"/>
        <v>0</v>
      </c>
      <c r="O77" s="181"/>
    </row>
    <row r="78" spans="1:15" ht="15" hidden="1">
      <c r="A78" s="59"/>
      <c r="B78" s="97"/>
      <c r="C78" s="187">
        <f t="shared" si="36"/>
        <v>0</v>
      </c>
      <c r="D78" s="175">
        <f t="shared" si="37"/>
        <v>0</v>
      </c>
      <c r="E78" s="122">
        <f t="shared" si="28"/>
        <v>0</v>
      </c>
      <c r="F78" s="122">
        <f t="shared" si="29"/>
        <v>0</v>
      </c>
      <c r="G78" s="181"/>
      <c r="H78" s="122">
        <f t="shared" si="30"/>
        <v>0</v>
      </c>
      <c r="I78" s="122">
        <f t="shared" si="31"/>
        <v>0</v>
      </c>
      <c r="J78" s="122">
        <f t="shared" si="32"/>
        <v>0</v>
      </c>
      <c r="K78" s="181"/>
      <c r="L78" s="122">
        <f t="shared" si="33"/>
        <v>0</v>
      </c>
      <c r="M78" s="122">
        <f t="shared" si="34"/>
        <v>0</v>
      </c>
      <c r="N78" s="122">
        <f t="shared" si="35"/>
        <v>0</v>
      </c>
      <c r="O78" s="181"/>
    </row>
    <row r="79" spans="1:15" ht="15" hidden="1">
      <c r="A79" s="59"/>
      <c r="B79" s="97"/>
      <c r="C79" s="187">
        <f t="shared" si="36"/>
        <v>0</v>
      </c>
      <c r="D79" s="175">
        <f t="shared" si="37"/>
        <v>0</v>
      </c>
      <c r="E79" s="122">
        <f t="shared" si="28"/>
        <v>0</v>
      </c>
      <c r="F79" s="122">
        <f t="shared" si="29"/>
        <v>0</v>
      </c>
      <c r="G79" s="181"/>
      <c r="H79" s="122">
        <f t="shared" si="30"/>
        <v>0</v>
      </c>
      <c r="I79" s="122">
        <f t="shared" si="31"/>
        <v>0</v>
      </c>
      <c r="J79" s="122">
        <f t="shared" si="32"/>
        <v>0</v>
      </c>
      <c r="K79" s="181"/>
      <c r="L79" s="122">
        <f t="shared" si="33"/>
        <v>0</v>
      </c>
      <c r="M79" s="122">
        <f t="shared" si="34"/>
        <v>0</v>
      </c>
      <c r="N79" s="122">
        <f t="shared" si="35"/>
        <v>0</v>
      </c>
      <c r="O79" s="181"/>
    </row>
    <row r="80" spans="1:15" ht="15" hidden="1">
      <c r="A80" s="59"/>
      <c r="B80" s="97"/>
      <c r="C80" s="187">
        <f t="shared" si="36"/>
        <v>0</v>
      </c>
      <c r="D80" s="175">
        <f t="shared" si="37"/>
        <v>0</v>
      </c>
      <c r="E80" s="122">
        <f t="shared" si="28"/>
        <v>0</v>
      </c>
      <c r="F80" s="122">
        <f t="shared" si="29"/>
        <v>0</v>
      </c>
      <c r="G80" s="181"/>
      <c r="H80" s="122">
        <f t="shared" si="30"/>
        <v>0</v>
      </c>
      <c r="I80" s="122">
        <f t="shared" si="31"/>
        <v>0</v>
      </c>
      <c r="J80" s="122">
        <f t="shared" si="32"/>
        <v>0</v>
      </c>
      <c r="K80" s="181"/>
      <c r="L80" s="122">
        <f t="shared" si="33"/>
        <v>0</v>
      </c>
      <c r="M80" s="122">
        <f t="shared" si="34"/>
        <v>0</v>
      </c>
      <c r="N80" s="122">
        <f t="shared" si="35"/>
        <v>0</v>
      </c>
      <c r="O80" s="181"/>
    </row>
    <row r="81" spans="1:32" ht="15" hidden="1">
      <c r="A81" s="59"/>
      <c r="B81" s="97"/>
      <c r="C81" s="187">
        <f t="shared" si="36"/>
        <v>0</v>
      </c>
      <c r="D81" s="175">
        <f t="shared" si="37"/>
        <v>0</v>
      </c>
      <c r="E81" s="122">
        <f t="shared" si="28"/>
        <v>0</v>
      </c>
      <c r="F81" s="122">
        <f t="shared" si="29"/>
        <v>0</v>
      </c>
      <c r="G81" s="181"/>
      <c r="H81" s="122">
        <f t="shared" si="30"/>
        <v>0</v>
      </c>
      <c r="I81" s="122">
        <f t="shared" si="31"/>
        <v>0</v>
      </c>
      <c r="J81" s="122">
        <f t="shared" si="32"/>
        <v>0</v>
      </c>
      <c r="K81" s="181"/>
      <c r="L81" s="122">
        <f t="shared" si="33"/>
        <v>0</v>
      </c>
      <c r="M81" s="122">
        <f t="shared" si="34"/>
        <v>0</v>
      </c>
      <c r="N81" s="122">
        <f t="shared" si="35"/>
        <v>0</v>
      </c>
      <c r="O81" s="181"/>
    </row>
    <row r="82" spans="1:32" ht="15" hidden="1">
      <c r="A82" s="59"/>
      <c r="B82" s="97"/>
      <c r="C82" s="187">
        <f t="shared" si="36"/>
        <v>0</v>
      </c>
      <c r="D82" s="175">
        <f t="shared" si="37"/>
        <v>0</v>
      </c>
      <c r="E82" s="122">
        <f t="shared" si="28"/>
        <v>0</v>
      </c>
      <c r="F82" s="122">
        <f t="shared" si="29"/>
        <v>0</v>
      </c>
      <c r="G82" s="123"/>
      <c r="H82" s="122">
        <f t="shared" si="30"/>
        <v>0</v>
      </c>
      <c r="I82" s="122">
        <f t="shared" si="31"/>
        <v>0</v>
      </c>
      <c r="J82" s="122">
        <f t="shared" si="32"/>
        <v>0</v>
      </c>
      <c r="K82" s="123"/>
      <c r="L82" s="122">
        <f t="shared" si="33"/>
        <v>0</v>
      </c>
      <c r="M82" s="122">
        <f t="shared" si="34"/>
        <v>0</v>
      </c>
      <c r="N82" s="122">
        <f t="shared" si="35"/>
        <v>0</v>
      </c>
      <c r="O82" s="123"/>
    </row>
    <row r="83" spans="1:32" ht="15" hidden="1">
      <c r="A83" s="59"/>
      <c r="B83" s="97"/>
      <c r="C83" s="187">
        <f t="shared" si="36"/>
        <v>0</v>
      </c>
      <c r="D83" s="175">
        <f t="shared" si="37"/>
        <v>0</v>
      </c>
      <c r="E83" s="122">
        <f t="shared" si="28"/>
        <v>0</v>
      </c>
      <c r="F83" s="122">
        <f t="shared" si="29"/>
        <v>0</v>
      </c>
      <c r="G83" s="123"/>
      <c r="H83" s="122">
        <f t="shared" si="30"/>
        <v>0</v>
      </c>
      <c r="I83" s="122">
        <f t="shared" si="31"/>
        <v>0</v>
      </c>
      <c r="J83" s="122">
        <f t="shared" si="32"/>
        <v>0</v>
      </c>
      <c r="K83" s="123"/>
      <c r="L83" s="122">
        <f t="shared" si="33"/>
        <v>0</v>
      </c>
      <c r="M83" s="122">
        <f t="shared" si="34"/>
        <v>0</v>
      </c>
      <c r="N83" s="122">
        <f t="shared" si="35"/>
        <v>0</v>
      </c>
      <c r="O83" s="123"/>
    </row>
    <row r="84" spans="1:32" ht="15" hidden="1">
      <c r="A84" s="52"/>
      <c r="B84" s="97"/>
      <c r="C84" s="187">
        <f t="shared" si="36"/>
        <v>0</v>
      </c>
      <c r="D84" s="175">
        <f t="shared" si="37"/>
        <v>0</v>
      </c>
      <c r="E84" s="122">
        <f t="shared" si="28"/>
        <v>0</v>
      </c>
      <c r="F84" s="122">
        <f t="shared" si="29"/>
        <v>0</v>
      </c>
      <c r="G84" s="123"/>
      <c r="H84" s="122">
        <f t="shared" si="30"/>
        <v>0</v>
      </c>
      <c r="I84" s="122">
        <f t="shared" si="31"/>
        <v>0</v>
      </c>
      <c r="J84" s="122">
        <f t="shared" si="32"/>
        <v>0</v>
      </c>
      <c r="K84" s="123"/>
      <c r="L84" s="122">
        <f t="shared" si="33"/>
        <v>0</v>
      </c>
      <c r="M84" s="122">
        <f t="shared" si="34"/>
        <v>0</v>
      </c>
      <c r="N84" s="122">
        <f t="shared" si="35"/>
        <v>0</v>
      </c>
      <c r="O84" s="123"/>
    </row>
    <row r="88" spans="1:32" ht="13.5" thickBot="1"/>
    <row r="89" spans="1:32">
      <c r="A89" s="247" t="s">
        <v>152</v>
      </c>
      <c r="B89" s="248"/>
      <c r="C89" s="248"/>
      <c r="D89" s="249"/>
      <c r="E89" s="255" t="s">
        <v>153</v>
      </c>
      <c r="F89" s="256"/>
      <c r="G89" s="256"/>
      <c r="H89" s="257"/>
      <c r="I89" s="255" t="s">
        <v>51</v>
      </c>
      <c r="J89" s="256"/>
      <c r="K89" s="256"/>
      <c r="L89" s="257"/>
      <c r="M89" s="244" t="s">
        <v>154</v>
      </c>
      <c r="N89" s="245"/>
      <c r="O89" s="245"/>
      <c r="P89" s="246"/>
      <c r="Q89" s="244" t="s">
        <v>155</v>
      </c>
      <c r="R89" s="245"/>
      <c r="S89" s="245"/>
      <c r="T89" s="246"/>
      <c r="U89" s="244" t="s">
        <v>156</v>
      </c>
      <c r="V89" s="245"/>
      <c r="W89" s="245"/>
      <c r="X89" s="246"/>
      <c r="Y89" s="244" t="s">
        <v>157</v>
      </c>
      <c r="Z89" s="245"/>
      <c r="AA89" s="245"/>
      <c r="AB89" s="246"/>
      <c r="AC89" s="244" t="s">
        <v>158</v>
      </c>
      <c r="AD89" s="245"/>
      <c r="AE89" s="245"/>
      <c r="AF89" s="246"/>
    </row>
    <row r="90" spans="1:32">
      <c r="A90" s="156"/>
      <c r="B90" s="147"/>
      <c r="C90" s="147"/>
      <c r="E90" s="113"/>
      <c r="H90" s="112"/>
      <c r="I90" s="113"/>
      <c r="L90" s="112"/>
      <c r="M90" s="113"/>
      <c r="P90" s="157"/>
      <c r="Q90" s="105"/>
      <c r="T90" s="157"/>
      <c r="U90" s="105"/>
      <c r="X90" s="157"/>
      <c r="Y90" s="105"/>
      <c r="AB90" s="157"/>
      <c r="AC90" s="105"/>
      <c r="AF90" s="157"/>
    </row>
    <row r="91" spans="1:32">
      <c r="A91" s="105" t="s">
        <v>162</v>
      </c>
      <c r="B91" s="102" t="s">
        <v>159</v>
      </c>
      <c r="C91" s="102" t="s">
        <v>163</v>
      </c>
      <c r="D91" s="112" t="s">
        <v>174</v>
      </c>
      <c r="E91" s="113" t="s">
        <v>162</v>
      </c>
      <c r="F91" s="111" t="s">
        <v>159</v>
      </c>
      <c r="G91" s="111" t="s">
        <v>163</v>
      </c>
      <c r="H91" s="112" t="s">
        <v>174</v>
      </c>
      <c r="I91" s="113" t="s">
        <v>162</v>
      </c>
      <c r="J91" s="111" t="s">
        <v>159</v>
      </c>
      <c r="K91" s="111" t="s">
        <v>163</v>
      </c>
      <c r="L91" s="112" t="s">
        <v>174</v>
      </c>
      <c r="M91" s="113" t="s">
        <v>162</v>
      </c>
      <c r="N91" s="111" t="s">
        <v>159</v>
      </c>
      <c r="O91" s="102" t="s">
        <v>163</v>
      </c>
      <c r="P91" s="106" t="s">
        <v>174</v>
      </c>
      <c r="Q91" s="105" t="s">
        <v>162</v>
      </c>
      <c r="R91" s="102" t="s">
        <v>159</v>
      </c>
      <c r="S91" s="102" t="s">
        <v>163</v>
      </c>
      <c r="T91" s="106" t="s">
        <v>174</v>
      </c>
      <c r="U91" s="105" t="s">
        <v>162</v>
      </c>
      <c r="V91" s="102" t="s">
        <v>159</v>
      </c>
      <c r="W91" s="102" t="s">
        <v>163</v>
      </c>
      <c r="X91" s="106" t="s">
        <v>174</v>
      </c>
      <c r="Y91" s="105" t="s">
        <v>162</v>
      </c>
      <c r="Z91" s="102" t="s">
        <v>159</v>
      </c>
      <c r="AA91" s="102" t="s">
        <v>163</v>
      </c>
      <c r="AB91" s="106" t="s">
        <v>174</v>
      </c>
      <c r="AC91" s="105" t="s">
        <v>162</v>
      </c>
      <c r="AD91" s="102" t="s">
        <v>159</v>
      </c>
      <c r="AE91" s="102" t="s">
        <v>163</v>
      </c>
      <c r="AF91" s="106" t="s">
        <v>174</v>
      </c>
    </row>
    <row r="92" spans="1:32">
      <c r="A92" s="156"/>
      <c r="B92" s="107">
        <f>COUNTA(B93:B136)</f>
        <v>1</v>
      </c>
      <c r="C92" s="147"/>
      <c r="D92" s="112"/>
      <c r="E92" s="113"/>
      <c r="F92" s="114">
        <f>COUNTA(F93:F136)</f>
        <v>0</v>
      </c>
      <c r="H92" s="112"/>
      <c r="I92" s="113"/>
      <c r="J92" s="114">
        <f>COUNTA(J93:J136)</f>
        <v>3</v>
      </c>
      <c r="L92" s="112"/>
      <c r="M92" s="113"/>
      <c r="N92" s="114">
        <f>COUNTA(N93:N136)</f>
        <v>2</v>
      </c>
      <c r="O92" s="147"/>
      <c r="P92" s="157"/>
      <c r="Q92" s="156"/>
      <c r="R92" s="107">
        <f>COUNTA(R93:R136)</f>
        <v>0</v>
      </c>
      <c r="S92" s="147"/>
      <c r="T92" s="157"/>
      <c r="U92" s="156"/>
      <c r="V92" s="107">
        <f>COUNTA(V93:V136)</f>
        <v>0</v>
      </c>
      <c r="W92" s="147"/>
      <c r="X92" s="157"/>
      <c r="Y92" s="156"/>
      <c r="Z92" s="107">
        <f>COUNTA(Z93:Z136)</f>
        <v>0</v>
      </c>
      <c r="AA92" s="147"/>
      <c r="AB92" s="157"/>
      <c r="AC92" s="156"/>
      <c r="AD92" s="107">
        <f>COUNTA(AD93:AD136)</f>
        <v>0</v>
      </c>
      <c r="AE92" s="147"/>
      <c r="AF92" s="157"/>
    </row>
    <row r="93" spans="1:32">
      <c r="A93" s="105">
        <v>1</v>
      </c>
      <c r="B93" s="223" t="s">
        <v>205</v>
      </c>
      <c r="C93" s="102">
        <f>VLOOKUP(B92,'POINTS SCORE'!$B$10:$AI$39,2,FALSE)</f>
        <v>16</v>
      </c>
      <c r="D93" s="111">
        <f>VLOOKUP(B92,'POINTS SCORE'!$B$39:$AI$78,2,FALSE)</f>
        <v>20</v>
      </c>
      <c r="E93" s="113">
        <v>1</v>
      </c>
      <c r="F93" s="223"/>
      <c r="G93" s="111" t="e">
        <f>VLOOKUP(F92,'POINTS SCORE'!$B$10:$AI$39,2,FALSE)</f>
        <v>#N/A</v>
      </c>
      <c r="H93" s="111" t="e">
        <f>VLOOKUP(F92,'POINTS SCORE'!$B$39:$AI$78,2,FALSE)</f>
        <v>#N/A</v>
      </c>
      <c r="I93" s="113">
        <v>1</v>
      </c>
      <c r="J93" s="223" t="s">
        <v>2393</v>
      </c>
      <c r="K93" s="111">
        <f>VLOOKUP(J92,'POINTS SCORE'!$B$10:$AI$39,2,FALSE)</f>
        <v>18</v>
      </c>
      <c r="L93" s="111">
        <f>VLOOKUP(J92,'POINTS SCORE'!$B$39:$AI$78,2,FALSE)</f>
        <v>20</v>
      </c>
      <c r="M93" s="113">
        <v>1</v>
      </c>
      <c r="N93" s="223" t="s">
        <v>239</v>
      </c>
      <c r="O93" s="102">
        <f>VLOOKUP(N92,'POINTS SCORE'!$B$10:$AI$39,2,FALSE)</f>
        <v>17</v>
      </c>
      <c r="P93" s="102">
        <f>VLOOKUP(N92,'POINTS SCORE'!$B$39:$AI$78,2,FALSE)</f>
        <v>20</v>
      </c>
      <c r="Q93" s="105">
        <v>1</v>
      </c>
      <c r="R93" s="223"/>
      <c r="S93" s="102" t="e">
        <f>VLOOKUP(R92,'POINTS SCORE'!$B$10:$AI$39,2,FALSE)</f>
        <v>#N/A</v>
      </c>
      <c r="T93" s="102" t="e">
        <f>VLOOKUP(R92,'POINTS SCORE'!$B$39:$AI$78,2,FALSE)</f>
        <v>#N/A</v>
      </c>
      <c r="U93" s="105">
        <v>1</v>
      </c>
      <c r="V93" s="223"/>
      <c r="W93" s="102" t="e">
        <f>VLOOKUP(V92,'POINTS SCORE'!$B$10:$AI$39,2,FALSE)</f>
        <v>#N/A</v>
      </c>
      <c r="X93" s="102" t="e">
        <f>VLOOKUP(V92,'POINTS SCORE'!$B$39:$AI$78,2,FALSE)</f>
        <v>#N/A</v>
      </c>
      <c r="Y93" s="105">
        <v>1</v>
      </c>
      <c r="Z93" s="223"/>
      <c r="AA93" s="102" t="e">
        <f>VLOOKUP(Z92,'POINTS SCORE'!$B$10:$AI$39,2,FALSE)</f>
        <v>#N/A</v>
      </c>
      <c r="AB93" s="102" t="e">
        <f>VLOOKUP(Z92,'POINTS SCORE'!$B$39:$AI$78,2,FALSE)</f>
        <v>#N/A</v>
      </c>
      <c r="AC93" s="105">
        <v>1</v>
      </c>
      <c r="AD93" s="223"/>
      <c r="AE93" s="102" t="e">
        <f>VLOOKUP(AD92,'POINTS SCORE'!$B$10:$AI$39,2,FALSE)</f>
        <v>#N/A</v>
      </c>
      <c r="AF93" s="106" t="e">
        <f>VLOOKUP(AD92,'POINTS SCORE'!$B$39:$AI$78,2,FALSE)</f>
        <v>#N/A</v>
      </c>
    </row>
    <row r="94" spans="1:32">
      <c r="A94" s="105">
        <v>2</v>
      </c>
      <c r="B94" s="223"/>
      <c r="C94" s="102">
        <f>VLOOKUP(B92,'POINTS SCORE'!$B$10:$AI$39,3,FALSE)</f>
        <v>0</v>
      </c>
      <c r="D94" s="111">
        <f>VLOOKUP(B92,'POINTS SCORE'!$B$39:$AI$78,3,FALSE)</f>
        <v>0</v>
      </c>
      <c r="E94" s="113">
        <v>2</v>
      </c>
      <c r="F94" s="223"/>
      <c r="G94" s="111" t="e">
        <f>VLOOKUP(F92,'POINTS SCORE'!$B$10:$AI$39,3,FALSE)</f>
        <v>#N/A</v>
      </c>
      <c r="H94" s="111" t="e">
        <f>VLOOKUP(F92,'POINTS SCORE'!$B$39:$AI$78,3,FALSE)</f>
        <v>#N/A</v>
      </c>
      <c r="I94" s="113">
        <v>2</v>
      </c>
      <c r="J94" s="223" t="s">
        <v>239</v>
      </c>
      <c r="K94" s="111">
        <f>VLOOKUP(J92,'POINTS SCORE'!$B$10:$AI$39,3,FALSE)</f>
        <v>11</v>
      </c>
      <c r="L94" s="111">
        <f>VLOOKUP(J92,'POINTS SCORE'!$B$39:$AI$78,3,FALSE)</f>
        <v>19.5</v>
      </c>
      <c r="M94" s="113">
        <v>2</v>
      </c>
      <c r="N94" s="223" t="s">
        <v>2621</v>
      </c>
      <c r="O94" s="102">
        <f>VLOOKUP(N92,'POINTS SCORE'!$B$10:$AI$39,3,FALSE)</f>
        <v>8</v>
      </c>
      <c r="P94" s="102">
        <f>VLOOKUP(N92,'POINTS SCORE'!$B$39:$AI$78,3,FALSE)</f>
        <v>19.5</v>
      </c>
      <c r="Q94" s="105">
        <v>2</v>
      </c>
      <c r="R94" s="223"/>
      <c r="S94" s="102" t="e">
        <f>VLOOKUP(R92,'POINTS SCORE'!$B$10:$AI$39,3,FALSE)</f>
        <v>#N/A</v>
      </c>
      <c r="T94" s="102" t="e">
        <f>VLOOKUP(R92,'POINTS SCORE'!$B$39:$AI$78,3,FALSE)</f>
        <v>#N/A</v>
      </c>
      <c r="U94" s="105">
        <v>2</v>
      </c>
      <c r="V94" s="223"/>
      <c r="W94" s="102" t="e">
        <f>VLOOKUP(V92,'POINTS SCORE'!$B$10:$AI$39,3,FALSE)</f>
        <v>#N/A</v>
      </c>
      <c r="X94" s="102" t="e">
        <f>VLOOKUP(V92,'POINTS SCORE'!$B$39:$AI$78,3,FALSE)</f>
        <v>#N/A</v>
      </c>
      <c r="Y94" s="105">
        <v>2</v>
      </c>
      <c r="Z94" s="223"/>
      <c r="AA94" s="102" t="e">
        <f>VLOOKUP(Z92,'POINTS SCORE'!$B$10:$AI$39,3,FALSE)</f>
        <v>#N/A</v>
      </c>
      <c r="AB94" s="102" t="e">
        <f>VLOOKUP(Z92,'POINTS SCORE'!$B$39:$AI$78,3,FALSE)</f>
        <v>#N/A</v>
      </c>
      <c r="AC94" s="105">
        <v>2</v>
      </c>
      <c r="AD94" s="223"/>
      <c r="AE94" s="102" t="e">
        <f>VLOOKUP(AD92,'POINTS SCORE'!$B$10:$AI$39,3,FALSE)</f>
        <v>#N/A</v>
      </c>
      <c r="AF94" s="106" t="e">
        <f>VLOOKUP(AD92,'POINTS SCORE'!$B$39:$AI$78,3,FALSE)</f>
        <v>#N/A</v>
      </c>
    </row>
    <row r="95" spans="1:32">
      <c r="A95" s="105">
        <v>3</v>
      </c>
      <c r="B95" s="223"/>
      <c r="C95" s="102">
        <f>VLOOKUP(B92,'POINTS SCORE'!$B$10:$AI$39,4,FALSE)</f>
        <v>0</v>
      </c>
      <c r="D95" s="111">
        <f>VLOOKUP(B92,'POINTS SCORE'!$B$39:$AI$78,4,FALSE)</f>
        <v>0</v>
      </c>
      <c r="E95" s="113">
        <v>3</v>
      </c>
      <c r="F95" s="223"/>
      <c r="G95" s="111" t="e">
        <f>VLOOKUP(F92,'POINTS SCORE'!$B$10:$AI$39,4,FALSE)</f>
        <v>#N/A</v>
      </c>
      <c r="H95" s="111" t="e">
        <f>VLOOKUP(F92,'POINTS SCORE'!$B$39:$AI$78,4,FALSE)</f>
        <v>#N/A</v>
      </c>
      <c r="I95" s="113">
        <v>3</v>
      </c>
      <c r="J95" s="223"/>
      <c r="K95" s="111">
        <f>VLOOKUP(J92,'POINTS SCORE'!$B$10:$AI$39,4,FALSE)</f>
        <v>8</v>
      </c>
      <c r="L95" s="111">
        <f>VLOOKUP(J92,'POINTS SCORE'!$B$39:$AI$78,4,FALSE)</f>
        <v>19</v>
      </c>
      <c r="M95" s="113">
        <v>3</v>
      </c>
      <c r="N95" s="223"/>
      <c r="O95" s="102">
        <f>VLOOKUP(N92,'POINTS SCORE'!$B$10:$AI$39,4,FALSE)</f>
        <v>0</v>
      </c>
      <c r="P95" s="102">
        <f>VLOOKUP(N92,'POINTS SCORE'!$B$39:$AI$78,4,FALSE)</f>
        <v>0</v>
      </c>
      <c r="Q95" s="105">
        <v>3</v>
      </c>
      <c r="R95" s="223"/>
      <c r="S95" s="102" t="e">
        <f>VLOOKUP(R92,'POINTS SCORE'!$B$10:$AI$39,4,FALSE)</f>
        <v>#N/A</v>
      </c>
      <c r="T95" s="102" t="e">
        <f>VLOOKUP(R92,'POINTS SCORE'!$B$39:$AI$78,4,FALSE)</f>
        <v>#N/A</v>
      </c>
      <c r="U95" s="105">
        <v>3</v>
      </c>
      <c r="V95" s="223"/>
      <c r="W95" s="102" t="e">
        <f>VLOOKUP(V92,'POINTS SCORE'!$B$10:$AI$39,4,FALSE)</f>
        <v>#N/A</v>
      </c>
      <c r="X95" s="102" t="e">
        <f>VLOOKUP(V92,'POINTS SCORE'!$B$39:$AI$78,4,FALSE)</f>
        <v>#N/A</v>
      </c>
      <c r="Y95" s="105">
        <v>3</v>
      </c>
      <c r="Z95" s="223"/>
      <c r="AA95" s="102" t="e">
        <f>VLOOKUP(Z92,'POINTS SCORE'!$B$10:$AI$39,4,FALSE)</f>
        <v>#N/A</v>
      </c>
      <c r="AB95" s="102" t="e">
        <f>VLOOKUP(Z92,'POINTS SCORE'!$B$39:$AI$78,4,FALSE)</f>
        <v>#N/A</v>
      </c>
      <c r="AC95" s="105">
        <v>3</v>
      </c>
      <c r="AD95" s="223"/>
      <c r="AE95" s="102" t="e">
        <f>VLOOKUP(AD92,'POINTS SCORE'!$B$10:$AI$39,4,FALSE)</f>
        <v>#N/A</v>
      </c>
      <c r="AF95" s="106" t="e">
        <f>VLOOKUP(AD92,'POINTS SCORE'!$B$39:$AI$78,4,FALSE)</f>
        <v>#N/A</v>
      </c>
    </row>
    <row r="96" spans="1:32">
      <c r="A96" s="105">
        <v>4</v>
      </c>
      <c r="B96" s="223"/>
      <c r="C96" s="102">
        <f>VLOOKUP(B92,'POINTS SCORE'!$B$10:$AI$39,5,FALSE)</f>
        <v>0</v>
      </c>
      <c r="D96" s="111">
        <f>VLOOKUP(B92,'POINTS SCORE'!$B$39:$AI$78,5,FALSE)</f>
        <v>0</v>
      </c>
      <c r="E96" s="113">
        <v>4</v>
      </c>
      <c r="F96" s="223"/>
      <c r="G96" s="111" t="e">
        <f>VLOOKUP(F92,'POINTS SCORE'!$B$10:$AI$39,5,FALSE)</f>
        <v>#N/A</v>
      </c>
      <c r="H96" s="111" t="e">
        <f>VLOOKUP(F92,'POINTS SCORE'!$B$39:$AI$78,5,FALSE)</f>
        <v>#N/A</v>
      </c>
      <c r="I96" s="113">
        <v>4</v>
      </c>
      <c r="J96" s="223"/>
      <c r="K96" s="111">
        <f>VLOOKUP(J92,'POINTS SCORE'!$B$10:$AI$39,5,FALSE)</f>
        <v>0</v>
      </c>
      <c r="L96" s="111">
        <f>VLOOKUP(J92,'POINTS SCORE'!$B$39:$AI$78,5,FALSE)</f>
        <v>0</v>
      </c>
      <c r="M96" s="113">
        <v>4</v>
      </c>
      <c r="N96" s="223"/>
      <c r="O96" s="102">
        <f>VLOOKUP(N92,'POINTS SCORE'!$B$10:$AI$39,5,FALSE)</f>
        <v>0</v>
      </c>
      <c r="P96" s="102">
        <f>VLOOKUP(N92,'POINTS SCORE'!$B$39:$AI$78,5,FALSE)</f>
        <v>0</v>
      </c>
      <c r="Q96" s="105">
        <v>4</v>
      </c>
      <c r="R96" s="223"/>
      <c r="S96" s="102" t="e">
        <f>VLOOKUP(R92,'POINTS SCORE'!$B$10:$AI$39,5,FALSE)</f>
        <v>#N/A</v>
      </c>
      <c r="T96" s="102" t="e">
        <f>VLOOKUP(R92,'POINTS SCORE'!$B$39:$AI$78,5,FALSE)</f>
        <v>#N/A</v>
      </c>
      <c r="U96" s="105">
        <v>4</v>
      </c>
      <c r="V96" s="223"/>
      <c r="W96" s="102" t="e">
        <f>VLOOKUP(V92,'POINTS SCORE'!$B$10:$AI$39,5,FALSE)</f>
        <v>#N/A</v>
      </c>
      <c r="X96" s="102" t="e">
        <f>VLOOKUP(V92,'POINTS SCORE'!$B$39:$AI$78,5,FALSE)</f>
        <v>#N/A</v>
      </c>
      <c r="Y96" s="105">
        <v>4</v>
      </c>
      <c r="Z96" s="223"/>
      <c r="AA96" s="102" t="e">
        <f>VLOOKUP(Z92,'POINTS SCORE'!$B$10:$AI$39,5,FALSE)</f>
        <v>#N/A</v>
      </c>
      <c r="AB96" s="102" t="e">
        <f>VLOOKUP(Z92,'POINTS SCORE'!$B$39:$AI$78,5,FALSE)</f>
        <v>#N/A</v>
      </c>
      <c r="AC96" s="105">
        <v>4</v>
      </c>
      <c r="AD96" s="223"/>
      <c r="AE96" s="102" t="e">
        <f>VLOOKUP(AD92,'POINTS SCORE'!$B$10:$AI$39,5,FALSE)</f>
        <v>#N/A</v>
      </c>
      <c r="AF96" s="106" t="e">
        <f>VLOOKUP(AD92,'POINTS SCORE'!$B$39:$AI$78,5,FALSE)</f>
        <v>#N/A</v>
      </c>
    </row>
    <row r="97" spans="1:32">
      <c r="A97" s="105">
        <v>5</v>
      </c>
      <c r="B97" s="223"/>
      <c r="C97" s="102">
        <f>VLOOKUP(B92,'POINTS SCORE'!$B$10:$AI$39,6,FALSE)</f>
        <v>0</v>
      </c>
      <c r="D97" s="111">
        <f>VLOOKUP(B92,'POINTS SCORE'!$B$39:$AI$78,6,FALSE)</f>
        <v>0</v>
      </c>
      <c r="E97" s="113">
        <v>5</v>
      </c>
      <c r="F97" s="223"/>
      <c r="G97" s="111" t="e">
        <f>VLOOKUP(F92,'POINTS SCORE'!$B$10:$AI$39,6,FALSE)</f>
        <v>#N/A</v>
      </c>
      <c r="H97" s="111" t="e">
        <f>VLOOKUP(F92,'POINTS SCORE'!$B$39:$AI$78,6,FALSE)</f>
        <v>#N/A</v>
      </c>
      <c r="I97" s="113">
        <v>5</v>
      </c>
      <c r="J97" s="223"/>
      <c r="K97" s="111">
        <f>VLOOKUP(J92,'POINTS SCORE'!$B$10:$AI$39,6,FALSE)</f>
        <v>0</v>
      </c>
      <c r="L97" s="111">
        <f>VLOOKUP(J92,'POINTS SCORE'!$B$39:$AI$78,6,FALSE)</f>
        <v>0</v>
      </c>
      <c r="M97" s="113">
        <v>5</v>
      </c>
      <c r="N97" s="223"/>
      <c r="O97" s="102">
        <f>VLOOKUP(N92,'POINTS SCORE'!$B$10:$AI$39,6,FALSE)</f>
        <v>0</v>
      </c>
      <c r="P97" s="102">
        <f>VLOOKUP(N92,'POINTS SCORE'!$B$39:$AI$78,6,FALSE)</f>
        <v>0</v>
      </c>
      <c r="Q97" s="105">
        <v>5</v>
      </c>
      <c r="R97" s="223"/>
      <c r="S97" s="102" t="e">
        <f>VLOOKUP(R92,'POINTS SCORE'!$B$10:$AI$39,6,FALSE)</f>
        <v>#N/A</v>
      </c>
      <c r="T97" s="102" t="e">
        <f>VLOOKUP(R92,'POINTS SCORE'!$B$39:$AI$78,6,FALSE)</f>
        <v>#N/A</v>
      </c>
      <c r="U97" s="105">
        <v>5</v>
      </c>
      <c r="V97" s="223"/>
      <c r="W97" s="102" t="e">
        <f>VLOOKUP(V92,'POINTS SCORE'!$B$10:$AI$39,6,FALSE)</f>
        <v>#N/A</v>
      </c>
      <c r="X97" s="102" t="e">
        <f>VLOOKUP(V92,'POINTS SCORE'!$B$39:$AI$78,6,FALSE)</f>
        <v>#N/A</v>
      </c>
      <c r="Y97" s="105">
        <v>5</v>
      </c>
      <c r="Z97" s="223"/>
      <c r="AA97" s="102" t="e">
        <f>VLOOKUP(Z92,'POINTS SCORE'!$B$10:$AI$39,6,FALSE)</f>
        <v>#N/A</v>
      </c>
      <c r="AB97" s="102" t="e">
        <f>VLOOKUP(Z92,'POINTS SCORE'!$B$39:$AI$78,6,FALSE)</f>
        <v>#N/A</v>
      </c>
      <c r="AC97" s="105">
        <v>5</v>
      </c>
      <c r="AD97" s="223"/>
      <c r="AE97" s="102" t="e">
        <f>VLOOKUP(AD92,'POINTS SCORE'!$B$10:$AI$39,6,FALSE)</f>
        <v>#N/A</v>
      </c>
      <c r="AF97" s="106" t="e">
        <f>VLOOKUP(AD92,'POINTS SCORE'!$B$39:$AI$78,6,FALSE)</f>
        <v>#N/A</v>
      </c>
    </row>
    <row r="98" spans="1:32">
      <c r="A98" s="105">
        <v>6</v>
      </c>
      <c r="B98" s="223"/>
      <c r="C98" s="102">
        <f>VLOOKUP(B92,'POINTS SCORE'!$B$10:$AI$39,7,FALSE)</f>
        <v>0</v>
      </c>
      <c r="D98" s="111">
        <f>VLOOKUP(B92,'POINTS SCORE'!$B$39:$AI$78,7,FALSE)</f>
        <v>0</v>
      </c>
      <c r="E98" s="113">
        <v>6</v>
      </c>
      <c r="F98" s="223"/>
      <c r="G98" s="111" t="e">
        <f>VLOOKUP(F92,'POINTS SCORE'!$B$10:$AI$39,7,FALSE)</f>
        <v>#N/A</v>
      </c>
      <c r="H98" s="111" t="e">
        <f>VLOOKUP(F92,'POINTS SCORE'!$B$39:$AI$78,7,FALSE)</f>
        <v>#N/A</v>
      </c>
      <c r="I98" s="113">
        <v>6</v>
      </c>
      <c r="J98" s="223"/>
      <c r="K98" s="111">
        <f>VLOOKUP(J92,'POINTS SCORE'!$B$10:$AI$39,7,FALSE)</f>
        <v>0</v>
      </c>
      <c r="L98" s="111">
        <f>VLOOKUP(J92,'POINTS SCORE'!$B$39:$AI$78,7,FALSE)</f>
        <v>0</v>
      </c>
      <c r="M98" s="113">
        <v>6</v>
      </c>
      <c r="N98" s="223"/>
      <c r="O98" s="102">
        <f>VLOOKUP(N92,'POINTS SCORE'!$B$10:$AI$39,7,FALSE)</f>
        <v>0</v>
      </c>
      <c r="P98" s="102">
        <f>VLOOKUP(N92,'POINTS SCORE'!$B$39:$AI$78,7,FALSE)</f>
        <v>0</v>
      </c>
      <c r="Q98" s="105">
        <v>6</v>
      </c>
      <c r="R98" s="223"/>
      <c r="S98" s="102" t="e">
        <f>VLOOKUP(R92,'POINTS SCORE'!$B$10:$AI$39,7,FALSE)</f>
        <v>#N/A</v>
      </c>
      <c r="T98" s="102" t="e">
        <f>VLOOKUP(R92,'POINTS SCORE'!$B$39:$AI$78,7,FALSE)</f>
        <v>#N/A</v>
      </c>
      <c r="U98" s="105">
        <v>6</v>
      </c>
      <c r="V98" s="223"/>
      <c r="W98" s="102" t="e">
        <f>VLOOKUP(V92,'POINTS SCORE'!$B$10:$AI$39,7,FALSE)</f>
        <v>#N/A</v>
      </c>
      <c r="X98" s="102" t="e">
        <f>VLOOKUP(V92,'POINTS SCORE'!$B$39:$AI$78,7,FALSE)</f>
        <v>#N/A</v>
      </c>
      <c r="Y98" s="105">
        <v>6</v>
      </c>
      <c r="Z98" s="223"/>
      <c r="AA98" s="102" t="e">
        <f>VLOOKUP(Z92,'POINTS SCORE'!$B$10:$AI$39,7,FALSE)</f>
        <v>#N/A</v>
      </c>
      <c r="AB98" s="102" t="e">
        <f>VLOOKUP(Z92,'POINTS SCORE'!$B$39:$AI$78,7,FALSE)</f>
        <v>#N/A</v>
      </c>
      <c r="AC98" s="105">
        <v>6</v>
      </c>
      <c r="AD98" s="223"/>
      <c r="AE98" s="102" t="e">
        <f>VLOOKUP(AD92,'POINTS SCORE'!$B$10:$AI$39,7,FALSE)</f>
        <v>#N/A</v>
      </c>
      <c r="AF98" s="106" t="e">
        <f>VLOOKUP(AD92,'POINTS SCORE'!$B$39:$AI$78,7,FALSE)</f>
        <v>#N/A</v>
      </c>
    </row>
    <row r="99" spans="1:32">
      <c r="A99" s="105">
        <v>7</v>
      </c>
      <c r="B99" s="222"/>
      <c r="C99" s="102">
        <f>VLOOKUP(B92,'POINTS SCORE'!$B$10:$AI$39,8,FALSE)</f>
        <v>0</v>
      </c>
      <c r="D99" s="111">
        <f>VLOOKUP(B92,'POINTS SCORE'!$B$39:$AI$78,8,FALSE)</f>
        <v>0</v>
      </c>
      <c r="E99" s="113">
        <v>7</v>
      </c>
      <c r="F99" s="222"/>
      <c r="G99" s="111" t="e">
        <f>VLOOKUP(F92,'POINTS SCORE'!$B$10:$AI$39,8,FALSE)</f>
        <v>#N/A</v>
      </c>
      <c r="H99" s="111" t="e">
        <f>VLOOKUP(F92,'POINTS SCORE'!$B$39:$AI$78,8,FALSE)</f>
        <v>#N/A</v>
      </c>
      <c r="I99" s="113">
        <v>7</v>
      </c>
      <c r="J99" s="222"/>
      <c r="K99" s="111">
        <f>VLOOKUP(J92,'POINTS SCORE'!$B$10:$AI$39,8,FALSE)</f>
        <v>0</v>
      </c>
      <c r="L99" s="111">
        <f>VLOOKUP(J92,'POINTS SCORE'!$B$39:$AI$78,8,FALSE)</f>
        <v>0</v>
      </c>
      <c r="M99" s="113">
        <v>7</v>
      </c>
      <c r="N99" s="222"/>
      <c r="O99" s="102">
        <f>VLOOKUP(N92,'POINTS SCORE'!$B$10:$AI$39,8,FALSE)</f>
        <v>0</v>
      </c>
      <c r="P99" s="102">
        <f>VLOOKUP(N92,'POINTS SCORE'!$B$39:$AI$78,8,FALSE)</f>
        <v>0</v>
      </c>
      <c r="Q99" s="105">
        <v>7</v>
      </c>
      <c r="R99" s="222"/>
      <c r="S99" s="102" t="e">
        <f>VLOOKUP(R92,'POINTS SCORE'!$B$10:$AI$39,8,FALSE)</f>
        <v>#N/A</v>
      </c>
      <c r="T99" s="102" t="e">
        <f>VLOOKUP(R92,'POINTS SCORE'!$B$39:$AI$78,8,FALSE)</f>
        <v>#N/A</v>
      </c>
      <c r="U99" s="105">
        <v>7</v>
      </c>
      <c r="V99" s="222"/>
      <c r="W99" s="102" t="e">
        <f>VLOOKUP(V92,'POINTS SCORE'!$B$10:$AI$39,8,FALSE)</f>
        <v>#N/A</v>
      </c>
      <c r="X99" s="102" t="e">
        <f>VLOOKUP(V92,'POINTS SCORE'!$B$39:$AI$78,8,FALSE)</f>
        <v>#N/A</v>
      </c>
      <c r="Y99" s="105">
        <v>7</v>
      </c>
      <c r="Z99" s="222"/>
      <c r="AA99" s="102" t="e">
        <f>VLOOKUP(Z92,'POINTS SCORE'!$B$10:$AI$39,8,FALSE)</f>
        <v>#N/A</v>
      </c>
      <c r="AB99" s="102" t="e">
        <f>VLOOKUP(Z92,'POINTS SCORE'!$B$39:$AI$78,8,FALSE)</f>
        <v>#N/A</v>
      </c>
      <c r="AC99" s="105">
        <v>7</v>
      </c>
      <c r="AD99" s="222"/>
      <c r="AE99" s="102" t="e">
        <f>VLOOKUP(AD92,'POINTS SCORE'!$B$10:$AI$39,8,FALSE)</f>
        <v>#N/A</v>
      </c>
      <c r="AF99" s="106" t="e">
        <f>VLOOKUP(AD92,'POINTS SCORE'!$B$39:$AI$78,8,FALSE)</f>
        <v>#N/A</v>
      </c>
    </row>
    <row r="100" spans="1:32">
      <c r="A100" s="105">
        <v>8</v>
      </c>
      <c r="B100" s="222"/>
      <c r="C100" s="102">
        <f>VLOOKUP(B92,'POINTS SCORE'!$B$10:$AI$39,9,FALSE)</f>
        <v>0</v>
      </c>
      <c r="D100" s="111">
        <f>VLOOKUP(B92,'POINTS SCORE'!$B$39:$AI$78,9,FALSE)</f>
        <v>0</v>
      </c>
      <c r="E100" s="113">
        <v>8</v>
      </c>
      <c r="F100" s="222"/>
      <c r="G100" s="111" t="e">
        <f>VLOOKUP(F92,'POINTS SCORE'!$B$10:$AI$39,9,FALSE)</f>
        <v>#N/A</v>
      </c>
      <c r="H100" s="111" t="e">
        <f>VLOOKUP(F92,'POINTS SCORE'!$B$39:$AI$78,9,FALSE)</f>
        <v>#N/A</v>
      </c>
      <c r="I100" s="113">
        <v>8</v>
      </c>
      <c r="J100" s="222"/>
      <c r="K100" s="111">
        <f>VLOOKUP(J92,'POINTS SCORE'!$B$10:$AI$39,9,FALSE)</f>
        <v>0</v>
      </c>
      <c r="L100" s="111">
        <f>VLOOKUP(J92,'POINTS SCORE'!$B$39:$AI$78,9,FALSE)</f>
        <v>0</v>
      </c>
      <c r="M100" s="113">
        <v>8</v>
      </c>
      <c r="N100" s="222"/>
      <c r="O100" s="102">
        <f>VLOOKUP(N92,'POINTS SCORE'!$B$10:$AI$39,9,FALSE)</f>
        <v>0</v>
      </c>
      <c r="P100" s="102">
        <f>VLOOKUP(N92,'POINTS SCORE'!$B$39:$AI$78,9,FALSE)</f>
        <v>0</v>
      </c>
      <c r="Q100" s="105">
        <v>8</v>
      </c>
      <c r="R100" s="222"/>
      <c r="S100" s="102" t="e">
        <f>VLOOKUP(R92,'POINTS SCORE'!$B$10:$AI$39,9,FALSE)</f>
        <v>#N/A</v>
      </c>
      <c r="T100" s="102" t="e">
        <f>VLOOKUP(R92,'POINTS SCORE'!$B$39:$AI$78,9,FALSE)</f>
        <v>#N/A</v>
      </c>
      <c r="U100" s="105">
        <v>8</v>
      </c>
      <c r="V100" s="222"/>
      <c r="W100" s="102" t="e">
        <f>VLOOKUP(V92,'POINTS SCORE'!$B$10:$AI$39,9,FALSE)</f>
        <v>#N/A</v>
      </c>
      <c r="X100" s="102" t="e">
        <f>VLOOKUP(V92,'POINTS SCORE'!$B$39:$AI$78,9,FALSE)</f>
        <v>#N/A</v>
      </c>
      <c r="Y100" s="105">
        <v>8</v>
      </c>
      <c r="Z100" s="222"/>
      <c r="AA100" s="102" t="e">
        <f>VLOOKUP(Z92,'POINTS SCORE'!$B$10:$AI$39,9,FALSE)</f>
        <v>#N/A</v>
      </c>
      <c r="AB100" s="102" t="e">
        <f>VLOOKUP(Z92,'POINTS SCORE'!$B$39:$AI$78,9,FALSE)</f>
        <v>#N/A</v>
      </c>
      <c r="AC100" s="105">
        <v>8</v>
      </c>
      <c r="AD100" s="222"/>
      <c r="AE100" s="102" t="e">
        <f>VLOOKUP(AD92,'POINTS SCORE'!$B$10:$AI$39,9,FALSE)</f>
        <v>#N/A</v>
      </c>
      <c r="AF100" s="106" t="e">
        <f>VLOOKUP(AD92,'POINTS SCORE'!$B$39:$AI$78,9,FALSE)</f>
        <v>#N/A</v>
      </c>
    </row>
    <row r="101" spans="1:32">
      <c r="A101" s="105">
        <v>9</v>
      </c>
      <c r="B101" s="222"/>
      <c r="C101" s="102">
        <f>VLOOKUP(B92,'POINTS SCORE'!$B$10:$AI$39,10,FALSE)</f>
        <v>0</v>
      </c>
      <c r="D101" s="111">
        <f>VLOOKUP(B92,'POINTS SCORE'!$B$39:$AI$78,10,FALSE)</f>
        <v>0</v>
      </c>
      <c r="E101" s="113">
        <v>9</v>
      </c>
      <c r="F101" s="222"/>
      <c r="G101" s="111" t="e">
        <f>VLOOKUP(F92,'POINTS SCORE'!$B$10:$AI$39,10,FALSE)</f>
        <v>#N/A</v>
      </c>
      <c r="H101" s="111" t="e">
        <f>VLOOKUP(F92,'POINTS SCORE'!$B$39:$AI$78,10,FALSE)</f>
        <v>#N/A</v>
      </c>
      <c r="I101" s="113">
        <v>9</v>
      </c>
      <c r="J101" s="222"/>
      <c r="K101" s="111">
        <f>VLOOKUP(J92,'POINTS SCORE'!$B$10:$AI$39,10,FALSE)</f>
        <v>0</v>
      </c>
      <c r="L101" s="111">
        <f>VLOOKUP(J92,'POINTS SCORE'!$B$39:$AI$78,10,FALSE)</f>
        <v>0</v>
      </c>
      <c r="M101" s="113">
        <v>9</v>
      </c>
      <c r="N101" s="222"/>
      <c r="O101" s="102">
        <f>VLOOKUP(N92,'POINTS SCORE'!$B$10:$AI$39,10,FALSE)</f>
        <v>0</v>
      </c>
      <c r="P101" s="102">
        <f>VLOOKUP(N92,'POINTS SCORE'!$B$39:$AI$78,10,FALSE)</f>
        <v>0</v>
      </c>
      <c r="Q101" s="105">
        <v>9</v>
      </c>
      <c r="R101" s="222"/>
      <c r="S101" s="102" t="e">
        <f>VLOOKUP(R92,'POINTS SCORE'!$B$10:$AI$39,10,FALSE)</f>
        <v>#N/A</v>
      </c>
      <c r="T101" s="102" t="e">
        <f>VLOOKUP(R92,'POINTS SCORE'!$B$39:$AI$78,10,FALSE)</f>
        <v>#N/A</v>
      </c>
      <c r="U101" s="105">
        <v>9</v>
      </c>
      <c r="V101" s="222"/>
      <c r="W101" s="102" t="e">
        <f>VLOOKUP(V92,'POINTS SCORE'!$B$10:$AI$39,10,FALSE)</f>
        <v>#N/A</v>
      </c>
      <c r="X101" s="102" t="e">
        <f>VLOOKUP(V92,'POINTS SCORE'!$B$39:$AI$78,10,FALSE)</f>
        <v>#N/A</v>
      </c>
      <c r="Y101" s="105">
        <v>9</v>
      </c>
      <c r="Z101" s="222"/>
      <c r="AA101" s="102" t="e">
        <f>VLOOKUP(Z92,'POINTS SCORE'!$B$10:$AI$39,10,FALSE)</f>
        <v>#N/A</v>
      </c>
      <c r="AB101" s="102" t="e">
        <f>VLOOKUP(Z92,'POINTS SCORE'!$B$39:$AI$78,10,FALSE)</f>
        <v>#N/A</v>
      </c>
      <c r="AC101" s="105">
        <v>9</v>
      </c>
      <c r="AD101" s="222"/>
      <c r="AE101" s="102" t="e">
        <f>VLOOKUP(AD92,'POINTS SCORE'!$B$10:$AI$39,10,FALSE)</f>
        <v>#N/A</v>
      </c>
      <c r="AF101" s="106" t="e">
        <f>VLOOKUP(AD92,'POINTS SCORE'!$B$39:$AI$78,10,FALSE)</f>
        <v>#N/A</v>
      </c>
    </row>
    <row r="102" spans="1:32">
      <c r="A102" s="105">
        <v>10</v>
      </c>
      <c r="B102" s="222"/>
      <c r="C102" s="102">
        <f>VLOOKUP(B92,'POINTS SCORE'!$B$10:$AI$39,11,FALSE)</f>
        <v>0</v>
      </c>
      <c r="D102" s="111">
        <f>VLOOKUP(B92,'POINTS SCORE'!$B$39:$AI$78,11,FALSE)</f>
        <v>0</v>
      </c>
      <c r="E102" s="113">
        <v>10</v>
      </c>
      <c r="F102" s="222"/>
      <c r="G102" s="111" t="e">
        <f>VLOOKUP(F92,'POINTS SCORE'!$B$10:$AI$39,11,FALSE)</f>
        <v>#N/A</v>
      </c>
      <c r="H102" s="111" t="e">
        <f>VLOOKUP(F92,'POINTS SCORE'!$B$39:$AI$78,11,FALSE)</f>
        <v>#N/A</v>
      </c>
      <c r="I102" s="113">
        <v>10</v>
      </c>
      <c r="J102" s="222"/>
      <c r="K102" s="111">
        <f>VLOOKUP(J92,'POINTS SCORE'!$B$10:$AI$39,11,FALSE)</f>
        <v>0</v>
      </c>
      <c r="L102" s="111">
        <f>VLOOKUP(J92,'POINTS SCORE'!$B$39:$AI$78,11,FALSE)</f>
        <v>0</v>
      </c>
      <c r="M102" s="113">
        <v>10</v>
      </c>
      <c r="N102" s="222"/>
      <c r="O102" s="102">
        <f>VLOOKUP(N92,'POINTS SCORE'!$B$10:$AI$39,11,FALSE)</f>
        <v>0</v>
      </c>
      <c r="P102" s="102">
        <f>VLOOKUP(N92,'POINTS SCORE'!$B$39:$AI$78,11,FALSE)</f>
        <v>0</v>
      </c>
      <c r="Q102" s="105">
        <v>10</v>
      </c>
      <c r="R102" s="222"/>
      <c r="S102" s="102" t="e">
        <f>VLOOKUP(R92,'POINTS SCORE'!$B$10:$AI$39,11,FALSE)</f>
        <v>#N/A</v>
      </c>
      <c r="T102" s="102" t="e">
        <f>VLOOKUP(R92,'POINTS SCORE'!$B$39:$AI$78,11,FALSE)</f>
        <v>#N/A</v>
      </c>
      <c r="U102" s="105">
        <v>10</v>
      </c>
      <c r="V102" s="222"/>
      <c r="W102" s="102" t="e">
        <f>VLOOKUP(V92,'POINTS SCORE'!$B$10:$AI$39,11,FALSE)</f>
        <v>#N/A</v>
      </c>
      <c r="X102" s="102" t="e">
        <f>VLOOKUP(V92,'POINTS SCORE'!$B$39:$AI$78,11,FALSE)</f>
        <v>#N/A</v>
      </c>
      <c r="Y102" s="105">
        <v>10</v>
      </c>
      <c r="Z102" s="222"/>
      <c r="AA102" s="102" t="e">
        <f>VLOOKUP(Z92,'POINTS SCORE'!$B$10:$AI$39,11,FALSE)</f>
        <v>#N/A</v>
      </c>
      <c r="AB102" s="102" t="e">
        <f>VLOOKUP(Z92,'POINTS SCORE'!$B$39:$AI$78,11,FALSE)</f>
        <v>#N/A</v>
      </c>
      <c r="AC102" s="105">
        <v>10</v>
      </c>
      <c r="AD102" s="222"/>
      <c r="AE102" s="102" t="e">
        <f>VLOOKUP(AD92,'POINTS SCORE'!$B$10:$AI$39,11,FALSE)</f>
        <v>#N/A</v>
      </c>
      <c r="AF102" s="106" t="e">
        <f>VLOOKUP(AD92,'POINTS SCORE'!$B$39:$AI$78,11,FALSE)</f>
        <v>#N/A</v>
      </c>
    </row>
    <row r="103" spans="1:32">
      <c r="A103" s="105">
        <v>11</v>
      </c>
      <c r="B103" s="222"/>
      <c r="C103" s="102">
        <f>VLOOKUP(B92,'POINTS SCORE'!$B$10:$AI$39,12,FALSE)</f>
        <v>0</v>
      </c>
      <c r="D103" s="111">
        <f>VLOOKUP(B92,'POINTS SCORE'!$B$39:$AI$78,12,FALSE)</f>
        <v>0</v>
      </c>
      <c r="E103" s="113">
        <v>11</v>
      </c>
      <c r="F103" s="222"/>
      <c r="G103" s="111" t="e">
        <f>VLOOKUP(F92,'POINTS SCORE'!$B$10:$AI$39,12,FALSE)</f>
        <v>#N/A</v>
      </c>
      <c r="H103" s="111" t="e">
        <f>VLOOKUP(F92,'POINTS SCORE'!$B$39:$AI$78,12,FALSE)</f>
        <v>#N/A</v>
      </c>
      <c r="I103" s="113">
        <v>11</v>
      </c>
      <c r="J103" s="222"/>
      <c r="K103" s="111">
        <f>VLOOKUP(J92,'POINTS SCORE'!$B$10:$AI$39,12,FALSE)</f>
        <v>0</v>
      </c>
      <c r="L103" s="111">
        <f>VLOOKUP(J92,'POINTS SCORE'!$B$39:$AI$78,12,FALSE)</f>
        <v>0</v>
      </c>
      <c r="M103" s="113">
        <v>11</v>
      </c>
      <c r="N103" s="222"/>
      <c r="O103" s="102">
        <f>VLOOKUP(N92,'POINTS SCORE'!$B$10:$AI$39,12,FALSE)</f>
        <v>0</v>
      </c>
      <c r="P103" s="102">
        <f>VLOOKUP(N92,'POINTS SCORE'!$B$39:$AI$78,12,FALSE)</f>
        <v>0</v>
      </c>
      <c r="Q103" s="105">
        <v>11</v>
      </c>
      <c r="R103" s="222"/>
      <c r="S103" s="102" t="e">
        <f>VLOOKUP(R92,'POINTS SCORE'!$B$10:$AI$39,12,FALSE)</f>
        <v>#N/A</v>
      </c>
      <c r="T103" s="102" t="e">
        <f>VLOOKUP(R92,'POINTS SCORE'!$B$39:$AI$78,12,FALSE)</f>
        <v>#N/A</v>
      </c>
      <c r="U103" s="105">
        <v>11</v>
      </c>
      <c r="V103" s="222"/>
      <c r="W103" s="102" t="e">
        <f>VLOOKUP(V92,'POINTS SCORE'!$B$10:$AI$39,12,FALSE)</f>
        <v>#N/A</v>
      </c>
      <c r="X103" s="102" t="e">
        <f>VLOOKUP(V92,'POINTS SCORE'!$B$39:$AI$78,12,FALSE)</f>
        <v>#N/A</v>
      </c>
      <c r="Y103" s="105">
        <v>11</v>
      </c>
      <c r="Z103" s="222"/>
      <c r="AA103" s="102" t="e">
        <f>VLOOKUP(Z92,'POINTS SCORE'!$B$10:$AI$39,12,FALSE)</f>
        <v>#N/A</v>
      </c>
      <c r="AB103" s="102" t="e">
        <f>VLOOKUP(Z92,'POINTS SCORE'!$B$39:$AI$78,12,FALSE)</f>
        <v>#N/A</v>
      </c>
      <c r="AC103" s="105">
        <v>11</v>
      </c>
      <c r="AD103" s="222"/>
      <c r="AE103" s="102" t="e">
        <f>VLOOKUP(AD92,'POINTS SCORE'!$B$10:$AI$39,12,FALSE)</f>
        <v>#N/A</v>
      </c>
      <c r="AF103" s="106" t="e">
        <f>VLOOKUP(AD92,'POINTS SCORE'!$B$39:$AI$78,12,FALSE)</f>
        <v>#N/A</v>
      </c>
    </row>
    <row r="104" spans="1:32">
      <c r="A104" s="105">
        <v>12</v>
      </c>
      <c r="B104" s="222"/>
      <c r="C104" s="102">
        <f>VLOOKUP(B92,'POINTS SCORE'!$B$10:$AI$39,13,FALSE)</f>
        <v>0</v>
      </c>
      <c r="D104" s="111">
        <f>VLOOKUP(B92,'POINTS SCORE'!$B$39:$AI$78,13,FALSE)</f>
        <v>0</v>
      </c>
      <c r="E104" s="113">
        <v>12</v>
      </c>
      <c r="F104" s="222"/>
      <c r="G104" s="111" t="e">
        <f>VLOOKUP(F92,'POINTS SCORE'!$B$10:$AI$39,13,FALSE)</f>
        <v>#N/A</v>
      </c>
      <c r="H104" s="111" t="e">
        <f>VLOOKUP(F92,'POINTS SCORE'!$B$39:$AI$78,13,FALSE)</f>
        <v>#N/A</v>
      </c>
      <c r="I104" s="113">
        <v>12</v>
      </c>
      <c r="J104" s="222"/>
      <c r="K104" s="111">
        <f>VLOOKUP(J92,'POINTS SCORE'!$B$10:$AI$39,13,FALSE)</f>
        <v>0</v>
      </c>
      <c r="L104" s="111">
        <f>VLOOKUP(J92,'POINTS SCORE'!$B$39:$AI$78,13,FALSE)</f>
        <v>0</v>
      </c>
      <c r="M104" s="113">
        <v>12</v>
      </c>
      <c r="N104" s="222"/>
      <c r="O104" s="102">
        <f>VLOOKUP(N92,'POINTS SCORE'!$B$10:$AI$39,13,FALSE)</f>
        <v>0</v>
      </c>
      <c r="P104" s="102">
        <f>VLOOKUP(N92,'POINTS SCORE'!$B$39:$AI$78,13,FALSE)</f>
        <v>0</v>
      </c>
      <c r="Q104" s="105">
        <v>12</v>
      </c>
      <c r="R104" s="222"/>
      <c r="S104" s="102" t="e">
        <f>VLOOKUP(R92,'POINTS SCORE'!$B$10:$AI$39,13,FALSE)</f>
        <v>#N/A</v>
      </c>
      <c r="T104" s="102" t="e">
        <f>VLOOKUP(R92,'POINTS SCORE'!$B$39:$AI$78,13,FALSE)</f>
        <v>#N/A</v>
      </c>
      <c r="U104" s="105">
        <v>12</v>
      </c>
      <c r="V104" s="222"/>
      <c r="W104" s="102" t="e">
        <f>VLOOKUP(V92,'POINTS SCORE'!$B$10:$AI$39,13,FALSE)</f>
        <v>#N/A</v>
      </c>
      <c r="X104" s="102" t="e">
        <f>VLOOKUP(V92,'POINTS SCORE'!$B$39:$AI$78,13,FALSE)</f>
        <v>#N/A</v>
      </c>
      <c r="Y104" s="105">
        <v>12</v>
      </c>
      <c r="Z104" s="222"/>
      <c r="AA104" s="102" t="e">
        <f>VLOOKUP(Z92,'POINTS SCORE'!$B$10:$AI$39,13,FALSE)</f>
        <v>#N/A</v>
      </c>
      <c r="AB104" s="102" t="e">
        <f>VLOOKUP(Z92,'POINTS SCORE'!$B$39:$AI$78,13,FALSE)</f>
        <v>#N/A</v>
      </c>
      <c r="AC104" s="105">
        <v>12</v>
      </c>
      <c r="AD104" s="222"/>
      <c r="AE104" s="102" t="e">
        <f>VLOOKUP(AD92,'POINTS SCORE'!$B$10:$AI$39,13,FALSE)</f>
        <v>#N/A</v>
      </c>
      <c r="AF104" s="106" t="e">
        <f>VLOOKUP(AD92,'POINTS SCORE'!$B$39:$AI$78,13,FALSE)</f>
        <v>#N/A</v>
      </c>
    </row>
    <row r="105" spans="1:32">
      <c r="A105" s="105">
        <v>13</v>
      </c>
      <c r="B105" s="222"/>
      <c r="C105" s="102">
        <f>VLOOKUP(B92,'POINTS SCORE'!$B$10:$AI$39,14,FALSE)</f>
        <v>0</v>
      </c>
      <c r="D105" s="111">
        <f>VLOOKUP(B92,'POINTS SCORE'!$B$39:$AI$78,14,FALSE)</f>
        <v>0</v>
      </c>
      <c r="E105" s="113">
        <v>13</v>
      </c>
      <c r="F105" s="222"/>
      <c r="G105" s="111" t="e">
        <f>VLOOKUP(F92,'POINTS SCORE'!$B$10:$AI$39,14,FALSE)</f>
        <v>#N/A</v>
      </c>
      <c r="H105" s="111" t="e">
        <f>VLOOKUP(F92,'POINTS SCORE'!$B$39:$AI$78,14,FALSE)</f>
        <v>#N/A</v>
      </c>
      <c r="I105" s="113">
        <v>13</v>
      </c>
      <c r="J105" s="222"/>
      <c r="K105" s="111">
        <f>VLOOKUP(J92,'POINTS SCORE'!$B$10:$AI$39,14,FALSE)</f>
        <v>0</v>
      </c>
      <c r="L105" s="111">
        <f>VLOOKUP(J92,'POINTS SCORE'!$B$39:$AI$78,14,FALSE)</f>
        <v>0</v>
      </c>
      <c r="M105" s="113">
        <v>13</v>
      </c>
      <c r="N105" s="222"/>
      <c r="O105" s="102">
        <f>VLOOKUP(N92,'POINTS SCORE'!$B$10:$AI$39,14,FALSE)</f>
        <v>0</v>
      </c>
      <c r="P105" s="102">
        <f>VLOOKUP(N92,'POINTS SCORE'!$B$39:$AI$78,14,FALSE)</f>
        <v>0</v>
      </c>
      <c r="Q105" s="105">
        <v>13</v>
      </c>
      <c r="R105" s="222"/>
      <c r="S105" s="102" t="e">
        <f>VLOOKUP(R92,'POINTS SCORE'!$B$10:$AI$39,14,FALSE)</f>
        <v>#N/A</v>
      </c>
      <c r="T105" s="102" t="e">
        <f>VLOOKUP(R92,'POINTS SCORE'!$B$39:$AI$78,14,FALSE)</f>
        <v>#N/A</v>
      </c>
      <c r="U105" s="105">
        <v>13</v>
      </c>
      <c r="V105" s="222"/>
      <c r="W105" s="102" t="e">
        <f>VLOOKUP(V92,'POINTS SCORE'!$B$10:$AI$39,14,FALSE)</f>
        <v>#N/A</v>
      </c>
      <c r="X105" s="102" t="e">
        <f>VLOOKUP(V92,'POINTS SCORE'!$B$39:$AI$78,14,FALSE)</f>
        <v>#N/A</v>
      </c>
      <c r="Y105" s="105">
        <v>13</v>
      </c>
      <c r="Z105" s="222"/>
      <c r="AA105" s="102" t="e">
        <f>VLOOKUP(Z92,'POINTS SCORE'!$B$10:$AI$39,14,FALSE)</f>
        <v>#N/A</v>
      </c>
      <c r="AB105" s="102" t="e">
        <f>VLOOKUP(Z92,'POINTS SCORE'!$B$39:$AI$78,14,FALSE)</f>
        <v>#N/A</v>
      </c>
      <c r="AC105" s="105">
        <v>13</v>
      </c>
      <c r="AD105" s="222"/>
      <c r="AE105" s="102" t="e">
        <f>VLOOKUP(AD92,'POINTS SCORE'!$B$10:$AI$39,14,FALSE)</f>
        <v>#N/A</v>
      </c>
      <c r="AF105" s="106" t="e">
        <f>VLOOKUP(AD92,'POINTS SCORE'!$B$39:$AI$78,14,FALSE)</f>
        <v>#N/A</v>
      </c>
    </row>
    <row r="106" spans="1:32">
      <c r="A106" s="105">
        <v>14</v>
      </c>
      <c r="B106" s="222"/>
      <c r="C106" s="102">
        <f>VLOOKUP(B92,'POINTS SCORE'!$B$10:$AI$39,15,FALSE)</f>
        <v>0</v>
      </c>
      <c r="D106" s="111">
        <f>VLOOKUP(B92,'POINTS SCORE'!$B$39:$AI$78,15,FALSE)</f>
        <v>0</v>
      </c>
      <c r="E106" s="113">
        <v>14</v>
      </c>
      <c r="F106" s="222"/>
      <c r="G106" s="111" t="e">
        <f>VLOOKUP(F92,'POINTS SCORE'!$B$10:$AI$39,15,FALSE)</f>
        <v>#N/A</v>
      </c>
      <c r="H106" s="111" t="e">
        <f>VLOOKUP(F92,'POINTS SCORE'!$B$39:$AI$78,15,FALSE)</f>
        <v>#N/A</v>
      </c>
      <c r="I106" s="113">
        <v>14</v>
      </c>
      <c r="J106" s="222"/>
      <c r="K106" s="111">
        <f>VLOOKUP(J92,'POINTS SCORE'!$B$10:$AI$39,15,FALSE)</f>
        <v>0</v>
      </c>
      <c r="L106" s="111">
        <f>VLOOKUP(J92,'POINTS SCORE'!$B$39:$AI$78,15,FALSE)</f>
        <v>0</v>
      </c>
      <c r="M106" s="113">
        <v>14</v>
      </c>
      <c r="N106" s="222"/>
      <c r="O106" s="102">
        <f>VLOOKUP(N92,'POINTS SCORE'!$B$10:$AI$39,15,FALSE)</f>
        <v>0</v>
      </c>
      <c r="P106" s="102">
        <f>VLOOKUP(N92,'POINTS SCORE'!$B$39:$AI$78,15,FALSE)</f>
        <v>0</v>
      </c>
      <c r="Q106" s="105">
        <v>14</v>
      </c>
      <c r="R106" s="222"/>
      <c r="S106" s="102" t="e">
        <f>VLOOKUP(R92,'POINTS SCORE'!$B$10:$AI$39,15,FALSE)</f>
        <v>#N/A</v>
      </c>
      <c r="T106" s="102" t="e">
        <f>VLOOKUP(R92,'POINTS SCORE'!$B$39:$AI$78,15,FALSE)</f>
        <v>#N/A</v>
      </c>
      <c r="U106" s="105">
        <v>14</v>
      </c>
      <c r="V106" s="222"/>
      <c r="W106" s="102" t="e">
        <f>VLOOKUP(V92,'POINTS SCORE'!$B$10:$AI$39,15,FALSE)</f>
        <v>#N/A</v>
      </c>
      <c r="X106" s="102" t="e">
        <f>VLOOKUP(V92,'POINTS SCORE'!$B$39:$AI$78,15,FALSE)</f>
        <v>#N/A</v>
      </c>
      <c r="Y106" s="105">
        <v>14</v>
      </c>
      <c r="Z106" s="222"/>
      <c r="AA106" s="102" t="e">
        <f>VLOOKUP(Z92,'POINTS SCORE'!$B$10:$AI$39,15,FALSE)</f>
        <v>#N/A</v>
      </c>
      <c r="AB106" s="102" t="e">
        <f>VLOOKUP(Z92,'POINTS SCORE'!$B$39:$AI$78,15,FALSE)</f>
        <v>#N/A</v>
      </c>
      <c r="AC106" s="105">
        <v>14</v>
      </c>
      <c r="AD106" s="222"/>
      <c r="AE106" s="102" t="e">
        <f>VLOOKUP(AD92,'POINTS SCORE'!$B$10:$AI$39,15,FALSE)</f>
        <v>#N/A</v>
      </c>
      <c r="AF106" s="106" t="e">
        <f>VLOOKUP(AD92,'POINTS SCORE'!$B$39:$AI$78,15,FALSE)</f>
        <v>#N/A</v>
      </c>
    </row>
    <row r="107" spans="1:32">
      <c r="A107" s="105">
        <v>15</v>
      </c>
      <c r="B107" s="222"/>
      <c r="C107" s="102">
        <f>VLOOKUP(B92,'POINTS SCORE'!$B$10:$AI$39,16,FALSE)</f>
        <v>0</v>
      </c>
      <c r="D107" s="111">
        <f>VLOOKUP(B92,'POINTS SCORE'!$B$39:$AI$78,16,FALSE)</f>
        <v>0</v>
      </c>
      <c r="E107" s="113">
        <v>15</v>
      </c>
      <c r="F107" s="222"/>
      <c r="G107" s="111" t="e">
        <f>VLOOKUP(F92,'POINTS SCORE'!$B$10:$AI$39,16,FALSE)</f>
        <v>#N/A</v>
      </c>
      <c r="H107" s="111" t="e">
        <f>VLOOKUP(F92,'POINTS SCORE'!$B$39:$AI$78,16,FALSE)</f>
        <v>#N/A</v>
      </c>
      <c r="I107" s="113">
        <v>15</v>
      </c>
      <c r="J107" s="222"/>
      <c r="K107" s="111">
        <f>VLOOKUP(J92,'POINTS SCORE'!$B$10:$AI$39,16,FALSE)</f>
        <v>0</v>
      </c>
      <c r="L107" s="111">
        <f>VLOOKUP(J92,'POINTS SCORE'!$B$39:$AI$78,16,FALSE)</f>
        <v>0</v>
      </c>
      <c r="M107" s="113">
        <v>15</v>
      </c>
      <c r="N107" s="222"/>
      <c r="O107" s="102">
        <f>VLOOKUP(N92,'POINTS SCORE'!$B$10:$AI$39,16,FALSE)</f>
        <v>0</v>
      </c>
      <c r="P107" s="102">
        <f>VLOOKUP(N92,'POINTS SCORE'!$B$39:$AI$78,16,FALSE)</f>
        <v>0</v>
      </c>
      <c r="Q107" s="105">
        <v>15</v>
      </c>
      <c r="R107" s="222"/>
      <c r="S107" s="102" t="e">
        <f>VLOOKUP(R92,'POINTS SCORE'!$B$10:$AI$39,16,FALSE)</f>
        <v>#N/A</v>
      </c>
      <c r="T107" s="102" t="e">
        <f>VLOOKUP(R92,'POINTS SCORE'!$B$39:$AI$78,16,FALSE)</f>
        <v>#N/A</v>
      </c>
      <c r="U107" s="105">
        <v>15</v>
      </c>
      <c r="V107" s="222"/>
      <c r="W107" s="102" t="e">
        <f>VLOOKUP(V92,'POINTS SCORE'!$B$10:$AI$39,16,FALSE)</f>
        <v>#N/A</v>
      </c>
      <c r="X107" s="102" t="e">
        <f>VLOOKUP(V92,'POINTS SCORE'!$B$39:$AI$78,16,FALSE)</f>
        <v>#N/A</v>
      </c>
      <c r="Y107" s="105">
        <v>15</v>
      </c>
      <c r="Z107" s="222"/>
      <c r="AA107" s="102" t="e">
        <f>VLOOKUP(Z92,'POINTS SCORE'!$B$10:$AI$39,16,FALSE)</f>
        <v>#N/A</v>
      </c>
      <c r="AB107" s="102" t="e">
        <f>VLOOKUP(Z92,'POINTS SCORE'!$B$39:$AI$78,16,FALSE)</f>
        <v>#N/A</v>
      </c>
      <c r="AC107" s="105">
        <v>15</v>
      </c>
      <c r="AD107" s="222"/>
      <c r="AE107" s="102" t="e">
        <f>VLOOKUP(AD92,'POINTS SCORE'!$B$10:$AI$39,16,FALSE)</f>
        <v>#N/A</v>
      </c>
      <c r="AF107" s="106" t="e">
        <f>VLOOKUP(AD92,'POINTS SCORE'!$B$39:$AI$78,16,FALSE)</f>
        <v>#N/A</v>
      </c>
    </row>
    <row r="108" spans="1:32">
      <c r="A108" s="105">
        <v>16</v>
      </c>
      <c r="B108" s="222"/>
      <c r="C108" s="102">
        <f>VLOOKUP(B92,'POINTS SCORE'!$B$10:$AI$39,17,FALSE)</f>
        <v>0</v>
      </c>
      <c r="D108" s="111">
        <f>VLOOKUP(B92,'POINTS SCORE'!$B$39:$AI$78,17,FALSE)</f>
        <v>0</v>
      </c>
      <c r="E108" s="113">
        <v>16</v>
      </c>
      <c r="F108" s="222"/>
      <c r="G108" s="111" t="e">
        <f>VLOOKUP(F92,'POINTS SCORE'!$B$10:$AI$39,17,FALSE)</f>
        <v>#N/A</v>
      </c>
      <c r="H108" s="111" t="e">
        <f>VLOOKUP(F92,'POINTS SCORE'!$B$39:$AI$78,17,FALSE)</f>
        <v>#N/A</v>
      </c>
      <c r="I108" s="113">
        <v>16</v>
      </c>
      <c r="J108" s="222"/>
      <c r="K108" s="111">
        <f>VLOOKUP(J92,'POINTS SCORE'!$B$10:$AI$39,17,FALSE)</f>
        <v>0</v>
      </c>
      <c r="L108" s="111">
        <f>VLOOKUP(J92,'POINTS SCORE'!$B$39:$AI$78,17,FALSE)</f>
        <v>0</v>
      </c>
      <c r="M108" s="113">
        <v>16</v>
      </c>
      <c r="N108" s="222"/>
      <c r="O108" s="102">
        <f>VLOOKUP(N92,'POINTS SCORE'!$B$10:$AI$39,17,FALSE)</f>
        <v>0</v>
      </c>
      <c r="P108" s="102">
        <f>VLOOKUP(N92,'POINTS SCORE'!$B$39:$AI$78,17,FALSE)</f>
        <v>0</v>
      </c>
      <c r="Q108" s="105">
        <v>16</v>
      </c>
      <c r="R108" s="222"/>
      <c r="S108" s="102" t="e">
        <f>VLOOKUP(R92,'POINTS SCORE'!$B$10:$AI$39,17,FALSE)</f>
        <v>#N/A</v>
      </c>
      <c r="T108" s="102" t="e">
        <f>VLOOKUP(R92,'POINTS SCORE'!$B$39:$AI$78,17,FALSE)</f>
        <v>#N/A</v>
      </c>
      <c r="U108" s="105">
        <v>16</v>
      </c>
      <c r="V108" s="222"/>
      <c r="W108" s="102" t="e">
        <f>VLOOKUP(V92,'POINTS SCORE'!$B$10:$AI$39,17,FALSE)</f>
        <v>#N/A</v>
      </c>
      <c r="X108" s="102" t="e">
        <f>VLOOKUP(V92,'POINTS SCORE'!$B$39:$AI$78,17,FALSE)</f>
        <v>#N/A</v>
      </c>
      <c r="Y108" s="105">
        <v>16</v>
      </c>
      <c r="Z108" s="222"/>
      <c r="AA108" s="102" t="e">
        <f>VLOOKUP(Z92,'POINTS SCORE'!$B$10:$AI$39,17,FALSE)</f>
        <v>#N/A</v>
      </c>
      <c r="AB108" s="102" t="e">
        <f>VLOOKUP(Z92,'POINTS SCORE'!$B$39:$AI$78,17,FALSE)</f>
        <v>#N/A</v>
      </c>
      <c r="AC108" s="105">
        <v>16</v>
      </c>
      <c r="AD108" s="222"/>
      <c r="AE108" s="102" t="e">
        <f>VLOOKUP(AD92,'POINTS SCORE'!$B$10:$AI$39,17,FALSE)</f>
        <v>#N/A</v>
      </c>
      <c r="AF108" s="106" t="e">
        <f>VLOOKUP(AD92,'POINTS SCORE'!$B$39:$AI$78,17,FALSE)</f>
        <v>#N/A</v>
      </c>
    </row>
    <row r="109" spans="1:32">
      <c r="A109" s="105">
        <v>17</v>
      </c>
      <c r="B109" s="222"/>
      <c r="C109" s="102">
        <f>VLOOKUP(B92,'POINTS SCORE'!$B$10:$AI$39,18,FALSE)</f>
        <v>0</v>
      </c>
      <c r="D109" s="111">
        <f>VLOOKUP(B92,'POINTS SCORE'!$B$39:$AI$78,18,FALSE)</f>
        <v>0</v>
      </c>
      <c r="E109" s="113">
        <v>17</v>
      </c>
      <c r="F109" s="222"/>
      <c r="G109" s="111" t="e">
        <f>VLOOKUP(F92,'POINTS SCORE'!$B$10:$AI$39,18,FALSE)</f>
        <v>#N/A</v>
      </c>
      <c r="H109" s="111" t="e">
        <f>VLOOKUP(F92,'POINTS SCORE'!$B$39:$AI$78,18,FALSE)</f>
        <v>#N/A</v>
      </c>
      <c r="I109" s="113">
        <v>17</v>
      </c>
      <c r="J109" s="222"/>
      <c r="K109" s="111">
        <f>VLOOKUP(J92,'POINTS SCORE'!$B$10:$AI$39,18,FALSE)</f>
        <v>0</v>
      </c>
      <c r="L109" s="111">
        <f>VLOOKUP(J92,'POINTS SCORE'!$B$39:$AI$78,18,FALSE)</f>
        <v>0</v>
      </c>
      <c r="M109" s="113">
        <v>17</v>
      </c>
      <c r="N109" s="222"/>
      <c r="O109" s="102">
        <f>VLOOKUP(N92,'POINTS SCORE'!$B$10:$AI$39,18,FALSE)</f>
        <v>0</v>
      </c>
      <c r="P109" s="102">
        <f>VLOOKUP(N92,'POINTS SCORE'!$B$39:$AI$78,18,FALSE)</f>
        <v>0</v>
      </c>
      <c r="Q109" s="105">
        <v>17</v>
      </c>
      <c r="R109" s="222"/>
      <c r="S109" s="102" t="e">
        <f>VLOOKUP(R92,'POINTS SCORE'!$B$10:$AI$39,18,FALSE)</f>
        <v>#N/A</v>
      </c>
      <c r="T109" s="102" t="e">
        <f>VLOOKUP(R92,'POINTS SCORE'!$B$39:$AI$78,18,FALSE)</f>
        <v>#N/A</v>
      </c>
      <c r="U109" s="105">
        <v>17</v>
      </c>
      <c r="V109" s="222"/>
      <c r="W109" s="102" t="e">
        <f>VLOOKUP(V92,'POINTS SCORE'!$B$10:$AI$39,18,FALSE)</f>
        <v>#N/A</v>
      </c>
      <c r="X109" s="102" t="e">
        <f>VLOOKUP(V92,'POINTS SCORE'!$B$39:$AI$78,18,FALSE)</f>
        <v>#N/A</v>
      </c>
      <c r="Y109" s="105">
        <v>17</v>
      </c>
      <c r="Z109" s="222"/>
      <c r="AA109" s="102" t="e">
        <f>VLOOKUP(Z92,'POINTS SCORE'!$B$10:$AI$39,18,FALSE)</f>
        <v>#N/A</v>
      </c>
      <c r="AB109" s="102" t="e">
        <f>VLOOKUP(Z92,'POINTS SCORE'!$B$39:$AI$78,18,FALSE)</f>
        <v>#N/A</v>
      </c>
      <c r="AC109" s="105">
        <v>17</v>
      </c>
      <c r="AD109" s="222"/>
      <c r="AE109" s="102" t="e">
        <f>VLOOKUP(AD92,'POINTS SCORE'!$B$10:$AI$39,18,FALSE)</f>
        <v>#N/A</v>
      </c>
      <c r="AF109" s="106" t="e">
        <f>VLOOKUP(AD92,'POINTS SCORE'!$B$39:$AI$78,18,FALSE)</f>
        <v>#N/A</v>
      </c>
    </row>
    <row r="110" spans="1:32">
      <c r="A110" s="105">
        <v>18</v>
      </c>
      <c r="B110" s="222"/>
      <c r="C110" s="102">
        <f>VLOOKUP(B92,'POINTS SCORE'!$B$10:$AI$39,19,FALSE)</f>
        <v>0</v>
      </c>
      <c r="D110" s="111">
        <f>VLOOKUP(B92,'POINTS SCORE'!$B$39:$AI$78,19,FALSE)</f>
        <v>0</v>
      </c>
      <c r="E110" s="113">
        <v>18</v>
      </c>
      <c r="F110" s="222"/>
      <c r="G110" s="111" t="e">
        <f>VLOOKUP(F92,'POINTS SCORE'!$B$10:$AI$39,19,FALSE)</f>
        <v>#N/A</v>
      </c>
      <c r="H110" s="111" t="e">
        <f>VLOOKUP(F92,'POINTS SCORE'!$B$39:$AI$78,19,FALSE)</f>
        <v>#N/A</v>
      </c>
      <c r="I110" s="113">
        <v>18</v>
      </c>
      <c r="J110" s="222"/>
      <c r="K110" s="111">
        <f>VLOOKUP(J92,'POINTS SCORE'!$B$10:$AI$39,19,FALSE)</f>
        <v>0</v>
      </c>
      <c r="L110" s="111">
        <f>VLOOKUP(J92,'POINTS SCORE'!$B$39:$AI$78,19,FALSE)</f>
        <v>0</v>
      </c>
      <c r="M110" s="113">
        <v>18</v>
      </c>
      <c r="N110" s="222"/>
      <c r="O110" s="102">
        <f>VLOOKUP(N92,'POINTS SCORE'!$B$10:$AI$39,19,FALSE)</f>
        <v>0</v>
      </c>
      <c r="P110" s="102">
        <f>VLOOKUP(N92,'POINTS SCORE'!$B$39:$AI$78,19,FALSE)</f>
        <v>0</v>
      </c>
      <c r="Q110" s="105">
        <v>18</v>
      </c>
      <c r="R110" s="222"/>
      <c r="S110" s="102" t="e">
        <f>VLOOKUP(R92,'POINTS SCORE'!$B$10:$AI$39,19,FALSE)</f>
        <v>#N/A</v>
      </c>
      <c r="T110" s="102" t="e">
        <f>VLOOKUP(R92,'POINTS SCORE'!$B$39:$AI$78,19,FALSE)</f>
        <v>#N/A</v>
      </c>
      <c r="U110" s="105">
        <v>18</v>
      </c>
      <c r="V110" s="222"/>
      <c r="W110" s="102" t="e">
        <f>VLOOKUP(V92,'POINTS SCORE'!$B$10:$AI$39,19,FALSE)</f>
        <v>#N/A</v>
      </c>
      <c r="X110" s="102" t="e">
        <f>VLOOKUP(V92,'POINTS SCORE'!$B$39:$AI$78,19,FALSE)</f>
        <v>#N/A</v>
      </c>
      <c r="Y110" s="105">
        <v>18</v>
      </c>
      <c r="Z110" s="222"/>
      <c r="AA110" s="102" t="e">
        <f>VLOOKUP(Z92,'POINTS SCORE'!$B$10:$AI$39,19,FALSE)</f>
        <v>#N/A</v>
      </c>
      <c r="AB110" s="102" t="e">
        <f>VLOOKUP(Z92,'POINTS SCORE'!$B$39:$AI$78,19,FALSE)</f>
        <v>#N/A</v>
      </c>
      <c r="AC110" s="105">
        <v>18</v>
      </c>
      <c r="AD110" s="222"/>
      <c r="AE110" s="102" t="e">
        <f>VLOOKUP(AD92,'POINTS SCORE'!$B$10:$AI$39,19,FALSE)</f>
        <v>#N/A</v>
      </c>
      <c r="AF110" s="106" t="e">
        <f>VLOOKUP(AD92,'POINTS SCORE'!$B$39:$AI$78,19,FALSE)</f>
        <v>#N/A</v>
      </c>
    </row>
    <row r="111" spans="1:32">
      <c r="A111" s="105">
        <v>19</v>
      </c>
      <c r="B111" s="222"/>
      <c r="C111" s="102">
        <f>VLOOKUP(B92,'POINTS SCORE'!$B$10:$AI$39,20,FALSE)</f>
        <v>0</v>
      </c>
      <c r="D111" s="111">
        <f>VLOOKUP(B92,'POINTS SCORE'!$B$39:$AI$78,20,FALSE)</f>
        <v>0</v>
      </c>
      <c r="E111" s="113">
        <v>19</v>
      </c>
      <c r="F111" s="222"/>
      <c r="G111" s="111" t="e">
        <f>VLOOKUP(F92,'POINTS SCORE'!$B$10:$AI$39,20,FALSE)</f>
        <v>#N/A</v>
      </c>
      <c r="H111" s="111" t="e">
        <f>VLOOKUP(F92,'POINTS SCORE'!$B$39:$AI$78,20,FALSE)</f>
        <v>#N/A</v>
      </c>
      <c r="I111" s="113">
        <v>19</v>
      </c>
      <c r="J111" s="222"/>
      <c r="K111" s="111">
        <f>VLOOKUP(J92,'POINTS SCORE'!$B$10:$AI$39,20,FALSE)</f>
        <v>0</v>
      </c>
      <c r="L111" s="111">
        <f>VLOOKUP(J92,'POINTS SCORE'!$B$39:$AI$78,20,FALSE)</f>
        <v>0</v>
      </c>
      <c r="M111" s="113">
        <v>19</v>
      </c>
      <c r="N111" s="222"/>
      <c r="O111" s="102">
        <f>VLOOKUP(N92,'POINTS SCORE'!$B$10:$AI$39,20,FALSE)</f>
        <v>0</v>
      </c>
      <c r="P111" s="102">
        <f>VLOOKUP(N92,'POINTS SCORE'!$B$39:$AI$78,20,FALSE)</f>
        <v>0</v>
      </c>
      <c r="Q111" s="105">
        <v>19</v>
      </c>
      <c r="R111" s="222"/>
      <c r="S111" s="102" t="e">
        <f>VLOOKUP(R92,'POINTS SCORE'!$B$10:$AI$39,20,FALSE)</f>
        <v>#N/A</v>
      </c>
      <c r="T111" s="102" t="e">
        <f>VLOOKUP(R92,'POINTS SCORE'!$B$39:$AI$78,20,FALSE)</f>
        <v>#N/A</v>
      </c>
      <c r="U111" s="105">
        <v>19</v>
      </c>
      <c r="V111" s="222"/>
      <c r="W111" s="102" t="e">
        <f>VLOOKUP(V92,'POINTS SCORE'!$B$10:$AI$39,20,FALSE)</f>
        <v>#N/A</v>
      </c>
      <c r="X111" s="102" t="e">
        <f>VLOOKUP(V92,'POINTS SCORE'!$B$39:$AI$78,20,FALSE)</f>
        <v>#N/A</v>
      </c>
      <c r="Y111" s="105">
        <v>19</v>
      </c>
      <c r="Z111" s="222"/>
      <c r="AA111" s="102" t="e">
        <f>VLOOKUP(Z92,'POINTS SCORE'!$B$10:$AI$39,20,FALSE)</f>
        <v>#N/A</v>
      </c>
      <c r="AB111" s="102" t="e">
        <f>VLOOKUP(Z92,'POINTS SCORE'!$B$39:$AI$78,20,FALSE)</f>
        <v>#N/A</v>
      </c>
      <c r="AC111" s="105">
        <v>19</v>
      </c>
      <c r="AD111" s="222"/>
      <c r="AE111" s="102" t="e">
        <f>VLOOKUP(AD92,'POINTS SCORE'!$B$10:$AI$39,20,FALSE)</f>
        <v>#N/A</v>
      </c>
      <c r="AF111" s="106" t="e">
        <f>VLOOKUP(AD92,'POINTS SCORE'!$B$39:$AI$78,20,FALSE)</f>
        <v>#N/A</v>
      </c>
    </row>
    <row r="112" spans="1:32">
      <c r="A112" s="105">
        <v>20</v>
      </c>
      <c r="B112" s="222"/>
      <c r="C112" s="102">
        <f>VLOOKUP(B92,'POINTS SCORE'!$B$10:$AI$39,21,FALSE)</f>
        <v>0</v>
      </c>
      <c r="D112" s="111">
        <f>VLOOKUP(B92,'POINTS SCORE'!$B$39:$AI$78,21,FALSE)</f>
        <v>0</v>
      </c>
      <c r="E112" s="113">
        <v>20</v>
      </c>
      <c r="F112" s="222"/>
      <c r="G112" s="111" t="e">
        <f>VLOOKUP(F92,'POINTS SCORE'!$B$10:$AI$39,21,FALSE)</f>
        <v>#N/A</v>
      </c>
      <c r="H112" s="111" t="e">
        <f>VLOOKUP(F92,'POINTS SCORE'!$B$39:$AI$78,21,FALSE)</f>
        <v>#N/A</v>
      </c>
      <c r="I112" s="113">
        <v>20</v>
      </c>
      <c r="J112" s="222"/>
      <c r="K112" s="111">
        <f>VLOOKUP(J92,'POINTS SCORE'!$B$10:$AI$39,21,FALSE)</f>
        <v>0</v>
      </c>
      <c r="L112" s="111">
        <f>VLOOKUP(J92,'POINTS SCORE'!$B$39:$AI$78,21,FALSE)</f>
        <v>0</v>
      </c>
      <c r="M112" s="113">
        <v>20</v>
      </c>
      <c r="N112" s="222"/>
      <c r="O112" s="102">
        <f>VLOOKUP(N92,'POINTS SCORE'!$B$10:$AI$39,21,FALSE)</f>
        <v>0</v>
      </c>
      <c r="P112" s="102">
        <f>VLOOKUP(N92,'POINTS SCORE'!$B$39:$AI$78,21,FALSE)</f>
        <v>0</v>
      </c>
      <c r="Q112" s="105">
        <v>20</v>
      </c>
      <c r="R112" s="222"/>
      <c r="S112" s="102" t="e">
        <f>VLOOKUP(R92,'POINTS SCORE'!$B$10:$AI$39,21,FALSE)</f>
        <v>#N/A</v>
      </c>
      <c r="T112" s="102" t="e">
        <f>VLOOKUP(R92,'POINTS SCORE'!$B$39:$AI$78,21,FALSE)</f>
        <v>#N/A</v>
      </c>
      <c r="U112" s="105">
        <v>20</v>
      </c>
      <c r="V112" s="222"/>
      <c r="W112" s="102" t="e">
        <f>VLOOKUP(V92,'POINTS SCORE'!$B$10:$AI$39,21,FALSE)</f>
        <v>#N/A</v>
      </c>
      <c r="X112" s="102" t="e">
        <f>VLOOKUP(V92,'POINTS SCORE'!$B$39:$AI$78,21,FALSE)</f>
        <v>#N/A</v>
      </c>
      <c r="Y112" s="105">
        <v>20</v>
      </c>
      <c r="Z112" s="222"/>
      <c r="AA112" s="102" t="e">
        <f>VLOOKUP(Z92,'POINTS SCORE'!$B$10:$AI$39,21,FALSE)</f>
        <v>#N/A</v>
      </c>
      <c r="AB112" s="102" t="e">
        <f>VLOOKUP(Z92,'POINTS SCORE'!$B$39:$AI$78,21,FALSE)</f>
        <v>#N/A</v>
      </c>
      <c r="AC112" s="105">
        <v>20</v>
      </c>
      <c r="AD112" s="222"/>
      <c r="AE112" s="102" t="e">
        <f>VLOOKUP(AD92,'POINTS SCORE'!$B$10:$AI$39,21,FALSE)</f>
        <v>#N/A</v>
      </c>
      <c r="AF112" s="106" t="e">
        <f>VLOOKUP(AD92,'POINTS SCORE'!$B$39:$AI$78,21,FALSE)</f>
        <v>#N/A</v>
      </c>
    </row>
    <row r="113" spans="1:32">
      <c r="A113" s="105">
        <v>21</v>
      </c>
      <c r="B113" s="222"/>
      <c r="C113" s="102">
        <f>VLOOKUP(B92,'POINTS SCORE'!$B$10:$AI$39,22,FALSE)</f>
        <v>0</v>
      </c>
      <c r="D113" s="111">
        <f>VLOOKUP(B92,'POINTS SCORE'!$B$39:$AI$78,22,FALSE)</f>
        <v>0</v>
      </c>
      <c r="E113" s="113">
        <v>21</v>
      </c>
      <c r="F113" s="222"/>
      <c r="G113" s="111" t="e">
        <f>VLOOKUP(F92,'POINTS SCORE'!$B$10:$AI$39,22,FALSE)</f>
        <v>#N/A</v>
      </c>
      <c r="H113" s="111" t="e">
        <f>VLOOKUP(F92,'POINTS SCORE'!$B$39:$AI$78,22,FALSE)</f>
        <v>#N/A</v>
      </c>
      <c r="I113" s="113">
        <v>21</v>
      </c>
      <c r="J113" s="222"/>
      <c r="K113" s="111">
        <f>VLOOKUP(J92,'POINTS SCORE'!$B$10:$AI$39,22,FALSE)</f>
        <v>0</v>
      </c>
      <c r="L113" s="111">
        <f>VLOOKUP(J92,'POINTS SCORE'!$B$39:$AI$78,22,FALSE)</f>
        <v>0</v>
      </c>
      <c r="M113" s="113">
        <v>21</v>
      </c>
      <c r="N113" s="222"/>
      <c r="O113" s="102">
        <f>VLOOKUP(N92,'POINTS SCORE'!$B$10:$AI$39,22,FALSE)</f>
        <v>0</v>
      </c>
      <c r="P113" s="102">
        <f>VLOOKUP(N92,'POINTS SCORE'!$B$39:$AI$78,22,FALSE)</f>
        <v>0</v>
      </c>
      <c r="Q113" s="105">
        <v>21</v>
      </c>
      <c r="R113" s="222"/>
      <c r="S113" s="102" t="e">
        <f>VLOOKUP(R92,'POINTS SCORE'!$B$10:$AI$39,22,FALSE)</f>
        <v>#N/A</v>
      </c>
      <c r="T113" s="102" t="e">
        <f>VLOOKUP(R92,'POINTS SCORE'!$B$39:$AI$78,22,FALSE)</f>
        <v>#N/A</v>
      </c>
      <c r="U113" s="105">
        <v>21</v>
      </c>
      <c r="V113" s="222"/>
      <c r="W113" s="102" t="e">
        <f>VLOOKUP(V92,'POINTS SCORE'!$B$10:$AI$39,22,FALSE)</f>
        <v>#N/A</v>
      </c>
      <c r="X113" s="102" t="e">
        <f>VLOOKUP(V92,'POINTS SCORE'!$B$39:$AI$78,22,FALSE)</f>
        <v>#N/A</v>
      </c>
      <c r="Y113" s="105">
        <v>21</v>
      </c>
      <c r="Z113" s="222"/>
      <c r="AA113" s="102" t="e">
        <f>VLOOKUP(Z92,'POINTS SCORE'!$B$10:$AI$39,22,FALSE)</f>
        <v>#N/A</v>
      </c>
      <c r="AB113" s="102" t="e">
        <f>VLOOKUP(Z92,'POINTS SCORE'!$B$39:$AI$78,22,FALSE)</f>
        <v>#N/A</v>
      </c>
      <c r="AC113" s="105">
        <v>21</v>
      </c>
      <c r="AD113" s="222"/>
      <c r="AE113" s="102" t="e">
        <f>VLOOKUP(AD92,'POINTS SCORE'!$B$10:$AI$39,22,FALSE)</f>
        <v>#N/A</v>
      </c>
      <c r="AF113" s="106" t="e">
        <f>VLOOKUP(AD92,'POINTS SCORE'!$B$39:$AI$78,22,FALSE)</f>
        <v>#N/A</v>
      </c>
    </row>
    <row r="114" spans="1:32">
      <c r="A114" s="105">
        <v>22</v>
      </c>
      <c r="B114" s="222"/>
      <c r="C114" s="102">
        <f>VLOOKUP(B92,'POINTS SCORE'!$B$10:$AI$39,23,FALSE)</f>
        <v>0</v>
      </c>
      <c r="D114" s="111">
        <f>VLOOKUP(B92,'POINTS SCORE'!$B$39:$AI$78,23,FALSE)</f>
        <v>0</v>
      </c>
      <c r="E114" s="113">
        <v>22</v>
      </c>
      <c r="F114" s="222"/>
      <c r="G114" s="111" t="e">
        <f>VLOOKUP(F92,'POINTS SCORE'!$B$10:$AI$39,23,FALSE)</f>
        <v>#N/A</v>
      </c>
      <c r="H114" s="111" t="e">
        <f>VLOOKUP(F92,'POINTS SCORE'!$B$39:$AI$78,23,FALSE)</f>
        <v>#N/A</v>
      </c>
      <c r="I114" s="113">
        <v>22</v>
      </c>
      <c r="J114" s="222"/>
      <c r="K114" s="111">
        <f>VLOOKUP(J92,'POINTS SCORE'!$B$10:$AI$39,23,FALSE)</f>
        <v>0</v>
      </c>
      <c r="L114" s="111">
        <f>VLOOKUP(J92,'POINTS SCORE'!$B$39:$AI$78,23,FALSE)</f>
        <v>0</v>
      </c>
      <c r="M114" s="113">
        <v>22</v>
      </c>
      <c r="N114" s="222"/>
      <c r="O114" s="102">
        <f>VLOOKUP(N92,'POINTS SCORE'!$B$10:$AI$39,23,FALSE)</f>
        <v>0</v>
      </c>
      <c r="P114" s="102">
        <f>VLOOKUP(N92,'POINTS SCORE'!$B$39:$AI$78,23,FALSE)</f>
        <v>0</v>
      </c>
      <c r="Q114" s="105">
        <v>22</v>
      </c>
      <c r="R114" s="222"/>
      <c r="S114" s="102" t="e">
        <f>VLOOKUP(R92,'POINTS SCORE'!$B$10:$AI$39,23,FALSE)</f>
        <v>#N/A</v>
      </c>
      <c r="T114" s="102" t="e">
        <f>VLOOKUP(R92,'POINTS SCORE'!$B$39:$AI$78,23,FALSE)</f>
        <v>#N/A</v>
      </c>
      <c r="U114" s="105">
        <v>22</v>
      </c>
      <c r="V114" s="222"/>
      <c r="W114" s="102" t="e">
        <f>VLOOKUP(V92,'POINTS SCORE'!$B$10:$AI$39,23,FALSE)</f>
        <v>#N/A</v>
      </c>
      <c r="X114" s="102" t="e">
        <f>VLOOKUP(V92,'POINTS SCORE'!$B$39:$AI$78,23,FALSE)</f>
        <v>#N/A</v>
      </c>
      <c r="Y114" s="105">
        <v>22</v>
      </c>
      <c r="Z114" s="222"/>
      <c r="AA114" s="102" t="e">
        <f>VLOOKUP(Z92,'POINTS SCORE'!$B$10:$AI$39,23,FALSE)</f>
        <v>#N/A</v>
      </c>
      <c r="AB114" s="102" t="e">
        <f>VLOOKUP(Z92,'POINTS SCORE'!$B$39:$AI$78,23,FALSE)</f>
        <v>#N/A</v>
      </c>
      <c r="AC114" s="105">
        <v>22</v>
      </c>
      <c r="AD114" s="222"/>
      <c r="AE114" s="102" t="e">
        <f>VLOOKUP(AD92,'POINTS SCORE'!$B$10:$AI$39,23,FALSE)</f>
        <v>#N/A</v>
      </c>
      <c r="AF114" s="106" t="e">
        <f>VLOOKUP(AD92,'POINTS SCORE'!$B$39:$AI$78,23,FALSE)</f>
        <v>#N/A</v>
      </c>
    </row>
    <row r="115" spans="1:32">
      <c r="A115" s="105">
        <v>23</v>
      </c>
      <c r="B115" s="222"/>
      <c r="C115" s="102">
        <f>VLOOKUP(B92,'POINTS SCORE'!$B$10:$AI$39,24,FALSE)</f>
        <v>0</v>
      </c>
      <c r="D115" s="111">
        <f>VLOOKUP(B92,'POINTS SCORE'!$B$39:$AI$78,24,FALSE)</f>
        <v>0</v>
      </c>
      <c r="E115" s="113">
        <v>23</v>
      </c>
      <c r="F115" s="222"/>
      <c r="G115" s="111" t="e">
        <f>VLOOKUP(F92,'POINTS SCORE'!$B$10:$AI$39,24,FALSE)</f>
        <v>#N/A</v>
      </c>
      <c r="H115" s="111" t="e">
        <f>VLOOKUP(F92,'POINTS SCORE'!$B$39:$AI$78,24,FALSE)</f>
        <v>#N/A</v>
      </c>
      <c r="I115" s="113">
        <v>23</v>
      </c>
      <c r="J115" s="222"/>
      <c r="K115" s="111">
        <f>VLOOKUP(J92,'POINTS SCORE'!$B$10:$AI$39,24,FALSE)</f>
        <v>0</v>
      </c>
      <c r="L115" s="111">
        <f>VLOOKUP(J92,'POINTS SCORE'!$B$39:$AI$78,24,FALSE)</f>
        <v>0</v>
      </c>
      <c r="M115" s="113">
        <v>23</v>
      </c>
      <c r="N115" s="222"/>
      <c r="O115" s="102">
        <f>VLOOKUP(N92,'POINTS SCORE'!$B$10:$AI$39,24,FALSE)</f>
        <v>0</v>
      </c>
      <c r="P115" s="102">
        <f>VLOOKUP(N92,'POINTS SCORE'!$B$39:$AI$78,24,FALSE)</f>
        <v>0</v>
      </c>
      <c r="Q115" s="105">
        <v>23</v>
      </c>
      <c r="R115" s="222"/>
      <c r="S115" s="102" t="e">
        <f>VLOOKUP(R92,'POINTS SCORE'!$B$10:$AI$39,24,FALSE)</f>
        <v>#N/A</v>
      </c>
      <c r="T115" s="102" t="e">
        <f>VLOOKUP(R92,'POINTS SCORE'!$B$39:$AI$78,24,FALSE)</f>
        <v>#N/A</v>
      </c>
      <c r="U115" s="105">
        <v>23</v>
      </c>
      <c r="V115" s="222"/>
      <c r="W115" s="102" t="e">
        <f>VLOOKUP(V92,'POINTS SCORE'!$B$10:$AI$39,24,FALSE)</f>
        <v>#N/A</v>
      </c>
      <c r="X115" s="102" t="e">
        <f>VLOOKUP(V92,'POINTS SCORE'!$B$39:$AI$78,24,FALSE)</f>
        <v>#N/A</v>
      </c>
      <c r="Y115" s="105">
        <v>23</v>
      </c>
      <c r="Z115" s="222"/>
      <c r="AA115" s="102" t="e">
        <f>VLOOKUP(Z92,'POINTS SCORE'!$B$10:$AI$39,24,FALSE)</f>
        <v>#N/A</v>
      </c>
      <c r="AB115" s="102" t="e">
        <f>VLOOKUP(Z92,'POINTS SCORE'!$B$39:$AI$78,24,FALSE)</f>
        <v>#N/A</v>
      </c>
      <c r="AC115" s="105">
        <v>23</v>
      </c>
      <c r="AD115" s="222"/>
      <c r="AE115" s="102" t="e">
        <f>VLOOKUP(AD92,'POINTS SCORE'!$B$10:$AI$39,24,FALSE)</f>
        <v>#N/A</v>
      </c>
      <c r="AF115" s="106" t="e">
        <f>VLOOKUP(AD92,'POINTS SCORE'!$B$39:$AI$78,24,FALSE)</f>
        <v>#N/A</v>
      </c>
    </row>
    <row r="116" spans="1:32">
      <c r="A116" s="105">
        <v>24</v>
      </c>
      <c r="B116" s="222"/>
      <c r="C116" s="102">
        <f>VLOOKUP(B92,'POINTS SCORE'!$B$10:$AI$39,25,FALSE)</f>
        <v>0</v>
      </c>
      <c r="D116" s="111">
        <f>VLOOKUP(B92,'POINTS SCORE'!$B$39:$AI$78,25,FALSE)</f>
        <v>0</v>
      </c>
      <c r="E116" s="113">
        <v>24</v>
      </c>
      <c r="F116" s="222"/>
      <c r="G116" s="111" t="e">
        <f>VLOOKUP(F92,'POINTS SCORE'!$B$10:$AI$39,25,FALSE)</f>
        <v>#N/A</v>
      </c>
      <c r="H116" s="111" t="e">
        <f>VLOOKUP(F92,'POINTS SCORE'!$B$39:$AI$78,25,FALSE)</f>
        <v>#N/A</v>
      </c>
      <c r="I116" s="113">
        <v>24</v>
      </c>
      <c r="J116" s="222"/>
      <c r="K116" s="111">
        <f>VLOOKUP(J92,'POINTS SCORE'!$B$10:$AI$39,25,FALSE)</f>
        <v>0</v>
      </c>
      <c r="L116" s="111">
        <f>VLOOKUP(J92,'POINTS SCORE'!$B$39:$AI$78,25,FALSE)</f>
        <v>0</v>
      </c>
      <c r="M116" s="113">
        <v>24</v>
      </c>
      <c r="N116" s="222"/>
      <c r="O116" s="102">
        <f>VLOOKUP(N92,'POINTS SCORE'!$B$10:$AI$39,25,FALSE)</f>
        <v>0</v>
      </c>
      <c r="P116" s="102">
        <f>VLOOKUP(N92,'POINTS SCORE'!$B$39:$AI$78,25,FALSE)</f>
        <v>0</v>
      </c>
      <c r="Q116" s="105">
        <v>24</v>
      </c>
      <c r="R116" s="222"/>
      <c r="S116" s="102" t="e">
        <f>VLOOKUP(R92,'POINTS SCORE'!$B$10:$AI$39,25,FALSE)</f>
        <v>#N/A</v>
      </c>
      <c r="T116" s="102" t="e">
        <f>VLOOKUP(R92,'POINTS SCORE'!$B$39:$AI$78,25,FALSE)</f>
        <v>#N/A</v>
      </c>
      <c r="U116" s="105">
        <v>24</v>
      </c>
      <c r="V116" s="222"/>
      <c r="W116" s="102" t="e">
        <f>VLOOKUP(V92,'POINTS SCORE'!$B$10:$AI$39,25,FALSE)</f>
        <v>#N/A</v>
      </c>
      <c r="X116" s="102" t="e">
        <f>VLOOKUP(V92,'POINTS SCORE'!$B$39:$AI$78,25,FALSE)</f>
        <v>#N/A</v>
      </c>
      <c r="Y116" s="105">
        <v>24</v>
      </c>
      <c r="Z116" s="222"/>
      <c r="AA116" s="102" t="e">
        <f>VLOOKUP(Z92,'POINTS SCORE'!$B$10:$AI$39,25,FALSE)</f>
        <v>#N/A</v>
      </c>
      <c r="AB116" s="102" t="e">
        <f>VLOOKUP(Z92,'POINTS SCORE'!$B$39:$AI$78,25,FALSE)</f>
        <v>#N/A</v>
      </c>
      <c r="AC116" s="105">
        <v>24</v>
      </c>
      <c r="AD116" s="222"/>
      <c r="AE116" s="102" t="e">
        <f>VLOOKUP(AD92,'POINTS SCORE'!$B$10:$AI$39,25,FALSE)</f>
        <v>#N/A</v>
      </c>
      <c r="AF116" s="106" t="e">
        <f>VLOOKUP(AD92,'POINTS SCORE'!$B$39:$AI$78,25,FALSE)</f>
        <v>#N/A</v>
      </c>
    </row>
    <row r="117" spans="1:32">
      <c r="A117" s="105">
        <v>25</v>
      </c>
      <c r="B117" s="222"/>
      <c r="C117" s="102">
        <f>VLOOKUP(B92,'POINTS SCORE'!$B$10:$AI$39,26,FALSE)</f>
        <v>0</v>
      </c>
      <c r="D117" s="111">
        <f>VLOOKUP(B92,'POINTS SCORE'!$B$39:$AI$78,26,FALSE)</f>
        <v>0</v>
      </c>
      <c r="E117" s="113">
        <v>25</v>
      </c>
      <c r="F117" s="222"/>
      <c r="G117" s="111" t="e">
        <f>VLOOKUP(F92,'POINTS SCORE'!$B$10:$AI$39,26,FALSE)</f>
        <v>#N/A</v>
      </c>
      <c r="H117" s="111" t="e">
        <f>VLOOKUP(F92,'POINTS SCORE'!$B$39:$AI$78,26,FALSE)</f>
        <v>#N/A</v>
      </c>
      <c r="I117" s="113">
        <v>25</v>
      </c>
      <c r="J117" s="222"/>
      <c r="K117" s="111">
        <f>VLOOKUP(J92,'POINTS SCORE'!$B$10:$AI$39,26,FALSE)</f>
        <v>0</v>
      </c>
      <c r="L117" s="111">
        <f>VLOOKUP(J92,'POINTS SCORE'!$B$39:$AI$78,26,FALSE)</f>
        <v>0</v>
      </c>
      <c r="M117" s="113">
        <v>25</v>
      </c>
      <c r="N117" s="222"/>
      <c r="O117" s="102">
        <f>VLOOKUP(N92,'POINTS SCORE'!$B$10:$AI$39,26,FALSE)</f>
        <v>0</v>
      </c>
      <c r="P117" s="102">
        <f>VLOOKUP(N92,'POINTS SCORE'!$B$39:$AI$78,26,FALSE)</f>
        <v>0</v>
      </c>
      <c r="Q117" s="105">
        <v>25</v>
      </c>
      <c r="R117" s="222"/>
      <c r="S117" s="102" t="e">
        <f>VLOOKUP(R92,'POINTS SCORE'!$B$10:$AI$39,26,FALSE)</f>
        <v>#N/A</v>
      </c>
      <c r="T117" s="102" t="e">
        <f>VLOOKUP(R92,'POINTS SCORE'!$B$39:$AI$78,26,FALSE)</f>
        <v>#N/A</v>
      </c>
      <c r="U117" s="105">
        <v>25</v>
      </c>
      <c r="V117" s="222"/>
      <c r="W117" s="102" t="e">
        <f>VLOOKUP(V92,'POINTS SCORE'!$B$10:$AI$39,26,FALSE)</f>
        <v>#N/A</v>
      </c>
      <c r="X117" s="102" t="e">
        <f>VLOOKUP(V92,'POINTS SCORE'!$B$39:$AI$78,26,FALSE)</f>
        <v>#N/A</v>
      </c>
      <c r="Y117" s="105">
        <v>25</v>
      </c>
      <c r="Z117" s="222"/>
      <c r="AA117" s="102" t="e">
        <f>VLOOKUP(Z92,'POINTS SCORE'!$B$10:$AI$39,26,FALSE)</f>
        <v>#N/A</v>
      </c>
      <c r="AB117" s="102" t="e">
        <f>VLOOKUP(Z92,'POINTS SCORE'!$B$39:$AI$78,26,FALSE)</f>
        <v>#N/A</v>
      </c>
      <c r="AC117" s="105">
        <v>25</v>
      </c>
      <c r="AD117" s="222"/>
      <c r="AE117" s="102" t="e">
        <f>VLOOKUP(AD92,'POINTS SCORE'!$B$10:$AI$39,26,FALSE)</f>
        <v>#N/A</v>
      </c>
      <c r="AF117" s="106" t="e">
        <f>VLOOKUP(AD92,'POINTS SCORE'!$B$39:$AI$78,26,FALSE)</f>
        <v>#N/A</v>
      </c>
    </row>
    <row r="118" spans="1:32">
      <c r="A118" s="105">
        <v>26</v>
      </c>
      <c r="B118" s="222"/>
      <c r="C118" s="102">
        <f>VLOOKUP(B92,'POINTS SCORE'!$B$10:$AI$39,27,FALSE)</f>
        <v>0</v>
      </c>
      <c r="D118" s="111">
        <f>VLOOKUP(B92,'POINTS SCORE'!$B$39:$AI$78,27,FALSE)</f>
        <v>0</v>
      </c>
      <c r="E118" s="113">
        <v>26</v>
      </c>
      <c r="F118" s="222"/>
      <c r="G118" s="111" t="e">
        <f>VLOOKUP(F92,'POINTS SCORE'!$B$10:$AI$39,27,FALSE)</f>
        <v>#N/A</v>
      </c>
      <c r="H118" s="111" t="e">
        <f>VLOOKUP(F92,'POINTS SCORE'!$B$39:$AI$78,27,FALSE)</f>
        <v>#N/A</v>
      </c>
      <c r="I118" s="113">
        <v>26</v>
      </c>
      <c r="J118" s="222"/>
      <c r="K118" s="111">
        <f>VLOOKUP(J92,'POINTS SCORE'!$B$10:$AI$39,27,FALSE)</f>
        <v>0</v>
      </c>
      <c r="L118" s="111">
        <f>VLOOKUP(J92,'POINTS SCORE'!$B$39:$AI$78,27,FALSE)</f>
        <v>0</v>
      </c>
      <c r="M118" s="113">
        <v>26</v>
      </c>
      <c r="N118" s="222"/>
      <c r="O118" s="102">
        <f>VLOOKUP(N92,'POINTS SCORE'!$B$10:$AI$39,27,FALSE)</f>
        <v>0</v>
      </c>
      <c r="P118" s="102">
        <f>VLOOKUP(N92,'POINTS SCORE'!$B$39:$AI$78,27,FALSE)</f>
        <v>0</v>
      </c>
      <c r="Q118" s="105">
        <v>26</v>
      </c>
      <c r="R118" s="222"/>
      <c r="S118" s="102" t="e">
        <f>VLOOKUP(R92,'POINTS SCORE'!$B$10:$AI$39,27,FALSE)</f>
        <v>#N/A</v>
      </c>
      <c r="T118" s="102" t="e">
        <f>VLOOKUP(R92,'POINTS SCORE'!$B$39:$AI$78,27,FALSE)</f>
        <v>#N/A</v>
      </c>
      <c r="U118" s="105">
        <v>26</v>
      </c>
      <c r="V118" s="222"/>
      <c r="W118" s="102" t="e">
        <f>VLOOKUP(V92,'POINTS SCORE'!$B$10:$AI$39,27,FALSE)</f>
        <v>#N/A</v>
      </c>
      <c r="X118" s="102" t="e">
        <f>VLOOKUP(V92,'POINTS SCORE'!$B$39:$AI$78,27,FALSE)</f>
        <v>#N/A</v>
      </c>
      <c r="Y118" s="105">
        <v>26</v>
      </c>
      <c r="Z118" s="222"/>
      <c r="AA118" s="102" t="e">
        <f>VLOOKUP(Z92,'POINTS SCORE'!$B$10:$AI$39,27,FALSE)</f>
        <v>#N/A</v>
      </c>
      <c r="AB118" s="102" t="e">
        <f>VLOOKUP(Z92,'POINTS SCORE'!$B$39:$AI$78,27,FALSE)</f>
        <v>#N/A</v>
      </c>
      <c r="AC118" s="105">
        <v>26</v>
      </c>
      <c r="AD118" s="222"/>
      <c r="AE118" s="102" t="e">
        <f>VLOOKUP(AD92,'POINTS SCORE'!$B$10:$AI$39,27,FALSE)</f>
        <v>#N/A</v>
      </c>
      <c r="AF118" s="106" t="e">
        <f>VLOOKUP(AD92,'POINTS SCORE'!$B$39:$AI$78,27,FALSE)</f>
        <v>#N/A</v>
      </c>
    </row>
    <row r="119" spans="1:32">
      <c r="A119" s="105">
        <v>27</v>
      </c>
      <c r="B119" s="222"/>
      <c r="C119" s="102">
        <f>VLOOKUP(B92,'POINTS SCORE'!$B$10:$AI$39,28,FALSE)</f>
        <v>0</v>
      </c>
      <c r="D119" s="111">
        <f>VLOOKUP(B92,'POINTS SCORE'!$B$39:$AI$78,28,FALSE)</f>
        <v>0</v>
      </c>
      <c r="E119" s="113">
        <v>27</v>
      </c>
      <c r="F119" s="222"/>
      <c r="G119" s="111" t="e">
        <f>VLOOKUP(F92,'POINTS SCORE'!$B$10:$AI$39,28,FALSE)</f>
        <v>#N/A</v>
      </c>
      <c r="H119" s="111" t="e">
        <f>VLOOKUP(F92,'POINTS SCORE'!$B$39:$AI$78,28,FALSE)</f>
        <v>#N/A</v>
      </c>
      <c r="I119" s="113">
        <v>27</v>
      </c>
      <c r="J119" s="222"/>
      <c r="K119" s="111">
        <f>VLOOKUP(J92,'POINTS SCORE'!$B$10:$AI$39,28,FALSE)</f>
        <v>0</v>
      </c>
      <c r="L119" s="111">
        <f>VLOOKUP(J92,'POINTS SCORE'!$B$39:$AI$78,28,FALSE)</f>
        <v>0</v>
      </c>
      <c r="M119" s="113">
        <v>27</v>
      </c>
      <c r="N119" s="222"/>
      <c r="O119" s="102">
        <f>VLOOKUP(N92,'POINTS SCORE'!$B$10:$AI$39,28,FALSE)</f>
        <v>0</v>
      </c>
      <c r="P119" s="102">
        <f>VLOOKUP(N92,'POINTS SCORE'!$B$39:$AI$78,28,FALSE)</f>
        <v>0</v>
      </c>
      <c r="Q119" s="105">
        <v>27</v>
      </c>
      <c r="R119" s="222"/>
      <c r="S119" s="102" t="e">
        <f>VLOOKUP(R92,'POINTS SCORE'!$B$10:$AI$39,28,FALSE)</f>
        <v>#N/A</v>
      </c>
      <c r="T119" s="102" t="e">
        <f>VLOOKUP(R92,'POINTS SCORE'!$B$39:$AI$78,28,FALSE)</f>
        <v>#N/A</v>
      </c>
      <c r="U119" s="105">
        <v>27</v>
      </c>
      <c r="V119" s="222"/>
      <c r="W119" s="102" t="e">
        <f>VLOOKUP(V92,'POINTS SCORE'!$B$10:$AI$39,28,FALSE)</f>
        <v>#N/A</v>
      </c>
      <c r="X119" s="102" t="e">
        <f>VLOOKUP(V92,'POINTS SCORE'!$B$39:$AI$78,28,FALSE)</f>
        <v>#N/A</v>
      </c>
      <c r="Y119" s="105">
        <v>27</v>
      </c>
      <c r="Z119" s="222"/>
      <c r="AA119" s="102" t="e">
        <f>VLOOKUP(Z92,'POINTS SCORE'!$B$10:$AI$39,28,FALSE)</f>
        <v>#N/A</v>
      </c>
      <c r="AB119" s="102" t="e">
        <f>VLOOKUP(Z92,'POINTS SCORE'!$B$39:$AI$78,28,FALSE)</f>
        <v>#N/A</v>
      </c>
      <c r="AC119" s="105">
        <v>27</v>
      </c>
      <c r="AD119" s="222"/>
      <c r="AE119" s="102" t="e">
        <f>VLOOKUP(AD92,'POINTS SCORE'!$B$10:$AI$39,28,FALSE)</f>
        <v>#N/A</v>
      </c>
      <c r="AF119" s="106" t="e">
        <f>VLOOKUP(AD92,'POINTS SCORE'!$B$39:$AI$78,28,FALSE)</f>
        <v>#N/A</v>
      </c>
    </row>
    <row r="120" spans="1:32">
      <c r="A120" s="105">
        <v>28</v>
      </c>
      <c r="B120" s="222"/>
      <c r="C120" s="102">
        <f>VLOOKUP(B92,'POINTS SCORE'!$B$10:$AI$39,29,FALSE)</f>
        <v>0</v>
      </c>
      <c r="D120" s="111">
        <f>VLOOKUP(B92,'POINTS SCORE'!$B$39:$AI$78,29,FALSE)</f>
        <v>0</v>
      </c>
      <c r="E120" s="113">
        <v>28</v>
      </c>
      <c r="F120" s="222"/>
      <c r="G120" s="111" t="e">
        <f>VLOOKUP(F92,'POINTS SCORE'!$B$10:$AI$39,29,FALSE)</f>
        <v>#N/A</v>
      </c>
      <c r="H120" s="111" t="e">
        <f>VLOOKUP(F92,'POINTS SCORE'!$B$39:$AI$78,29,FALSE)</f>
        <v>#N/A</v>
      </c>
      <c r="I120" s="113">
        <v>28</v>
      </c>
      <c r="J120" s="222"/>
      <c r="K120" s="111">
        <f>VLOOKUP(J92,'POINTS SCORE'!$B$10:$AI$39,29,FALSE)</f>
        <v>0</v>
      </c>
      <c r="L120" s="111">
        <f>VLOOKUP(J92,'POINTS SCORE'!$B$39:$AI$78,29,FALSE)</f>
        <v>0</v>
      </c>
      <c r="M120" s="113">
        <v>28</v>
      </c>
      <c r="N120" s="222"/>
      <c r="O120" s="102">
        <f>VLOOKUP(N92,'POINTS SCORE'!$B$10:$AI$39,29,FALSE)</f>
        <v>0</v>
      </c>
      <c r="P120" s="102">
        <f>VLOOKUP(N92,'POINTS SCORE'!$B$39:$AI$78,29,FALSE)</f>
        <v>0</v>
      </c>
      <c r="Q120" s="105">
        <v>28</v>
      </c>
      <c r="R120" s="222"/>
      <c r="S120" s="102" t="e">
        <f>VLOOKUP(R92,'POINTS SCORE'!$B$10:$AI$39,29,FALSE)</f>
        <v>#N/A</v>
      </c>
      <c r="T120" s="102" t="e">
        <f>VLOOKUP(R92,'POINTS SCORE'!$B$39:$AI$78,29,FALSE)</f>
        <v>#N/A</v>
      </c>
      <c r="U120" s="105">
        <v>28</v>
      </c>
      <c r="V120" s="222"/>
      <c r="W120" s="102" t="e">
        <f>VLOOKUP(V92,'POINTS SCORE'!$B$10:$AI$39,29,FALSE)</f>
        <v>#N/A</v>
      </c>
      <c r="X120" s="102" t="e">
        <f>VLOOKUP(V92,'POINTS SCORE'!$B$39:$AI$78,29,FALSE)</f>
        <v>#N/A</v>
      </c>
      <c r="Y120" s="105">
        <v>28</v>
      </c>
      <c r="Z120" s="222"/>
      <c r="AA120" s="102" t="e">
        <f>VLOOKUP(Z92,'POINTS SCORE'!$B$10:$AI$39,29,FALSE)</f>
        <v>#N/A</v>
      </c>
      <c r="AB120" s="102" t="e">
        <f>VLOOKUP(Z92,'POINTS SCORE'!$B$39:$AI$78,29,FALSE)</f>
        <v>#N/A</v>
      </c>
      <c r="AC120" s="105">
        <v>28</v>
      </c>
      <c r="AD120" s="222"/>
      <c r="AE120" s="102" t="e">
        <f>VLOOKUP(AD92,'POINTS SCORE'!$B$10:$AI$39,29,FALSE)</f>
        <v>#N/A</v>
      </c>
      <c r="AF120" s="106" t="e">
        <f>VLOOKUP(AD92,'POINTS SCORE'!$B$39:$AI$78,29,FALSE)</f>
        <v>#N/A</v>
      </c>
    </row>
    <row r="121" spans="1:32">
      <c r="A121" s="105">
        <v>29</v>
      </c>
      <c r="B121" s="222"/>
      <c r="C121" s="102">
        <f>VLOOKUP(B92,'POINTS SCORE'!$B$10:$AI$39,30,FALSE)</f>
        <v>0</v>
      </c>
      <c r="D121" s="111">
        <f>VLOOKUP(B92,'POINTS SCORE'!$B$39:$AI$78,30,FALSE)</f>
        <v>0</v>
      </c>
      <c r="E121" s="113">
        <v>29</v>
      </c>
      <c r="F121" s="222"/>
      <c r="G121" s="111" t="e">
        <f>VLOOKUP(F92,'POINTS SCORE'!$B$10:$AI$39,30,FALSE)</f>
        <v>#N/A</v>
      </c>
      <c r="H121" s="111" t="e">
        <f>VLOOKUP(F92,'POINTS SCORE'!$B$39:$AI$78,30,FALSE)</f>
        <v>#N/A</v>
      </c>
      <c r="I121" s="113">
        <v>29</v>
      </c>
      <c r="J121" s="222"/>
      <c r="K121" s="111">
        <f>VLOOKUP(J92,'POINTS SCORE'!$B$10:$AI$39,30,FALSE)</f>
        <v>0</v>
      </c>
      <c r="L121" s="111">
        <f>VLOOKUP(J92,'POINTS SCORE'!$B$39:$AI$78,30,FALSE)</f>
        <v>0</v>
      </c>
      <c r="M121" s="113">
        <v>29</v>
      </c>
      <c r="N121" s="222"/>
      <c r="O121" s="102">
        <f>VLOOKUP(N92,'POINTS SCORE'!$B$10:$AI$39,30,FALSE)</f>
        <v>0</v>
      </c>
      <c r="P121" s="102">
        <f>VLOOKUP(N92,'POINTS SCORE'!$B$39:$AI$78,30,FALSE)</f>
        <v>0</v>
      </c>
      <c r="Q121" s="105">
        <v>29</v>
      </c>
      <c r="R121" s="222"/>
      <c r="S121" s="102" t="e">
        <f>VLOOKUP(R92,'POINTS SCORE'!$B$10:$AI$39,30,FALSE)</f>
        <v>#N/A</v>
      </c>
      <c r="T121" s="102" t="e">
        <f>VLOOKUP(R92,'POINTS SCORE'!$B$39:$AI$78,30,FALSE)</f>
        <v>#N/A</v>
      </c>
      <c r="U121" s="105">
        <v>29</v>
      </c>
      <c r="V121" s="222"/>
      <c r="W121" s="102" t="e">
        <f>VLOOKUP(V92,'POINTS SCORE'!$B$10:$AI$39,30,FALSE)</f>
        <v>#N/A</v>
      </c>
      <c r="X121" s="102" t="e">
        <f>VLOOKUP(V92,'POINTS SCORE'!$B$39:$AI$78,30,FALSE)</f>
        <v>#N/A</v>
      </c>
      <c r="Y121" s="105">
        <v>29</v>
      </c>
      <c r="Z121" s="222"/>
      <c r="AA121" s="102" t="e">
        <f>VLOOKUP(Z92,'POINTS SCORE'!$B$10:$AI$39,30,FALSE)</f>
        <v>#N/A</v>
      </c>
      <c r="AB121" s="102" t="e">
        <f>VLOOKUP(Z92,'POINTS SCORE'!$B$39:$AI$78,30,FALSE)</f>
        <v>#N/A</v>
      </c>
      <c r="AC121" s="105">
        <v>29</v>
      </c>
      <c r="AD121" s="222"/>
      <c r="AE121" s="102" t="e">
        <f>VLOOKUP(AD92,'POINTS SCORE'!$B$10:$AI$39,30,FALSE)</f>
        <v>#N/A</v>
      </c>
      <c r="AF121" s="106" t="e">
        <f>VLOOKUP(AD92,'POINTS SCORE'!$B$39:$AI$78,30,FALSE)</f>
        <v>#N/A</v>
      </c>
    </row>
    <row r="122" spans="1:32">
      <c r="A122" s="105">
        <v>30</v>
      </c>
      <c r="B122" s="222"/>
      <c r="C122" s="102">
        <f>VLOOKUP(B92,'POINTS SCORE'!$B$10:$AI$39,31,FALSE)</f>
        <v>0</v>
      </c>
      <c r="D122" s="111">
        <f>VLOOKUP(B92,'POINTS SCORE'!$B$39:$AI$78,31,FALSE)</f>
        <v>0</v>
      </c>
      <c r="E122" s="113">
        <v>30</v>
      </c>
      <c r="F122" s="222"/>
      <c r="G122" s="111" t="e">
        <f>VLOOKUP(F92,'POINTS SCORE'!$B$10:$AI$39,31,FALSE)</f>
        <v>#N/A</v>
      </c>
      <c r="H122" s="111" t="e">
        <f>VLOOKUP(F92,'POINTS SCORE'!$B$39:$AI$78,31,FALSE)</f>
        <v>#N/A</v>
      </c>
      <c r="I122" s="113">
        <v>30</v>
      </c>
      <c r="J122" s="222"/>
      <c r="K122" s="111">
        <f>VLOOKUP(J92,'POINTS SCORE'!$B$10:$AI$39,31,FALSE)</f>
        <v>0</v>
      </c>
      <c r="L122" s="111">
        <f>VLOOKUP(J92,'POINTS SCORE'!$B$39:$AI$78,31,FALSE)</f>
        <v>0</v>
      </c>
      <c r="M122" s="113">
        <v>30</v>
      </c>
      <c r="N122" s="222"/>
      <c r="O122" s="102">
        <f>VLOOKUP(N92,'POINTS SCORE'!$B$10:$AI$39,31,FALSE)</f>
        <v>0</v>
      </c>
      <c r="P122" s="102">
        <f>VLOOKUP(N92,'POINTS SCORE'!$B$39:$AI$78,31,FALSE)</f>
        <v>0</v>
      </c>
      <c r="Q122" s="105">
        <v>30</v>
      </c>
      <c r="R122" s="222"/>
      <c r="S122" s="102" t="e">
        <f>VLOOKUP(R92,'POINTS SCORE'!$B$10:$AI$39,31,FALSE)</f>
        <v>#N/A</v>
      </c>
      <c r="T122" s="102" t="e">
        <f>VLOOKUP(R92,'POINTS SCORE'!$B$39:$AI$78,31,FALSE)</f>
        <v>#N/A</v>
      </c>
      <c r="U122" s="105">
        <v>30</v>
      </c>
      <c r="V122" s="222"/>
      <c r="W122" s="102" t="e">
        <f>VLOOKUP(V92,'POINTS SCORE'!$B$10:$AI$39,31,FALSE)</f>
        <v>#N/A</v>
      </c>
      <c r="X122" s="102" t="e">
        <f>VLOOKUP(V92,'POINTS SCORE'!$B$39:$AI$78,31,FALSE)</f>
        <v>#N/A</v>
      </c>
      <c r="Y122" s="105">
        <v>30</v>
      </c>
      <c r="Z122" s="222"/>
      <c r="AA122" s="102" t="e">
        <f>VLOOKUP(Z92,'POINTS SCORE'!$B$10:$AI$39,31,FALSE)</f>
        <v>#N/A</v>
      </c>
      <c r="AB122" s="102" t="e">
        <f>VLOOKUP(Z92,'POINTS SCORE'!$B$39:$AI$78,31,FALSE)</f>
        <v>#N/A</v>
      </c>
      <c r="AC122" s="105">
        <v>30</v>
      </c>
      <c r="AD122" s="222"/>
      <c r="AE122" s="102" t="e">
        <f>VLOOKUP(AD92,'POINTS SCORE'!$B$10:$AI$39,31,FALSE)</f>
        <v>#N/A</v>
      </c>
      <c r="AF122" s="106" t="e">
        <f>VLOOKUP(AD92,'POINTS SCORE'!$B$39:$AI$78,31,FALSE)</f>
        <v>#N/A</v>
      </c>
    </row>
    <row r="123" spans="1:32">
      <c r="A123" s="105" t="s">
        <v>149</v>
      </c>
      <c r="B123" s="222"/>
      <c r="C123" s="102">
        <f>VLOOKUP(B92,'POINTS SCORE'!$B$10:$AI$39,32,FALSE)</f>
        <v>7</v>
      </c>
      <c r="D123" s="111">
        <f>VLOOKUP(B92,'POINTS SCORE'!$B$39:$AI$78,32,FALSE)</f>
        <v>7</v>
      </c>
      <c r="E123" s="113" t="s">
        <v>149</v>
      </c>
      <c r="F123" s="222"/>
      <c r="G123" s="111" t="e">
        <f>VLOOKUP(F92,'POINTS SCORE'!$B$10:$AI$39,32,FALSE)</f>
        <v>#N/A</v>
      </c>
      <c r="H123" s="111" t="e">
        <f>VLOOKUP(F92,'POINTS SCORE'!$B$39:$AI$78,32,FALSE)</f>
        <v>#N/A</v>
      </c>
      <c r="I123" s="113" t="s">
        <v>149</v>
      </c>
      <c r="J123" s="222" t="s">
        <v>2394</v>
      </c>
      <c r="K123" s="111">
        <f>VLOOKUP(J92,'POINTS SCORE'!$B$10:$AI$39,32,FALSE)</f>
        <v>7</v>
      </c>
      <c r="L123" s="111">
        <f>VLOOKUP(J92,'POINTS SCORE'!$B$39:$AI$78,32,FALSE)</f>
        <v>7</v>
      </c>
      <c r="M123" s="113" t="s">
        <v>149</v>
      </c>
      <c r="N123" s="222"/>
      <c r="O123" s="102">
        <f>VLOOKUP(N92,'POINTS SCORE'!$B$10:$AI$39,32,FALSE)</f>
        <v>7</v>
      </c>
      <c r="P123" s="102">
        <f>VLOOKUP(N92,'POINTS SCORE'!$B$39:$AI$78,32,FALSE)</f>
        <v>7</v>
      </c>
      <c r="Q123" s="105" t="s">
        <v>149</v>
      </c>
      <c r="R123" s="222"/>
      <c r="S123" s="102" t="e">
        <f>VLOOKUP(R92,'POINTS SCORE'!$B$10:$AI$39,32,FALSE)</f>
        <v>#N/A</v>
      </c>
      <c r="T123" s="102" t="e">
        <f>VLOOKUP(R92,'POINTS SCORE'!$B$39:$AI$78,32,FALSE)</f>
        <v>#N/A</v>
      </c>
      <c r="U123" s="105" t="s">
        <v>149</v>
      </c>
      <c r="V123" s="222"/>
      <c r="W123" s="102" t="e">
        <f>VLOOKUP(V92,'POINTS SCORE'!$B$10:$AI$39,32,FALSE)</f>
        <v>#N/A</v>
      </c>
      <c r="X123" s="102" t="e">
        <f>VLOOKUP(V92,'POINTS SCORE'!$B$39:$AI$78,32,FALSE)</f>
        <v>#N/A</v>
      </c>
      <c r="Y123" s="105" t="s">
        <v>149</v>
      </c>
      <c r="Z123" s="222"/>
      <c r="AA123" s="102" t="e">
        <f>VLOOKUP(Z92,'POINTS SCORE'!$B$10:$AI$39,32,FALSE)</f>
        <v>#N/A</v>
      </c>
      <c r="AB123" s="102" t="e">
        <f>VLOOKUP(Z92,'POINTS SCORE'!$B$39:$AI$78,32,FALSE)</f>
        <v>#N/A</v>
      </c>
      <c r="AC123" s="105" t="s">
        <v>149</v>
      </c>
      <c r="AD123" s="222"/>
      <c r="AE123" s="102" t="e">
        <f>VLOOKUP(AD92,'POINTS SCORE'!$B$10:$AI$39,32,FALSE)</f>
        <v>#N/A</v>
      </c>
      <c r="AF123" s="106" t="e">
        <f>VLOOKUP(AD92,'POINTS SCORE'!$B$39:$AI$78,32,FALSE)</f>
        <v>#N/A</v>
      </c>
    </row>
    <row r="124" spans="1:32">
      <c r="A124" s="105" t="s">
        <v>149</v>
      </c>
      <c r="B124" s="222"/>
      <c r="C124" s="102">
        <f>VLOOKUP(B92,'POINTS SCORE'!$B$10:$AI$39,32,FALSE)</f>
        <v>7</v>
      </c>
      <c r="D124" s="111">
        <f>VLOOKUP(B92,'POINTS SCORE'!$B$39:$AI$78,32,FALSE)</f>
        <v>7</v>
      </c>
      <c r="E124" s="113" t="s">
        <v>149</v>
      </c>
      <c r="F124" s="222"/>
      <c r="G124" s="111" t="e">
        <f>VLOOKUP(F92,'POINTS SCORE'!$B$10:$AI$39,32,FALSE)</f>
        <v>#N/A</v>
      </c>
      <c r="H124" s="111" t="e">
        <f>VLOOKUP(F92,'POINTS SCORE'!$B$39:$AI$78,32,FALSE)</f>
        <v>#N/A</v>
      </c>
      <c r="I124" s="113" t="s">
        <v>149</v>
      </c>
      <c r="J124" s="222"/>
      <c r="K124" s="111">
        <f>VLOOKUP(J92,'POINTS SCORE'!$B$10:$AI$39,32,FALSE)</f>
        <v>7</v>
      </c>
      <c r="L124" s="111">
        <f>VLOOKUP(J92,'POINTS SCORE'!$B$39:$AI$78,32,FALSE)</f>
        <v>7</v>
      </c>
      <c r="M124" s="113" t="s">
        <v>149</v>
      </c>
      <c r="N124" s="222"/>
      <c r="O124" s="102">
        <f>VLOOKUP(N92,'POINTS SCORE'!$B$10:$AI$39,32,FALSE)</f>
        <v>7</v>
      </c>
      <c r="P124" s="102">
        <f>VLOOKUP(N92,'POINTS SCORE'!$B$39:$AI$78,32,FALSE)</f>
        <v>7</v>
      </c>
      <c r="Q124" s="105" t="s">
        <v>149</v>
      </c>
      <c r="R124" s="222"/>
      <c r="S124" s="102" t="e">
        <f>VLOOKUP(R92,'POINTS SCORE'!$B$10:$AI$39,32,FALSE)</f>
        <v>#N/A</v>
      </c>
      <c r="T124" s="102" t="e">
        <f>VLOOKUP(R92,'POINTS SCORE'!$B$39:$AI$78,32,FALSE)</f>
        <v>#N/A</v>
      </c>
      <c r="U124" s="105" t="s">
        <v>149</v>
      </c>
      <c r="V124" s="222"/>
      <c r="W124" s="102" t="e">
        <f>VLOOKUP(V92,'POINTS SCORE'!$B$10:$AI$39,32,FALSE)</f>
        <v>#N/A</v>
      </c>
      <c r="X124" s="102" t="e">
        <f>VLOOKUP(V92,'POINTS SCORE'!$B$39:$AI$78,32,FALSE)</f>
        <v>#N/A</v>
      </c>
      <c r="Y124" s="105" t="s">
        <v>149</v>
      </c>
      <c r="Z124" s="222"/>
      <c r="AA124" s="102" t="e">
        <f>VLOOKUP(Z92,'POINTS SCORE'!$B$10:$AI$39,32,FALSE)</f>
        <v>#N/A</v>
      </c>
      <c r="AB124" s="102" t="e">
        <f>VLOOKUP(Z92,'POINTS SCORE'!$B$39:$AI$78,32,FALSE)</f>
        <v>#N/A</v>
      </c>
      <c r="AC124" s="105" t="s">
        <v>149</v>
      </c>
      <c r="AD124" s="222"/>
      <c r="AE124" s="102" t="e">
        <f>VLOOKUP(AD92,'POINTS SCORE'!$B$10:$AI$39,32,FALSE)</f>
        <v>#N/A</v>
      </c>
      <c r="AF124" s="106" t="e">
        <f>VLOOKUP(AD92,'POINTS SCORE'!$B$39:$AI$78,32,FALSE)</f>
        <v>#N/A</v>
      </c>
    </row>
    <row r="125" spans="1:32">
      <c r="A125" s="105" t="s">
        <v>149</v>
      </c>
      <c r="B125" s="222"/>
      <c r="C125" s="102">
        <f>VLOOKUP(B92,'POINTS SCORE'!$B$10:$AI$39,32,FALSE)</f>
        <v>7</v>
      </c>
      <c r="D125" s="111">
        <f>VLOOKUP(B92,'POINTS SCORE'!$B$39:$AI$78,32,FALSE)</f>
        <v>7</v>
      </c>
      <c r="E125" s="113" t="s">
        <v>149</v>
      </c>
      <c r="F125" s="222"/>
      <c r="G125" s="111" t="e">
        <f>VLOOKUP(F92,'POINTS SCORE'!$B$10:$AI$39,32,FALSE)</f>
        <v>#N/A</v>
      </c>
      <c r="H125" s="111" t="e">
        <f>VLOOKUP(F92,'POINTS SCORE'!$B$39:$AI$78,32,FALSE)</f>
        <v>#N/A</v>
      </c>
      <c r="I125" s="113" t="s">
        <v>149</v>
      </c>
      <c r="J125" s="222"/>
      <c r="K125" s="111">
        <f>VLOOKUP(J92,'POINTS SCORE'!$B$10:$AI$39,32,FALSE)</f>
        <v>7</v>
      </c>
      <c r="L125" s="111">
        <f>VLOOKUP(J92,'POINTS SCORE'!$B$39:$AI$78,32,FALSE)</f>
        <v>7</v>
      </c>
      <c r="M125" s="113" t="s">
        <v>149</v>
      </c>
      <c r="N125" s="222"/>
      <c r="O125" s="102">
        <f>VLOOKUP(N92,'POINTS SCORE'!$B$10:$AI$39,32,FALSE)</f>
        <v>7</v>
      </c>
      <c r="P125" s="102">
        <f>VLOOKUP(N92,'POINTS SCORE'!$B$39:$AI$78,32,FALSE)</f>
        <v>7</v>
      </c>
      <c r="Q125" s="105" t="s">
        <v>149</v>
      </c>
      <c r="R125" s="222"/>
      <c r="S125" s="102" t="e">
        <f>VLOOKUP(R92,'POINTS SCORE'!$B$10:$AI$39,32,FALSE)</f>
        <v>#N/A</v>
      </c>
      <c r="T125" s="102" t="e">
        <f>VLOOKUP(R92,'POINTS SCORE'!$B$39:$AI$78,32,FALSE)</f>
        <v>#N/A</v>
      </c>
      <c r="U125" s="105" t="s">
        <v>149</v>
      </c>
      <c r="V125" s="222"/>
      <c r="W125" s="102" t="e">
        <f>VLOOKUP(V92,'POINTS SCORE'!$B$10:$AI$39,32,FALSE)</f>
        <v>#N/A</v>
      </c>
      <c r="X125" s="102" t="e">
        <f>VLOOKUP(V92,'POINTS SCORE'!$B$39:$AI$78,32,FALSE)</f>
        <v>#N/A</v>
      </c>
      <c r="Y125" s="105" t="s">
        <v>149</v>
      </c>
      <c r="Z125" s="222"/>
      <c r="AA125" s="102" t="e">
        <f>VLOOKUP(Z92,'POINTS SCORE'!$B$10:$AI$39,32,FALSE)</f>
        <v>#N/A</v>
      </c>
      <c r="AB125" s="102" t="e">
        <f>VLOOKUP(Z92,'POINTS SCORE'!$B$39:$AI$78,32,FALSE)</f>
        <v>#N/A</v>
      </c>
      <c r="AC125" s="105" t="s">
        <v>149</v>
      </c>
      <c r="AD125" s="222"/>
      <c r="AE125" s="102" t="e">
        <f>VLOOKUP(AD92,'POINTS SCORE'!$B$10:$AI$39,32,FALSE)</f>
        <v>#N/A</v>
      </c>
      <c r="AF125" s="106" t="e">
        <f>VLOOKUP(AD92,'POINTS SCORE'!$B$39:$AI$78,32,FALSE)</f>
        <v>#N/A</v>
      </c>
    </row>
    <row r="126" spans="1:32">
      <c r="A126" s="105" t="s">
        <v>149</v>
      </c>
      <c r="B126" s="222"/>
      <c r="C126" s="102">
        <f>VLOOKUP(B92,'POINTS SCORE'!$B$10:$AI$39,32,FALSE)</f>
        <v>7</v>
      </c>
      <c r="D126" s="111">
        <f>VLOOKUP(B92,'POINTS SCORE'!$B$39:$AI$78,32,FALSE)</f>
        <v>7</v>
      </c>
      <c r="E126" s="113" t="s">
        <v>149</v>
      </c>
      <c r="F126" s="222"/>
      <c r="G126" s="111" t="e">
        <f>VLOOKUP(F92,'POINTS SCORE'!$B$10:$AI$39,32,FALSE)</f>
        <v>#N/A</v>
      </c>
      <c r="H126" s="111" t="e">
        <f>VLOOKUP(F92,'POINTS SCORE'!$B$39:$AI$78,32,FALSE)</f>
        <v>#N/A</v>
      </c>
      <c r="I126" s="113" t="s">
        <v>149</v>
      </c>
      <c r="J126" s="222"/>
      <c r="K126" s="111">
        <f>VLOOKUP(J92,'POINTS SCORE'!$B$10:$AI$39,32,FALSE)</f>
        <v>7</v>
      </c>
      <c r="L126" s="111">
        <f>VLOOKUP(J92,'POINTS SCORE'!$B$39:$AI$78,32,FALSE)</f>
        <v>7</v>
      </c>
      <c r="M126" s="113" t="s">
        <v>149</v>
      </c>
      <c r="N126" s="222"/>
      <c r="O126" s="102">
        <f>VLOOKUP(N92,'POINTS SCORE'!$B$10:$AI$39,32,FALSE)</f>
        <v>7</v>
      </c>
      <c r="P126" s="102">
        <f>VLOOKUP(N92,'POINTS SCORE'!$B$39:$AI$78,32,FALSE)</f>
        <v>7</v>
      </c>
      <c r="Q126" s="105" t="s">
        <v>149</v>
      </c>
      <c r="R126" s="222"/>
      <c r="S126" s="102" t="e">
        <f>VLOOKUP(R92,'POINTS SCORE'!$B$10:$AI$39,32,FALSE)</f>
        <v>#N/A</v>
      </c>
      <c r="T126" s="102" t="e">
        <f>VLOOKUP(R92,'POINTS SCORE'!$B$39:$AI$78,32,FALSE)</f>
        <v>#N/A</v>
      </c>
      <c r="U126" s="105" t="s">
        <v>149</v>
      </c>
      <c r="V126" s="222"/>
      <c r="W126" s="102" t="e">
        <f>VLOOKUP(V92,'POINTS SCORE'!$B$10:$AI$39,32,FALSE)</f>
        <v>#N/A</v>
      </c>
      <c r="X126" s="102" t="e">
        <f>VLOOKUP(V92,'POINTS SCORE'!$B$39:$AI$78,32,FALSE)</f>
        <v>#N/A</v>
      </c>
      <c r="Y126" s="105" t="s">
        <v>149</v>
      </c>
      <c r="Z126" s="222"/>
      <c r="AA126" s="102" t="e">
        <f>VLOOKUP(Z92,'POINTS SCORE'!$B$10:$AI$39,32,FALSE)</f>
        <v>#N/A</v>
      </c>
      <c r="AB126" s="102" t="e">
        <f>VLOOKUP(Z92,'POINTS SCORE'!$B$39:$AI$78,32,FALSE)</f>
        <v>#N/A</v>
      </c>
      <c r="AC126" s="105" t="s">
        <v>149</v>
      </c>
      <c r="AD126" s="222"/>
      <c r="AE126" s="102" t="e">
        <f>VLOOKUP(AD92,'POINTS SCORE'!$B$10:$AI$39,32,FALSE)</f>
        <v>#N/A</v>
      </c>
      <c r="AF126" s="106" t="e">
        <f>VLOOKUP(AD92,'POINTS SCORE'!$B$39:$AI$78,32,FALSE)</f>
        <v>#N/A</v>
      </c>
    </row>
    <row r="127" spans="1:32">
      <c r="A127" s="105" t="s">
        <v>149</v>
      </c>
      <c r="B127" s="222"/>
      <c r="C127" s="102">
        <f>VLOOKUP(B92,'POINTS SCORE'!$B$10:$AI$39,32,FALSE)</f>
        <v>7</v>
      </c>
      <c r="D127" s="111">
        <f>VLOOKUP(B92,'POINTS SCORE'!$B$39:$AI$78,32,FALSE)</f>
        <v>7</v>
      </c>
      <c r="E127" s="113" t="s">
        <v>149</v>
      </c>
      <c r="F127" s="222"/>
      <c r="G127" s="111" t="e">
        <f>VLOOKUP(F92,'POINTS SCORE'!$B$10:$AI$39,32,FALSE)</f>
        <v>#N/A</v>
      </c>
      <c r="H127" s="111" t="e">
        <f>VLOOKUP(F92,'POINTS SCORE'!$B$39:$AI$78,32,FALSE)</f>
        <v>#N/A</v>
      </c>
      <c r="I127" s="113" t="s">
        <v>149</v>
      </c>
      <c r="J127" s="222"/>
      <c r="K127" s="111">
        <f>VLOOKUP(J92,'POINTS SCORE'!$B$10:$AI$39,32,FALSE)</f>
        <v>7</v>
      </c>
      <c r="L127" s="111">
        <f>VLOOKUP(J92,'POINTS SCORE'!$B$39:$AI$78,32,FALSE)</f>
        <v>7</v>
      </c>
      <c r="M127" s="113" t="s">
        <v>149</v>
      </c>
      <c r="N127" s="222"/>
      <c r="O127" s="102">
        <f>VLOOKUP(N92,'POINTS SCORE'!$B$10:$AI$39,32,FALSE)</f>
        <v>7</v>
      </c>
      <c r="P127" s="102">
        <f>VLOOKUP(N92,'POINTS SCORE'!$B$39:$AI$78,32,FALSE)</f>
        <v>7</v>
      </c>
      <c r="Q127" s="105" t="s">
        <v>149</v>
      </c>
      <c r="R127" s="222"/>
      <c r="S127" s="102" t="e">
        <f>VLOOKUP(R92,'POINTS SCORE'!$B$10:$AI$39,32,FALSE)</f>
        <v>#N/A</v>
      </c>
      <c r="T127" s="102" t="e">
        <f>VLOOKUP(R92,'POINTS SCORE'!$B$39:$AI$78,32,FALSE)</f>
        <v>#N/A</v>
      </c>
      <c r="U127" s="105" t="s">
        <v>149</v>
      </c>
      <c r="V127" s="222"/>
      <c r="W127" s="102" t="e">
        <f>VLOOKUP(V92,'POINTS SCORE'!$B$10:$AI$39,32,FALSE)</f>
        <v>#N/A</v>
      </c>
      <c r="X127" s="102" t="e">
        <f>VLOOKUP(V92,'POINTS SCORE'!$B$39:$AI$78,32,FALSE)</f>
        <v>#N/A</v>
      </c>
      <c r="Y127" s="105" t="s">
        <v>149</v>
      </c>
      <c r="Z127" s="222"/>
      <c r="AA127" s="102" t="e">
        <f>VLOOKUP(Z92,'POINTS SCORE'!$B$10:$AI$39,32,FALSE)</f>
        <v>#N/A</v>
      </c>
      <c r="AB127" s="102" t="e">
        <f>VLOOKUP(Z92,'POINTS SCORE'!$B$39:$AI$78,32,FALSE)</f>
        <v>#N/A</v>
      </c>
      <c r="AC127" s="105" t="s">
        <v>149</v>
      </c>
      <c r="AD127" s="222"/>
      <c r="AE127" s="102" t="e">
        <f>VLOOKUP(AD92,'POINTS SCORE'!$B$10:$AI$39,32,FALSE)</f>
        <v>#N/A</v>
      </c>
      <c r="AF127" s="106" t="e">
        <f>VLOOKUP(AD92,'POINTS SCORE'!$B$39:$AI$78,32,FALSE)</f>
        <v>#N/A</v>
      </c>
    </row>
    <row r="128" spans="1:32">
      <c r="A128" s="105" t="s">
        <v>149</v>
      </c>
      <c r="B128" s="222"/>
      <c r="C128" s="102">
        <f>VLOOKUP(B92,'POINTS SCORE'!$B$10:$AI$39,32,FALSE)</f>
        <v>7</v>
      </c>
      <c r="D128" s="111">
        <f>VLOOKUP(B92,'POINTS SCORE'!$B$39:$AI$78,32,FALSE)</f>
        <v>7</v>
      </c>
      <c r="E128" s="113" t="s">
        <v>149</v>
      </c>
      <c r="F128" s="222"/>
      <c r="G128" s="111" t="e">
        <f>VLOOKUP(F92,'POINTS SCORE'!$B$10:$AI$39,32,FALSE)</f>
        <v>#N/A</v>
      </c>
      <c r="H128" s="111" t="e">
        <f>VLOOKUP(F92,'POINTS SCORE'!$B$39:$AI$78,32,FALSE)</f>
        <v>#N/A</v>
      </c>
      <c r="I128" s="113" t="s">
        <v>149</v>
      </c>
      <c r="J128" s="222"/>
      <c r="K128" s="111">
        <f>VLOOKUP(J92,'POINTS SCORE'!$B$10:$AI$39,32,FALSE)</f>
        <v>7</v>
      </c>
      <c r="L128" s="111">
        <f>VLOOKUP(J92,'POINTS SCORE'!$B$39:$AI$78,32,FALSE)</f>
        <v>7</v>
      </c>
      <c r="M128" s="113" t="s">
        <v>149</v>
      </c>
      <c r="N128" s="222"/>
      <c r="O128" s="102">
        <f>VLOOKUP(N92,'POINTS SCORE'!$B$10:$AI$39,32,FALSE)</f>
        <v>7</v>
      </c>
      <c r="P128" s="102">
        <f>VLOOKUP(N92,'POINTS SCORE'!$B$39:$AI$78,32,FALSE)</f>
        <v>7</v>
      </c>
      <c r="Q128" s="105" t="s">
        <v>149</v>
      </c>
      <c r="R128" s="222"/>
      <c r="S128" s="102" t="e">
        <f>VLOOKUP(R92,'POINTS SCORE'!$B$10:$AI$39,32,FALSE)</f>
        <v>#N/A</v>
      </c>
      <c r="T128" s="102" t="e">
        <f>VLOOKUP(R92,'POINTS SCORE'!$B$39:$AI$78,32,FALSE)</f>
        <v>#N/A</v>
      </c>
      <c r="U128" s="105" t="s">
        <v>149</v>
      </c>
      <c r="V128" s="222"/>
      <c r="W128" s="102" t="e">
        <f>VLOOKUP(V92,'POINTS SCORE'!$B$10:$AI$39,32,FALSE)</f>
        <v>#N/A</v>
      </c>
      <c r="X128" s="102" t="e">
        <f>VLOOKUP(V92,'POINTS SCORE'!$B$39:$AI$78,32,FALSE)</f>
        <v>#N/A</v>
      </c>
      <c r="Y128" s="105" t="s">
        <v>149</v>
      </c>
      <c r="Z128" s="222"/>
      <c r="AA128" s="102" t="e">
        <f>VLOOKUP(Z92,'POINTS SCORE'!$B$10:$AI$39,32,FALSE)</f>
        <v>#N/A</v>
      </c>
      <c r="AB128" s="102" t="e">
        <f>VLOOKUP(Z92,'POINTS SCORE'!$B$39:$AI$78,32,FALSE)</f>
        <v>#N/A</v>
      </c>
      <c r="AC128" s="105" t="s">
        <v>149</v>
      </c>
      <c r="AD128" s="222"/>
      <c r="AE128" s="102" t="e">
        <f>VLOOKUP(AD92,'POINTS SCORE'!$B$10:$AI$39,32,FALSE)</f>
        <v>#N/A</v>
      </c>
      <c r="AF128" s="106" t="e">
        <f>VLOOKUP(AD92,'POINTS SCORE'!$B$39:$AI$78,32,FALSE)</f>
        <v>#N/A</v>
      </c>
    </row>
    <row r="129" spans="1:32">
      <c r="A129" s="105" t="s">
        <v>149</v>
      </c>
      <c r="B129" s="222"/>
      <c r="C129" s="102">
        <f>VLOOKUP(B92,'POINTS SCORE'!$B$10:$AI$39,32,FALSE)</f>
        <v>7</v>
      </c>
      <c r="D129" s="111">
        <f>VLOOKUP(B92,'POINTS SCORE'!$B$39:$AI$78,33,FALSE)</f>
        <v>7</v>
      </c>
      <c r="E129" s="113" t="s">
        <v>150</v>
      </c>
      <c r="F129" s="222"/>
      <c r="G129" s="111" t="e">
        <f>VLOOKUP(F92,'POINTS SCORE'!$B$10:$AI$39,33,FALSE)</f>
        <v>#N/A</v>
      </c>
      <c r="H129" s="111" t="e">
        <f>VLOOKUP(F92,'POINTS SCORE'!$B$39:$AI$78,33,FALSE)</f>
        <v>#N/A</v>
      </c>
      <c r="I129" s="113" t="s">
        <v>150</v>
      </c>
      <c r="J129" s="222"/>
      <c r="K129" s="111">
        <f>VLOOKUP(J92,'POINTS SCORE'!$B$10:$AI$39,33,FALSE)</f>
        <v>7</v>
      </c>
      <c r="L129" s="111">
        <f>VLOOKUP(J92,'POINTS SCORE'!$B$39:$AI$78,33,FALSE)</f>
        <v>7</v>
      </c>
      <c r="M129" s="113" t="s">
        <v>150</v>
      </c>
      <c r="N129" s="222"/>
      <c r="O129" s="102">
        <f>VLOOKUP(N92,'POINTS SCORE'!$B$10:$AI$39,33,FALSE)</f>
        <v>7</v>
      </c>
      <c r="P129" s="102">
        <f>VLOOKUP(N92,'POINTS SCORE'!$B$39:$AI$78,33,FALSE)</f>
        <v>7</v>
      </c>
      <c r="Q129" s="105" t="s">
        <v>150</v>
      </c>
      <c r="R129" s="222"/>
      <c r="S129" s="102" t="e">
        <f>VLOOKUP(R92,'POINTS SCORE'!$B$10:$AI$39,33,FALSE)</f>
        <v>#N/A</v>
      </c>
      <c r="T129" s="102" t="e">
        <f>VLOOKUP(R92,'POINTS SCORE'!$B$39:$AI$78,33,FALSE)</f>
        <v>#N/A</v>
      </c>
      <c r="U129" s="105" t="s">
        <v>150</v>
      </c>
      <c r="V129" s="222"/>
      <c r="W129" s="102" t="e">
        <f>VLOOKUP(V92,'POINTS SCORE'!$B$10:$AI$39,33,FALSE)</f>
        <v>#N/A</v>
      </c>
      <c r="X129" s="102" t="e">
        <f>VLOOKUP(V92,'POINTS SCORE'!$B$39:$AI$78,33,FALSE)</f>
        <v>#N/A</v>
      </c>
      <c r="Y129" s="105" t="s">
        <v>150</v>
      </c>
      <c r="Z129" s="222"/>
      <c r="AA129" s="102" t="e">
        <f>VLOOKUP(Z92,'POINTS SCORE'!$B$10:$AI$39,33,FALSE)</f>
        <v>#N/A</v>
      </c>
      <c r="AB129" s="102" t="e">
        <f>VLOOKUP(Z92,'POINTS SCORE'!$B$39:$AI$78,33,FALSE)</f>
        <v>#N/A</v>
      </c>
      <c r="AC129" s="105" t="s">
        <v>150</v>
      </c>
      <c r="AD129" s="222"/>
      <c r="AE129" s="102" t="e">
        <f>VLOOKUP(AD92,'POINTS SCORE'!$B$10:$AI$39,33,FALSE)</f>
        <v>#N/A</v>
      </c>
      <c r="AF129" s="106" t="e">
        <f>VLOOKUP(AD92,'POINTS SCORE'!$B$39:$AI$78,33,FALSE)</f>
        <v>#N/A</v>
      </c>
    </row>
    <row r="130" spans="1:32">
      <c r="A130" s="105" t="s">
        <v>150</v>
      </c>
      <c r="B130" s="222"/>
      <c r="C130" s="102">
        <f>VLOOKUP(B92,'POINTS SCORE'!$B$10:$AI$39,33,FALSE)</f>
        <v>7</v>
      </c>
      <c r="D130" s="111">
        <f>VLOOKUP(B92,'POINTS SCORE'!$B$39:$AI$78,33,FALSE)</f>
        <v>7</v>
      </c>
      <c r="E130" s="113" t="s">
        <v>150</v>
      </c>
      <c r="F130" s="222"/>
      <c r="G130" s="111" t="e">
        <f>VLOOKUP(F92,'POINTS SCORE'!$B$10:$AI$39,33,FALSE)</f>
        <v>#N/A</v>
      </c>
      <c r="H130" s="111" t="e">
        <f>VLOOKUP(F92,'POINTS SCORE'!$B$39:$AI$78,33,FALSE)</f>
        <v>#N/A</v>
      </c>
      <c r="I130" s="113" t="s">
        <v>150</v>
      </c>
      <c r="J130" s="222"/>
      <c r="K130" s="111">
        <f>VLOOKUP(J92,'POINTS SCORE'!$B$10:$AI$39,33,FALSE)</f>
        <v>7</v>
      </c>
      <c r="L130" s="111">
        <f>VLOOKUP(J92,'POINTS SCORE'!$B$39:$AI$78,33,FALSE)</f>
        <v>7</v>
      </c>
      <c r="M130" s="113" t="s">
        <v>150</v>
      </c>
      <c r="N130" s="222"/>
      <c r="O130" s="102">
        <f>VLOOKUP(N92,'POINTS SCORE'!$B$10:$AI$39,33,FALSE)</f>
        <v>7</v>
      </c>
      <c r="P130" s="102">
        <f>VLOOKUP(N92,'POINTS SCORE'!$B$39:$AI$78,33,FALSE)</f>
        <v>7</v>
      </c>
      <c r="Q130" s="105" t="s">
        <v>150</v>
      </c>
      <c r="R130" s="222"/>
      <c r="S130" s="102" t="e">
        <f>VLOOKUP(R92,'POINTS SCORE'!$B$10:$AI$39,33,FALSE)</f>
        <v>#N/A</v>
      </c>
      <c r="T130" s="102" t="e">
        <f>VLOOKUP(R92,'POINTS SCORE'!$B$39:$AI$78,33,FALSE)</f>
        <v>#N/A</v>
      </c>
      <c r="U130" s="105" t="s">
        <v>150</v>
      </c>
      <c r="V130" s="222"/>
      <c r="W130" s="102" t="e">
        <f>VLOOKUP(V92,'POINTS SCORE'!$B$10:$AI$39,33,FALSE)</f>
        <v>#N/A</v>
      </c>
      <c r="X130" s="102" t="e">
        <f>VLOOKUP(V92,'POINTS SCORE'!$B$39:$AI$78,33,FALSE)</f>
        <v>#N/A</v>
      </c>
      <c r="Y130" s="105" t="s">
        <v>150</v>
      </c>
      <c r="Z130" s="222"/>
      <c r="AA130" s="102" t="e">
        <f>VLOOKUP(Z92,'POINTS SCORE'!$B$10:$AI$39,33,FALSE)</f>
        <v>#N/A</v>
      </c>
      <c r="AB130" s="102" t="e">
        <f>VLOOKUP(Z92,'POINTS SCORE'!$B$39:$AI$78,33,FALSE)</f>
        <v>#N/A</v>
      </c>
      <c r="AC130" s="105" t="s">
        <v>150</v>
      </c>
      <c r="AD130" s="222"/>
      <c r="AE130" s="102" t="e">
        <f>VLOOKUP(AD92,'POINTS SCORE'!$B$10:$AI$39,33,FALSE)</f>
        <v>#N/A</v>
      </c>
      <c r="AF130" s="106" t="e">
        <f>VLOOKUP(AD92,'POINTS SCORE'!$B$39:$AI$78,33,FALSE)</f>
        <v>#N/A</v>
      </c>
    </row>
    <row r="131" spans="1:32">
      <c r="A131" s="105" t="s">
        <v>150</v>
      </c>
      <c r="B131" s="222"/>
      <c r="C131" s="102">
        <f>VLOOKUP(B92,'POINTS SCORE'!$B$10:$AI$39,33,FALSE)</f>
        <v>7</v>
      </c>
      <c r="D131" s="111">
        <f>VLOOKUP(B92,'POINTS SCORE'!$B$39:$AI$78,33,FALSE)</f>
        <v>7</v>
      </c>
      <c r="E131" s="113" t="s">
        <v>150</v>
      </c>
      <c r="F131" s="222"/>
      <c r="G131" s="111" t="e">
        <f>VLOOKUP(F92,'POINTS SCORE'!$B$10:$AI$39,33,FALSE)</f>
        <v>#N/A</v>
      </c>
      <c r="H131" s="111" t="e">
        <f>VLOOKUP(F92,'POINTS SCORE'!$B$39:$AI$78,33,FALSE)</f>
        <v>#N/A</v>
      </c>
      <c r="I131" s="113" t="s">
        <v>150</v>
      </c>
      <c r="J131" s="222"/>
      <c r="K131" s="111">
        <f>VLOOKUP(J92,'POINTS SCORE'!$B$10:$AI$39,33,FALSE)</f>
        <v>7</v>
      </c>
      <c r="L131" s="111">
        <f>VLOOKUP(J92,'POINTS SCORE'!$B$39:$AI$78,33,FALSE)</f>
        <v>7</v>
      </c>
      <c r="M131" s="113" t="s">
        <v>150</v>
      </c>
      <c r="N131" s="222"/>
      <c r="O131" s="102">
        <f>VLOOKUP(N92,'POINTS SCORE'!$B$10:$AI$39,33,FALSE)</f>
        <v>7</v>
      </c>
      <c r="P131" s="102">
        <f>VLOOKUP(N92,'POINTS SCORE'!$B$39:$AI$78,33,FALSE)</f>
        <v>7</v>
      </c>
      <c r="Q131" s="105" t="s">
        <v>150</v>
      </c>
      <c r="R131" s="222"/>
      <c r="S131" s="102" t="e">
        <f>VLOOKUP(R92,'POINTS SCORE'!$B$10:$AI$39,33,FALSE)</f>
        <v>#N/A</v>
      </c>
      <c r="T131" s="102" t="e">
        <f>VLOOKUP(R92,'POINTS SCORE'!$B$39:$AI$78,33,FALSE)</f>
        <v>#N/A</v>
      </c>
      <c r="U131" s="105" t="s">
        <v>150</v>
      </c>
      <c r="V131" s="222"/>
      <c r="W131" s="102" t="e">
        <f>VLOOKUP(V92,'POINTS SCORE'!$B$10:$AI$39,33,FALSE)</f>
        <v>#N/A</v>
      </c>
      <c r="X131" s="102" t="e">
        <f>VLOOKUP(V92,'POINTS SCORE'!$B$39:$AI$78,33,FALSE)</f>
        <v>#N/A</v>
      </c>
      <c r="Y131" s="105" t="s">
        <v>150</v>
      </c>
      <c r="Z131" s="222"/>
      <c r="AA131" s="102" t="e">
        <f>VLOOKUP(Z92,'POINTS SCORE'!$B$10:$AI$39,33,FALSE)</f>
        <v>#N/A</v>
      </c>
      <c r="AB131" s="102" t="e">
        <f>VLOOKUP(Z92,'POINTS SCORE'!$B$39:$AI$78,33,FALSE)</f>
        <v>#N/A</v>
      </c>
      <c r="AC131" s="105" t="s">
        <v>150</v>
      </c>
      <c r="AD131" s="222"/>
      <c r="AE131" s="102" t="e">
        <f>VLOOKUP(AD92,'POINTS SCORE'!$B$10:$AI$39,33,FALSE)</f>
        <v>#N/A</v>
      </c>
      <c r="AF131" s="106" t="e">
        <f>VLOOKUP(AD92,'POINTS SCORE'!$B$39:$AI$78,33,FALSE)</f>
        <v>#N/A</v>
      </c>
    </row>
    <row r="132" spans="1:32">
      <c r="A132" s="105" t="s">
        <v>151</v>
      </c>
      <c r="B132" s="222"/>
      <c r="C132" s="102">
        <f>VLOOKUP(B92,'POINTS SCORE'!$B$10:$AI$39,34,FALSE)</f>
        <v>0</v>
      </c>
      <c r="D132" s="111">
        <f>VLOOKUP(B92,'POINTS SCORE'!$B$39:$AI$78,34,FALSE)</f>
        <v>0</v>
      </c>
      <c r="E132" s="113" t="s">
        <v>151</v>
      </c>
      <c r="F132" s="222"/>
      <c r="G132" s="111" t="e">
        <f>VLOOKUP(F92,'POINTS SCORE'!$B$10:$AI$39,34,FALSE)</f>
        <v>#N/A</v>
      </c>
      <c r="H132" s="111" t="e">
        <f>VLOOKUP(F92,'POINTS SCORE'!$B$39:$AI$78,34,FALSE)</f>
        <v>#N/A</v>
      </c>
      <c r="I132" s="113" t="s">
        <v>151</v>
      </c>
      <c r="J132" s="222"/>
      <c r="K132" s="111">
        <f>VLOOKUP(J92,'POINTS SCORE'!$B$10:$AI$39,34,FALSE)</f>
        <v>0</v>
      </c>
      <c r="L132" s="111">
        <f>VLOOKUP(J92,'POINTS SCORE'!$B$39:$AI$78,34,FALSE)</f>
        <v>0</v>
      </c>
      <c r="M132" s="113" t="s">
        <v>151</v>
      </c>
      <c r="N132" s="222"/>
      <c r="O132" s="102">
        <f>VLOOKUP(N92,'POINTS SCORE'!$B$10:$AI$39,34,FALSE)</f>
        <v>0</v>
      </c>
      <c r="P132" s="102">
        <f>VLOOKUP(N92,'POINTS SCORE'!$B$39:$AI$78,34,FALSE)</f>
        <v>0</v>
      </c>
      <c r="Q132" s="105" t="s">
        <v>151</v>
      </c>
      <c r="R132" s="222"/>
      <c r="S132" s="102" t="e">
        <f>VLOOKUP(R92,'POINTS SCORE'!$B$10:$AI$39,34,FALSE)</f>
        <v>#N/A</v>
      </c>
      <c r="T132" s="102" t="e">
        <f>VLOOKUP(R92,'POINTS SCORE'!$B$39:$AI$78,34,FALSE)</f>
        <v>#N/A</v>
      </c>
      <c r="U132" s="105" t="s">
        <v>151</v>
      </c>
      <c r="V132" s="222"/>
      <c r="W132" s="102" t="e">
        <f>VLOOKUP(V92,'POINTS SCORE'!$B$10:$AI$39,34,FALSE)</f>
        <v>#N/A</v>
      </c>
      <c r="X132" s="102" t="e">
        <f>VLOOKUP(V92,'POINTS SCORE'!$B$39:$AI$78,34,FALSE)</f>
        <v>#N/A</v>
      </c>
      <c r="Y132" s="105" t="s">
        <v>151</v>
      </c>
      <c r="Z132" s="222"/>
      <c r="AA132" s="102" t="e">
        <f>VLOOKUP(Z92,'POINTS SCORE'!$B$10:$AI$39,34,FALSE)</f>
        <v>#N/A</v>
      </c>
      <c r="AB132" s="102" t="e">
        <f>VLOOKUP(Z92,'POINTS SCORE'!$B$39:$AI$78,34,FALSE)</f>
        <v>#N/A</v>
      </c>
      <c r="AC132" s="105" t="s">
        <v>151</v>
      </c>
      <c r="AD132" s="222"/>
      <c r="AE132" s="102" t="e">
        <f>VLOOKUP(AD92,'POINTS SCORE'!$B$10:$AI$39,34,FALSE)</f>
        <v>#N/A</v>
      </c>
      <c r="AF132" s="106" t="e">
        <f>VLOOKUP(AD92,'POINTS SCORE'!$B$39:$AI$78,34,FALSE)</f>
        <v>#N/A</v>
      </c>
    </row>
    <row r="133" spans="1:32">
      <c r="A133" s="105" t="s">
        <v>151</v>
      </c>
      <c r="B133" s="222"/>
      <c r="C133" s="102">
        <f>VLOOKUP(B92,'POINTS SCORE'!$B$10:$AI$39,34,FALSE)</f>
        <v>0</v>
      </c>
      <c r="D133" s="111">
        <f>VLOOKUP(B92,'POINTS SCORE'!$B$39:$AI$78,34,FALSE)</f>
        <v>0</v>
      </c>
      <c r="E133" s="113" t="s">
        <v>151</v>
      </c>
      <c r="F133" s="222"/>
      <c r="G133" s="111" t="e">
        <f>VLOOKUP(F92,'POINTS SCORE'!$B$10:$AI$39,34,FALSE)</f>
        <v>#N/A</v>
      </c>
      <c r="H133" s="111" t="e">
        <f>VLOOKUP(F92,'POINTS SCORE'!$B$39:$AI$78,34,FALSE)</f>
        <v>#N/A</v>
      </c>
      <c r="I133" s="113" t="s">
        <v>151</v>
      </c>
      <c r="J133" s="222"/>
      <c r="K133" s="111">
        <f>VLOOKUP(J92,'POINTS SCORE'!$B$10:$AI$39,34,FALSE)</f>
        <v>0</v>
      </c>
      <c r="L133" s="111">
        <f>VLOOKUP(J92,'POINTS SCORE'!$B$39:$AI$78,34,FALSE)</f>
        <v>0</v>
      </c>
      <c r="M133" s="113" t="s">
        <v>151</v>
      </c>
      <c r="N133" s="222"/>
      <c r="O133" s="102">
        <f>VLOOKUP(N92,'POINTS SCORE'!$B$10:$AI$39,34,FALSE)</f>
        <v>0</v>
      </c>
      <c r="P133" s="102">
        <f>VLOOKUP(N92,'POINTS SCORE'!$B$39:$AI$78,34,FALSE)</f>
        <v>0</v>
      </c>
      <c r="Q133" s="105" t="s">
        <v>151</v>
      </c>
      <c r="R133" s="222"/>
      <c r="S133" s="102" t="e">
        <f>VLOOKUP(R92,'POINTS SCORE'!$B$10:$AI$39,34,FALSE)</f>
        <v>#N/A</v>
      </c>
      <c r="T133" s="102" t="e">
        <f>VLOOKUP(R92,'POINTS SCORE'!$B$39:$AI$78,34,FALSE)</f>
        <v>#N/A</v>
      </c>
      <c r="U133" s="105" t="s">
        <v>151</v>
      </c>
      <c r="V133" s="222"/>
      <c r="W133" s="102" t="e">
        <f>VLOOKUP(V92,'POINTS SCORE'!$B$10:$AI$39,34,FALSE)</f>
        <v>#N/A</v>
      </c>
      <c r="X133" s="102" t="e">
        <f>VLOOKUP(V92,'POINTS SCORE'!$B$39:$AI$78,34,FALSE)</f>
        <v>#N/A</v>
      </c>
      <c r="Y133" s="105" t="s">
        <v>151</v>
      </c>
      <c r="Z133" s="222"/>
      <c r="AA133" s="102" t="e">
        <f>VLOOKUP(Z92,'POINTS SCORE'!$B$10:$AI$39,34,FALSE)</f>
        <v>#N/A</v>
      </c>
      <c r="AB133" s="102" t="e">
        <f>VLOOKUP(Z92,'POINTS SCORE'!$B$39:$AI$78,34,FALSE)</f>
        <v>#N/A</v>
      </c>
      <c r="AC133" s="105" t="s">
        <v>151</v>
      </c>
      <c r="AD133" s="222"/>
      <c r="AE133" s="102" t="e">
        <f>VLOOKUP(AD92,'POINTS SCORE'!$B$10:$AI$39,34,FALSE)</f>
        <v>#N/A</v>
      </c>
      <c r="AF133" s="106" t="e">
        <f>VLOOKUP(AD92,'POINTS SCORE'!$B$39:$AI$78,34,FALSE)</f>
        <v>#N/A</v>
      </c>
    </row>
    <row r="134" spans="1:32">
      <c r="A134" s="105" t="s">
        <v>151</v>
      </c>
      <c r="B134" s="222"/>
      <c r="C134" s="102">
        <f>VLOOKUP(B92,'POINTS SCORE'!$B$10:$AI$39,34,FALSE)</f>
        <v>0</v>
      </c>
      <c r="D134" s="111">
        <f>VLOOKUP(B92,'POINTS SCORE'!$B$39:$AI$78,34,FALSE)</f>
        <v>0</v>
      </c>
      <c r="E134" s="113" t="s">
        <v>151</v>
      </c>
      <c r="F134" s="222"/>
      <c r="G134" s="111" t="e">
        <f>VLOOKUP(F92,'POINTS SCORE'!$B$10:$AI$39,34,FALSE)</f>
        <v>#N/A</v>
      </c>
      <c r="H134" s="111" t="e">
        <f>VLOOKUP(F92,'POINTS SCORE'!$B$39:$AI$78,34,FALSE)</f>
        <v>#N/A</v>
      </c>
      <c r="I134" s="113" t="s">
        <v>151</v>
      </c>
      <c r="J134" s="222"/>
      <c r="K134" s="111">
        <f>VLOOKUP(J92,'POINTS SCORE'!$B$10:$AI$39,34,FALSE)</f>
        <v>0</v>
      </c>
      <c r="L134" s="111">
        <f>VLOOKUP(J92,'POINTS SCORE'!$B$39:$AI$78,34,FALSE)</f>
        <v>0</v>
      </c>
      <c r="M134" s="113" t="s">
        <v>151</v>
      </c>
      <c r="N134" s="222"/>
      <c r="O134" s="102">
        <f>VLOOKUP(N92,'POINTS SCORE'!$B$10:$AI$39,34,FALSE)</f>
        <v>0</v>
      </c>
      <c r="P134" s="102">
        <f>VLOOKUP(N92,'POINTS SCORE'!$B$39:$AI$78,34,FALSE)</f>
        <v>0</v>
      </c>
      <c r="Q134" s="105" t="s">
        <v>151</v>
      </c>
      <c r="R134" s="222"/>
      <c r="S134" s="102" t="e">
        <f>VLOOKUP(R92,'POINTS SCORE'!$B$10:$AI$39,34,FALSE)</f>
        <v>#N/A</v>
      </c>
      <c r="T134" s="102" t="e">
        <f>VLOOKUP(R92,'POINTS SCORE'!$B$39:$AI$78,34,FALSE)</f>
        <v>#N/A</v>
      </c>
      <c r="U134" s="105" t="s">
        <v>151</v>
      </c>
      <c r="V134" s="222"/>
      <c r="W134" s="102" t="e">
        <f>VLOOKUP(V92,'POINTS SCORE'!$B$10:$AI$39,34,FALSE)</f>
        <v>#N/A</v>
      </c>
      <c r="X134" s="102" t="e">
        <f>VLOOKUP(V92,'POINTS SCORE'!$B$39:$AI$78,34,FALSE)</f>
        <v>#N/A</v>
      </c>
      <c r="Y134" s="105" t="s">
        <v>151</v>
      </c>
      <c r="Z134" s="222"/>
      <c r="AA134" s="102" t="e">
        <f>VLOOKUP(Z92,'POINTS SCORE'!$B$10:$AI$39,34,FALSE)</f>
        <v>#N/A</v>
      </c>
      <c r="AB134" s="102" t="e">
        <f>VLOOKUP(Z92,'POINTS SCORE'!$B$39:$AI$78,34,FALSE)</f>
        <v>#N/A</v>
      </c>
      <c r="AC134" s="105" t="s">
        <v>151</v>
      </c>
      <c r="AD134" s="222"/>
      <c r="AE134" s="102" t="e">
        <f>VLOOKUP(AD92,'POINTS SCORE'!$B$10:$AI$39,34,FALSE)</f>
        <v>#N/A</v>
      </c>
      <c r="AF134" s="106" t="e">
        <f>VLOOKUP(AD92,'POINTS SCORE'!$B$39:$AI$78,34,FALSE)</f>
        <v>#N/A</v>
      </c>
    </row>
    <row r="135" spans="1:32">
      <c r="A135" s="105"/>
      <c r="E135" s="113"/>
      <c r="H135" s="112"/>
      <c r="I135" s="113"/>
      <c r="L135" s="112"/>
      <c r="M135" s="113"/>
      <c r="P135" s="106"/>
      <c r="Q135" s="105"/>
      <c r="T135" s="106"/>
      <c r="U135" s="105"/>
      <c r="X135" s="106"/>
      <c r="Y135" s="105"/>
      <c r="AB135" s="106"/>
      <c r="AC135" s="105"/>
      <c r="AF135" s="106"/>
    </row>
    <row r="136" spans="1:32" ht="13.5" thickBot="1">
      <c r="A136" s="158"/>
      <c r="B136" s="159"/>
      <c r="C136" s="159"/>
      <c r="D136" s="183"/>
      <c r="E136" s="186"/>
      <c r="F136" s="183"/>
      <c r="G136" s="183"/>
      <c r="H136" s="182"/>
      <c r="I136" s="186"/>
      <c r="J136" s="183"/>
      <c r="K136" s="183"/>
      <c r="L136" s="182"/>
      <c r="M136" s="186"/>
      <c r="N136" s="183"/>
      <c r="O136" s="159"/>
      <c r="P136" s="163"/>
      <c r="Q136" s="158"/>
      <c r="R136" s="159"/>
      <c r="S136" s="159"/>
      <c r="T136" s="163"/>
      <c r="U136" s="158"/>
      <c r="V136" s="159"/>
      <c r="W136" s="159"/>
      <c r="X136" s="163"/>
      <c r="Y136" s="158"/>
      <c r="Z136" s="159"/>
      <c r="AA136" s="159"/>
      <c r="AB136" s="163"/>
      <c r="AC136" s="158"/>
      <c r="AD136" s="159"/>
      <c r="AE136" s="159"/>
      <c r="AF136" s="163"/>
    </row>
  </sheetData>
  <autoFilter ref="A5:O84" xr:uid="{A1AE8BEF-476D-4068-A8E8-F745D84F3CA2}">
    <sortState xmlns:xlrd2="http://schemas.microsoft.com/office/spreadsheetml/2017/richdata2" ref="A6:O30">
      <sortCondition descending="1" ref="D5:D84"/>
    </sortState>
  </autoFilter>
  <mergeCells count="9">
    <mergeCell ref="U89:X89"/>
    <mergeCell ref="Y89:AB89"/>
    <mergeCell ref="AC89:AF89"/>
    <mergeCell ref="E2:F2"/>
    <mergeCell ref="A89:D89"/>
    <mergeCell ref="E89:H89"/>
    <mergeCell ref="I89:L89"/>
    <mergeCell ref="M89:P89"/>
    <mergeCell ref="Q89:T89"/>
  </mergeCells>
  <pageMargins left="0.74803149606299213" right="0.74803149606299213" top="0.98425196850393704" bottom="0.98425196850393704" header="0.51181102362204722" footer="0.51181102362204722"/>
  <pageSetup paperSize="9" scale="53"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36" id="{E537CF05-3819-41EE-8044-2B768C868264}">
            <xm:f>VLOOKUP(B93,'Club Member Export'!$D:$D,1,FALSE)=B93</xm:f>
            <x14:dxf>
              <fill>
                <patternFill>
                  <bgColor rgb="FFFFFF00"/>
                </patternFill>
              </fill>
            </x14:dxf>
          </x14:cfRule>
          <xm:sqref>B93:B134 F93:F134 J93:J134 N93:N134 R93:R134 V93:V134 Z93:Z134 AD93:AD134</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249977111117893"/>
    <pageSetUpPr fitToPage="1"/>
  </sheetPr>
  <dimension ref="A1:AF136"/>
  <sheetViews>
    <sheetView workbookViewId="0"/>
  </sheetViews>
  <sheetFormatPr defaultColWidth="8.85546875" defaultRowHeight="12.75"/>
  <cols>
    <col min="1" max="1" width="15.5703125" style="102" customWidth="1"/>
    <col min="2" max="2" width="24.140625" style="102" customWidth="1"/>
    <col min="3" max="3" width="19.42578125" style="102" bestFit="1" customWidth="1"/>
    <col min="4" max="4" width="24.7109375" style="111" bestFit="1" customWidth="1"/>
    <col min="5" max="5" width="14.5703125" style="111" customWidth="1"/>
    <col min="6" max="6" width="15.28515625" style="111" bestFit="1" customWidth="1"/>
    <col min="7" max="7" width="14.5703125" style="111" customWidth="1"/>
    <col min="8" max="8" width="18.85546875" style="111" bestFit="1" customWidth="1"/>
    <col min="9" max="9" width="14.5703125" style="111" customWidth="1"/>
    <col min="10" max="10" width="16.140625" style="111" customWidth="1"/>
    <col min="11" max="11" width="14.5703125" style="111" customWidth="1"/>
    <col min="12" max="12" width="18.85546875" style="111" bestFit="1" customWidth="1"/>
    <col min="13" max="14" width="14.5703125" style="111" customWidth="1"/>
    <col min="15" max="15" width="12.5703125" style="102" customWidth="1"/>
    <col min="16" max="16" width="18.85546875" style="102" bestFit="1" customWidth="1"/>
    <col min="17" max="19" width="12.5703125" style="102" customWidth="1"/>
    <col min="20" max="20" width="18.85546875" style="102" bestFit="1" customWidth="1"/>
    <col min="21" max="23" width="12.5703125" style="102" customWidth="1"/>
    <col min="24" max="24" width="18.85546875" style="102" bestFit="1" customWidth="1"/>
    <col min="25" max="27" width="12.5703125" style="102" customWidth="1"/>
    <col min="28" max="28" width="18.85546875" style="102" bestFit="1" customWidth="1"/>
    <col min="29" max="31" width="12.5703125" style="102" customWidth="1"/>
    <col min="32" max="32" width="18.85546875" style="102" bestFit="1" customWidth="1"/>
    <col min="33" max="44" width="12.5703125" style="102" customWidth="1"/>
    <col min="45" max="16384" width="8.85546875" style="102"/>
  </cols>
  <sheetData>
    <row r="1" spans="1:15" ht="15" customHeight="1"/>
    <row r="2" spans="1:15" ht="15" customHeight="1">
      <c r="B2" s="101" t="s">
        <v>6</v>
      </c>
      <c r="C2" s="140" t="s">
        <v>32</v>
      </c>
      <c r="E2" s="254"/>
      <c r="F2" s="254"/>
    </row>
    <row r="3" spans="1:15" ht="15" customHeight="1"/>
    <row r="4" spans="1:15" ht="15" customHeight="1">
      <c r="A4" s="11"/>
      <c r="C4" s="147"/>
    </row>
    <row r="5" spans="1:15" s="107" customFormat="1" ht="15" customHeight="1">
      <c r="A5" s="110" t="s">
        <v>9</v>
      </c>
      <c r="B5" s="72" t="s">
        <v>8</v>
      </c>
      <c r="C5" s="72" t="s">
        <v>5</v>
      </c>
      <c r="D5" s="110" t="s">
        <v>10</v>
      </c>
      <c r="E5" s="164" t="s">
        <v>152</v>
      </c>
      <c r="F5" s="165" t="s">
        <v>153</v>
      </c>
      <c r="G5" s="166" t="s">
        <v>0</v>
      </c>
      <c r="H5" s="167" t="s">
        <v>51</v>
      </c>
      <c r="I5" s="179" t="s">
        <v>154</v>
      </c>
      <c r="J5" s="169" t="s">
        <v>155</v>
      </c>
      <c r="K5" s="170" t="s">
        <v>4</v>
      </c>
      <c r="L5" s="180" t="s">
        <v>156</v>
      </c>
      <c r="M5" s="172" t="s">
        <v>157</v>
      </c>
      <c r="N5" s="173" t="s">
        <v>158</v>
      </c>
      <c r="O5" s="174" t="s">
        <v>21</v>
      </c>
    </row>
    <row r="6" spans="1:15" ht="15" customHeight="1">
      <c r="A6" s="59" t="s">
        <v>47</v>
      </c>
      <c r="B6" s="96" t="s">
        <v>2389</v>
      </c>
      <c r="C6" s="175">
        <f t="shared" ref="C6:C37" si="0">SUM(E6:O6)</f>
        <v>38</v>
      </c>
      <c r="D6" s="175">
        <f t="shared" ref="D6:D37" si="1">SUM(E6:N6)-MIN(E6:I6)</f>
        <v>38</v>
      </c>
      <c r="E6" s="122">
        <f t="shared" ref="E6:E37" si="2">IFERROR(VLOOKUP(B6,$B$93:$C$134,2,FALSE),0)</f>
        <v>0</v>
      </c>
      <c r="F6" s="122">
        <f t="shared" ref="F6:F37" si="3">IFERROR(VLOOKUP(B6,$F$93:$G$134,2,FALSE),0)</f>
        <v>0</v>
      </c>
      <c r="G6" s="123"/>
      <c r="H6" s="122">
        <f t="shared" ref="H6:H37" si="4">IFERROR(VLOOKUP(B6,$J$93:$K$134,2,FALSE),0)</f>
        <v>38</v>
      </c>
      <c r="I6" s="122">
        <f t="shared" ref="I6:I37" si="5">IFERROR(VLOOKUP(B6,$N$93:$O$134,2,FALSE),0)</f>
        <v>0</v>
      </c>
      <c r="J6" s="122">
        <f t="shared" ref="J6:J37" si="6">IFERROR(VLOOKUP(B6,$R$93:$S$134,2,FALSE),0)</f>
        <v>0</v>
      </c>
      <c r="K6" s="123"/>
      <c r="L6" s="122">
        <f t="shared" ref="L6:L37" si="7">IFERROR(VLOOKUP(B6,$V$93:$W$134,2,FALSE),0)</f>
        <v>0</v>
      </c>
      <c r="M6" s="122">
        <f t="shared" ref="M6:M37" si="8">IFERROR(VLOOKUP(B6,$Z$93:$AA$134,2,FALSE),0)</f>
        <v>0</v>
      </c>
      <c r="N6" s="122">
        <f t="shared" ref="N6:N37" si="9">IFERROR(VLOOKUP(B6,$AD$93:$AE$134,2,FALSE),0)</f>
        <v>0</v>
      </c>
      <c r="O6" s="123"/>
    </row>
    <row r="7" spans="1:15" ht="15" customHeight="1">
      <c r="A7" s="59" t="s">
        <v>47</v>
      </c>
      <c r="B7" s="184" t="s">
        <v>233</v>
      </c>
      <c r="C7" s="175">
        <f t="shared" si="0"/>
        <v>34</v>
      </c>
      <c r="D7" s="175">
        <f t="shared" si="1"/>
        <v>34</v>
      </c>
      <c r="E7" s="122">
        <f t="shared" si="2"/>
        <v>0</v>
      </c>
      <c r="F7" s="122">
        <f t="shared" si="3"/>
        <v>17</v>
      </c>
      <c r="G7" s="181"/>
      <c r="H7" s="122">
        <f t="shared" si="4"/>
        <v>17</v>
      </c>
      <c r="I7" s="122">
        <f t="shared" si="5"/>
        <v>0</v>
      </c>
      <c r="J7" s="122">
        <f t="shared" si="6"/>
        <v>0</v>
      </c>
      <c r="K7" s="181"/>
      <c r="L7" s="122">
        <f t="shared" si="7"/>
        <v>0</v>
      </c>
      <c r="M7" s="122">
        <f t="shared" si="8"/>
        <v>0</v>
      </c>
      <c r="N7" s="122">
        <f t="shared" si="9"/>
        <v>0</v>
      </c>
      <c r="O7" s="123"/>
    </row>
    <row r="8" spans="1:15" ht="15" customHeight="1">
      <c r="A8" s="59" t="s">
        <v>281</v>
      </c>
      <c r="B8" s="184" t="s">
        <v>75</v>
      </c>
      <c r="C8" s="175">
        <f t="shared" si="0"/>
        <v>24</v>
      </c>
      <c r="D8" s="175">
        <f t="shared" si="1"/>
        <v>24</v>
      </c>
      <c r="E8" s="122">
        <f t="shared" si="2"/>
        <v>16</v>
      </c>
      <c r="F8" s="122">
        <f t="shared" si="3"/>
        <v>8</v>
      </c>
      <c r="G8" s="123"/>
      <c r="H8" s="122">
        <f t="shared" si="4"/>
        <v>0</v>
      </c>
      <c r="I8" s="122">
        <f t="shared" si="5"/>
        <v>0</v>
      </c>
      <c r="J8" s="122">
        <f t="shared" si="6"/>
        <v>0</v>
      </c>
      <c r="K8" s="123"/>
      <c r="L8" s="122">
        <f t="shared" si="7"/>
        <v>0</v>
      </c>
      <c r="M8" s="122">
        <f t="shared" si="8"/>
        <v>0</v>
      </c>
      <c r="N8" s="122">
        <f t="shared" si="9"/>
        <v>0</v>
      </c>
      <c r="O8" s="181"/>
    </row>
    <row r="9" spans="1:15" ht="15" customHeight="1">
      <c r="A9" s="59" t="s">
        <v>47</v>
      </c>
      <c r="B9" s="96" t="s">
        <v>2392</v>
      </c>
      <c r="C9" s="175">
        <f t="shared" si="0"/>
        <v>24</v>
      </c>
      <c r="D9" s="175">
        <f t="shared" si="1"/>
        <v>24</v>
      </c>
      <c r="E9" s="122">
        <f t="shared" si="2"/>
        <v>0</v>
      </c>
      <c r="F9" s="122">
        <f t="shared" si="3"/>
        <v>0</v>
      </c>
      <c r="G9" s="181"/>
      <c r="H9" s="122">
        <f t="shared" si="4"/>
        <v>24</v>
      </c>
      <c r="I9" s="122">
        <f t="shared" si="5"/>
        <v>0</v>
      </c>
      <c r="J9" s="122">
        <f t="shared" si="6"/>
        <v>0</v>
      </c>
      <c r="K9" s="181"/>
      <c r="L9" s="122">
        <f t="shared" si="7"/>
        <v>0</v>
      </c>
      <c r="M9" s="122">
        <f t="shared" si="8"/>
        <v>0</v>
      </c>
      <c r="N9" s="122">
        <f t="shared" si="9"/>
        <v>0</v>
      </c>
      <c r="O9" s="181"/>
    </row>
    <row r="10" spans="1:15" ht="15" customHeight="1">
      <c r="A10" s="59" t="s">
        <v>47</v>
      </c>
      <c r="B10" s="96" t="s">
        <v>90</v>
      </c>
      <c r="C10" s="175">
        <f t="shared" si="0"/>
        <v>21</v>
      </c>
      <c r="D10" s="175">
        <f t="shared" si="1"/>
        <v>21</v>
      </c>
      <c r="E10" s="122">
        <f t="shared" si="2"/>
        <v>0</v>
      </c>
      <c r="F10" s="122">
        <f t="shared" si="3"/>
        <v>0</v>
      </c>
      <c r="G10" s="123"/>
      <c r="H10" s="122">
        <f t="shared" si="4"/>
        <v>21</v>
      </c>
      <c r="I10" s="122">
        <f t="shared" si="5"/>
        <v>0</v>
      </c>
      <c r="J10" s="122">
        <f t="shared" si="6"/>
        <v>0</v>
      </c>
      <c r="K10" s="123"/>
      <c r="L10" s="122">
        <f t="shared" si="7"/>
        <v>0</v>
      </c>
      <c r="M10" s="122">
        <f t="shared" si="8"/>
        <v>0</v>
      </c>
      <c r="N10" s="122">
        <f t="shared" si="9"/>
        <v>0</v>
      </c>
      <c r="O10" s="123"/>
    </row>
    <row r="11" spans="1:15" ht="15" customHeight="1">
      <c r="A11" s="59" t="s">
        <v>281</v>
      </c>
      <c r="B11" s="96" t="s">
        <v>114</v>
      </c>
      <c r="C11" s="175">
        <f t="shared" si="0"/>
        <v>19</v>
      </c>
      <c r="D11" s="175">
        <f t="shared" si="1"/>
        <v>19</v>
      </c>
      <c r="E11" s="122">
        <f t="shared" si="2"/>
        <v>0</v>
      </c>
      <c r="F11" s="122">
        <f t="shared" si="3"/>
        <v>0</v>
      </c>
      <c r="G11" s="123"/>
      <c r="H11" s="122">
        <f t="shared" si="4"/>
        <v>19</v>
      </c>
      <c r="I11" s="122">
        <f t="shared" si="5"/>
        <v>0</v>
      </c>
      <c r="J11" s="122">
        <f t="shared" si="6"/>
        <v>0</v>
      </c>
      <c r="K11" s="123"/>
      <c r="L11" s="122">
        <f t="shared" si="7"/>
        <v>0</v>
      </c>
      <c r="M11" s="122">
        <f t="shared" si="8"/>
        <v>0</v>
      </c>
      <c r="N11" s="122">
        <f t="shared" si="9"/>
        <v>0</v>
      </c>
      <c r="O11" s="123"/>
    </row>
    <row r="12" spans="1:15" ht="15" customHeight="1">
      <c r="A12" s="59" t="s">
        <v>281</v>
      </c>
      <c r="B12" s="96" t="s">
        <v>208</v>
      </c>
      <c r="C12" s="175">
        <f t="shared" si="0"/>
        <v>18</v>
      </c>
      <c r="D12" s="175">
        <f t="shared" si="1"/>
        <v>18</v>
      </c>
      <c r="E12" s="122">
        <f t="shared" si="2"/>
        <v>0</v>
      </c>
      <c r="F12" s="122">
        <f t="shared" si="3"/>
        <v>0</v>
      </c>
      <c r="G12" s="123"/>
      <c r="H12" s="122">
        <f t="shared" si="4"/>
        <v>18</v>
      </c>
      <c r="I12" s="122">
        <f t="shared" si="5"/>
        <v>0</v>
      </c>
      <c r="J12" s="122">
        <f t="shared" si="6"/>
        <v>0</v>
      </c>
      <c r="K12" s="123"/>
      <c r="L12" s="122">
        <f t="shared" si="7"/>
        <v>0</v>
      </c>
      <c r="M12" s="122">
        <f t="shared" si="8"/>
        <v>0</v>
      </c>
      <c r="N12" s="122">
        <f t="shared" si="9"/>
        <v>0</v>
      </c>
      <c r="O12" s="123"/>
    </row>
    <row r="13" spans="1:15" ht="15" customHeight="1">
      <c r="A13" s="59" t="s">
        <v>47</v>
      </c>
      <c r="B13" s="96" t="s">
        <v>210</v>
      </c>
      <c r="C13" s="175">
        <f t="shared" si="0"/>
        <v>8</v>
      </c>
      <c r="D13" s="175">
        <f t="shared" si="1"/>
        <v>8</v>
      </c>
      <c r="E13" s="122">
        <f t="shared" si="2"/>
        <v>0</v>
      </c>
      <c r="F13" s="122">
        <f t="shared" si="3"/>
        <v>0</v>
      </c>
      <c r="G13" s="123"/>
      <c r="H13" s="122">
        <f t="shared" si="4"/>
        <v>0</v>
      </c>
      <c r="I13" s="122">
        <f t="shared" si="5"/>
        <v>8</v>
      </c>
      <c r="J13" s="122">
        <f t="shared" si="6"/>
        <v>0</v>
      </c>
      <c r="K13" s="123"/>
      <c r="L13" s="122">
        <f t="shared" si="7"/>
        <v>0</v>
      </c>
      <c r="M13" s="122">
        <f t="shared" si="8"/>
        <v>0</v>
      </c>
      <c r="N13" s="122">
        <f t="shared" si="9"/>
        <v>0</v>
      </c>
      <c r="O13" s="123"/>
    </row>
    <row r="14" spans="1:15" ht="15" customHeight="1">
      <c r="A14" s="59"/>
      <c r="B14" s="96"/>
      <c r="C14" s="175">
        <f t="shared" si="0"/>
        <v>0</v>
      </c>
      <c r="D14" s="175">
        <f t="shared" si="1"/>
        <v>0</v>
      </c>
      <c r="E14" s="122">
        <f t="shared" si="2"/>
        <v>0</v>
      </c>
      <c r="F14" s="122">
        <f t="shared" si="3"/>
        <v>0</v>
      </c>
      <c r="G14" s="123"/>
      <c r="H14" s="122">
        <f t="shared" si="4"/>
        <v>0</v>
      </c>
      <c r="I14" s="122">
        <f t="shared" si="5"/>
        <v>0</v>
      </c>
      <c r="J14" s="122">
        <f t="shared" si="6"/>
        <v>0</v>
      </c>
      <c r="K14" s="123"/>
      <c r="L14" s="122">
        <f t="shared" si="7"/>
        <v>0</v>
      </c>
      <c r="M14" s="122">
        <f t="shared" si="8"/>
        <v>0</v>
      </c>
      <c r="N14" s="122">
        <f t="shared" si="9"/>
        <v>0</v>
      </c>
      <c r="O14" s="123"/>
    </row>
    <row r="15" spans="1:15" ht="15" customHeight="1">
      <c r="A15" s="59"/>
      <c r="B15" s="96"/>
      <c r="C15" s="175">
        <f t="shared" si="0"/>
        <v>0</v>
      </c>
      <c r="D15" s="175">
        <f t="shared" si="1"/>
        <v>0</v>
      </c>
      <c r="E15" s="122">
        <f t="shared" si="2"/>
        <v>0</v>
      </c>
      <c r="F15" s="122">
        <f t="shared" si="3"/>
        <v>0</v>
      </c>
      <c r="G15" s="181"/>
      <c r="H15" s="122">
        <f t="shared" si="4"/>
        <v>0</v>
      </c>
      <c r="I15" s="122">
        <f t="shared" si="5"/>
        <v>0</v>
      </c>
      <c r="J15" s="122">
        <f t="shared" si="6"/>
        <v>0</v>
      </c>
      <c r="K15" s="181"/>
      <c r="L15" s="122">
        <f t="shared" si="7"/>
        <v>0</v>
      </c>
      <c r="M15" s="122">
        <f t="shared" si="8"/>
        <v>0</v>
      </c>
      <c r="N15" s="122">
        <f t="shared" si="9"/>
        <v>0</v>
      </c>
      <c r="O15" s="181"/>
    </row>
    <row r="16" spans="1:15" ht="15" customHeight="1">
      <c r="A16" s="59"/>
      <c r="B16" s="96"/>
      <c r="C16" s="175">
        <f t="shared" si="0"/>
        <v>0</v>
      </c>
      <c r="D16" s="175">
        <f t="shared" si="1"/>
        <v>0</v>
      </c>
      <c r="E16" s="122">
        <f t="shared" si="2"/>
        <v>0</v>
      </c>
      <c r="F16" s="122">
        <f t="shared" si="3"/>
        <v>0</v>
      </c>
      <c r="G16" s="181"/>
      <c r="H16" s="122">
        <f t="shared" si="4"/>
        <v>0</v>
      </c>
      <c r="I16" s="122">
        <f t="shared" si="5"/>
        <v>0</v>
      </c>
      <c r="J16" s="122">
        <f t="shared" si="6"/>
        <v>0</v>
      </c>
      <c r="K16" s="181"/>
      <c r="L16" s="122">
        <f t="shared" si="7"/>
        <v>0</v>
      </c>
      <c r="M16" s="122">
        <f t="shared" si="8"/>
        <v>0</v>
      </c>
      <c r="N16" s="122">
        <f t="shared" si="9"/>
        <v>0</v>
      </c>
      <c r="O16" s="181"/>
    </row>
    <row r="17" spans="1:15" ht="15" customHeight="1">
      <c r="A17" s="92"/>
      <c r="B17" s="96"/>
      <c r="C17" s="175">
        <f t="shared" si="0"/>
        <v>0</v>
      </c>
      <c r="D17" s="175">
        <f t="shared" si="1"/>
        <v>0</v>
      </c>
      <c r="E17" s="122">
        <f t="shared" si="2"/>
        <v>0</v>
      </c>
      <c r="F17" s="122">
        <f t="shared" si="3"/>
        <v>0</v>
      </c>
      <c r="G17" s="123"/>
      <c r="H17" s="122">
        <f t="shared" si="4"/>
        <v>0</v>
      </c>
      <c r="I17" s="122">
        <f t="shared" si="5"/>
        <v>0</v>
      </c>
      <c r="J17" s="122">
        <f t="shared" si="6"/>
        <v>0</v>
      </c>
      <c r="K17" s="123"/>
      <c r="L17" s="122">
        <f t="shared" si="7"/>
        <v>0</v>
      </c>
      <c r="M17" s="122">
        <f t="shared" si="8"/>
        <v>0</v>
      </c>
      <c r="N17" s="122">
        <f t="shared" si="9"/>
        <v>0</v>
      </c>
      <c r="O17" s="123"/>
    </row>
    <row r="18" spans="1:15" ht="15" customHeight="1">
      <c r="A18" s="52"/>
      <c r="B18" s="96"/>
      <c r="C18" s="175">
        <f t="shared" si="0"/>
        <v>0</v>
      </c>
      <c r="D18" s="175">
        <f t="shared" si="1"/>
        <v>0</v>
      </c>
      <c r="E18" s="122">
        <f t="shared" si="2"/>
        <v>0</v>
      </c>
      <c r="F18" s="122">
        <f t="shared" si="3"/>
        <v>0</v>
      </c>
      <c r="G18" s="123"/>
      <c r="H18" s="122">
        <f t="shared" si="4"/>
        <v>0</v>
      </c>
      <c r="I18" s="122">
        <f t="shared" si="5"/>
        <v>0</v>
      </c>
      <c r="J18" s="122">
        <f t="shared" si="6"/>
        <v>0</v>
      </c>
      <c r="K18" s="123"/>
      <c r="L18" s="122">
        <f t="shared" si="7"/>
        <v>0</v>
      </c>
      <c r="M18" s="122">
        <f t="shared" si="8"/>
        <v>0</v>
      </c>
      <c r="N18" s="122">
        <f t="shared" si="9"/>
        <v>0</v>
      </c>
      <c r="O18" s="123"/>
    </row>
    <row r="19" spans="1:15" ht="15" customHeight="1">
      <c r="A19" s="52"/>
      <c r="B19" s="96"/>
      <c r="C19" s="175">
        <f t="shared" si="0"/>
        <v>0</v>
      </c>
      <c r="D19" s="175">
        <f t="shared" si="1"/>
        <v>0</v>
      </c>
      <c r="E19" s="122">
        <f t="shared" si="2"/>
        <v>0</v>
      </c>
      <c r="F19" s="122">
        <f t="shared" si="3"/>
        <v>0</v>
      </c>
      <c r="G19" s="123"/>
      <c r="H19" s="122">
        <f t="shared" si="4"/>
        <v>0</v>
      </c>
      <c r="I19" s="122">
        <f t="shared" si="5"/>
        <v>0</v>
      </c>
      <c r="J19" s="122">
        <f t="shared" si="6"/>
        <v>0</v>
      </c>
      <c r="K19" s="123"/>
      <c r="L19" s="122">
        <f t="shared" si="7"/>
        <v>0</v>
      </c>
      <c r="M19" s="122">
        <f t="shared" si="8"/>
        <v>0</v>
      </c>
      <c r="N19" s="122">
        <f t="shared" si="9"/>
        <v>0</v>
      </c>
      <c r="O19" s="123"/>
    </row>
    <row r="20" spans="1:15" ht="15" customHeight="1">
      <c r="A20" s="52"/>
      <c r="B20" s="96"/>
      <c r="C20" s="175">
        <f t="shared" si="0"/>
        <v>0</v>
      </c>
      <c r="D20" s="175">
        <f t="shared" si="1"/>
        <v>0</v>
      </c>
      <c r="E20" s="122">
        <f t="shared" si="2"/>
        <v>0</v>
      </c>
      <c r="F20" s="122">
        <f t="shared" si="3"/>
        <v>0</v>
      </c>
      <c r="G20" s="123"/>
      <c r="H20" s="122">
        <f t="shared" si="4"/>
        <v>0</v>
      </c>
      <c r="I20" s="122">
        <f t="shared" si="5"/>
        <v>0</v>
      </c>
      <c r="J20" s="122">
        <f t="shared" si="6"/>
        <v>0</v>
      </c>
      <c r="K20" s="123"/>
      <c r="L20" s="122">
        <f t="shared" si="7"/>
        <v>0</v>
      </c>
      <c r="M20" s="122">
        <f t="shared" si="8"/>
        <v>0</v>
      </c>
      <c r="N20" s="122">
        <f t="shared" si="9"/>
        <v>0</v>
      </c>
      <c r="O20" s="123"/>
    </row>
    <row r="21" spans="1:15" ht="15" customHeight="1">
      <c r="A21" s="52"/>
      <c r="B21" s="96"/>
      <c r="C21" s="175">
        <f t="shared" si="0"/>
        <v>0</v>
      </c>
      <c r="D21" s="175">
        <f t="shared" si="1"/>
        <v>0</v>
      </c>
      <c r="E21" s="122">
        <f t="shared" si="2"/>
        <v>0</v>
      </c>
      <c r="F21" s="122">
        <f t="shared" si="3"/>
        <v>0</v>
      </c>
      <c r="G21" s="123"/>
      <c r="H21" s="122">
        <f t="shared" si="4"/>
        <v>0</v>
      </c>
      <c r="I21" s="122">
        <f t="shared" si="5"/>
        <v>0</v>
      </c>
      <c r="J21" s="122">
        <f t="shared" si="6"/>
        <v>0</v>
      </c>
      <c r="K21" s="123"/>
      <c r="L21" s="122">
        <f t="shared" si="7"/>
        <v>0</v>
      </c>
      <c r="M21" s="122">
        <f t="shared" si="8"/>
        <v>0</v>
      </c>
      <c r="N21" s="122">
        <f t="shared" si="9"/>
        <v>0</v>
      </c>
      <c r="O21" s="123"/>
    </row>
    <row r="22" spans="1:15" ht="15" customHeight="1">
      <c r="A22" s="52"/>
      <c r="B22" s="96"/>
      <c r="C22" s="175">
        <f t="shared" si="0"/>
        <v>0</v>
      </c>
      <c r="D22" s="175">
        <f t="shared" si="1"/>
        <v>0</v>
      </c>
      <c r="E22" s="122">
        <f t="shared" si="2"/>
        <v>0</v>
      </c>
      <c r="F22" s="122">
        <f t="shared" si="3"/>
        <v>0</v>
      </c>
      <c r="G22" s="181"/>
      <c r="H22" s="122">
        <f t="shared" si="4"/>
        <v>0</v>
      </c>
      <c r="I22" s="122">
        <f t="shared" si="5"/>
        <v>0</v>
      </c>
      <c r="J22" s="122">
        <f t="shared" si="6"/>
        <v>0</v>
      </c>
      <c r="K22" s="181"/>
      <c r="L22" s="122">
        <f t="shared" si="7"/>
        <v>0</v>
      </c>
      <c r="M22" s="122">
        <f t="shared" si="8"/>
        <v>0</v>
      </c>
      <c r="N22" s="122">
        <f t="shared" si="9"/>
        <v>0</v>
      </c>
      <c r="O22" s="181"/>
    </row>
    <row r="23" spans="1:15" ht="15" customHeight="1">
      <c r="A23" s="52"/>
      <c r="B23" s="96"/>
      <c r="C23" s="175">
        <f t="shared" si="0"/>
        <v>0</v>
      </c>
      <c r="D23" s="175">
        <f t="shared" si="1"/>
        <v>0</v>
      </c>
      <c r="E23" s="122">
        <f t="shared" si="2"/>
        <v>0</v>
      </c>
      <c r="F23" s="122">
        <f t="shared" si="3"/>
        <v>0</v>
      </c>
      <c r="G23" s="123"/>
      <c r="H23" s="122">
        <f t="shared" si="4"/>
        <v>0</v>
      </c>
      <c r="I23" s="122">
        <f t="shared" si="5"/>
        <v>0</v>
      </c>
      <c r="J23" s="122">
        <f t="shared" si="6"/>
        <v>0</v>
      </c>
      <c r="K23" s="123"/>
      <c r="L23" s="122">
        <f t="shared" si="7"/>
        <v>0</v>
      </c>
      <c r="M23" s="122">
        <f t="shared" si="8"/>
        <v>0</v>
      </c>
      <c r="N23" s="122">
        <f t="shared" si="9"/>
        <v>0</v>
      </c>
      <c r="O23" s="123"/>
    </row>
    <row r="24" spans="1:15" ht="15" customHeight="1">
      <c r="A24" s="52"/>
      <c r="B24" s="96"/>
      <c r="C24" s="175">
        <f t="shared" si="0"/>
        <v>0</v>
      </c>
      <c r="D24" s="175">
        <f t="shared" si="1"/>
        <v>0</v>
      </c>
      <c r="E24" s="122">
        <f t="shared" si="2"/>
        <v>0</v>
      </c>
      <c r="F24" s="122">
        <f t="shared" si="3"/>
        <v>0</v>
      </c>
      <c r="G24" s="181"/>
      <c r="H24" s="122">
        <f t="shared" si="4"/>
        <v>0</v>
      </c>
      <c r="I24" s="122">
        <f t="shared" si="5"/>
        <v>0</v>
      </c>
      <c r="J24" s="122">
        <f t="shared" si="6"/>
        <v>0</v>
      </c>
      <c r="K24" s="181"/>
      <c r="L24" s="122">
        <f t="shared" si="7"/>
        <v>0</v>
      </c>
      <c r="M24" s="122">
        <f t="shared" si="8"/>
        <v>0</v>
      </c>
      <c r="N24" s="122">
        <f t="shared" si="9"/>
        <v>0</v>
      </c>
      <c r="O24" s="181"/>
    </row>
    <row r="25" spans="1:15" ht="15" customHeight="1">
      <c r="A25" s="94"/>
      <c r="B25" s="96"/>
      <c r="C25" s="175">
        <f t="shared" si="0"/>
        <v>0</v>
      </c>
      <c r="D25" s="175">
        <f t="shared" si="1"/>
        <v>0</v>
      </c>
      <c r="E25" s="122">
        <f t="shared" si="2"/>
        <v>0</v>
      </c>
      <c r="F25" s="122">
        <f t="shared" si="3"/>
        <v>0</v>
      </c>
      <c r="G25" s="123"/>
      <c r="H25" s="122">
        <f t="shared" si="4"/>
        <v>0</v>
      </c>
      <c r="I25" s="122">
        <f t="shared" si="5"/>
        <v>0</v>
      </c>
      <c r="J25" s="122">
        <f t="shared" si="6"/>
        <v>0</v>
      </c>
      <c r="K25" s="123"/>
      <c r="L25" s="122">
        <f t="shared" si="7"/>
        <v>0</v>
      </c>
      <c r="M25" s="122">
        <f t="shared" si="8"/>
        <v>0</v>
      </c>
      <c r="N25" s="122">
        <f t="shared" si="9"/>
        <v>0</v>
      </c>
      <c r="O25" s="123"/>
    </row>
    <row r="26" spans="1:15" ht="15" customHeight="1">
      <c r="A26" s="59"/>
      <c r="B26" s="96"/>
      <c r="C26" s="175">
        <f t="shared" si="0"/>
        <v>0</v>
      </c>
      <c r="D26" s="175">
        <f t="shared" si="1"/>
        <v>0</v>
      </c>
      <c r="E26" s="122">
        <f t="shared" si="2"/>
        <v>0</v>
      </c>
      <c r="F26" s="122">
        <f t="shared" si="3"/>
        <v>0</v>
      </c>
      <c r="G26" s="123"/>
      <c r="H26" s="122">
        <f t="shared" si="4"/>
        <v>0</v>
      </c>
      <c r="I26" s="122">
        <f t="shared" si="5"/>
        <v>0</v>
      </c>
      <c r="J26" s="122">
        <f t="shared" si="6"/>
        <v>0</v>
      </c>
      <c r="K26" s="123"/>
      <c r="L26" s="122">
        <f t="shared" si="7"/>
        <v>0</v>
      </c>
      <c r="M26" s="122">
        <f t="shared" si="8"/>
        <v>0</v>
      </c>
      <c r="N26" s="122">
        <f t="shared" si="9"/>
        <v>0</v>
      </c>
      <c r="O26" s="123"/>
    </row>
    <row r="27" spans="1:15" ht="15" customHeight="1">
      <c r="A27" s="59"/>
      <c r="B27" s="96"/>
      <c r="C27" s="175">
        <f t="shared" si="0"/>
        <v>0</v>
      </c>
      <c r="D27" s="175">
        <f t="shared" si="1"/>
        <v>0</v>
      </c>
      <c r="E27" s="122">
        <f t="shared" si="2"/>
        <v>0</v>
      </c>
      <c r="F27" s="122">
        <f t="shared" si="3"/>
        <v>0</v>
      </c>
      <c r="G27" s="181"/>
      <c r="H27" s="122">
        <f t="shared" si="4"/>
        <v>0</v>
      </c>
      <c r="I27" s="122">
        <f t="shared" si="5"/>
        <v>0</v>
      </c>
      <c r="J27" s="122">
        <f t="shared" si="6"/>
        <v>0</v>
      </c>
      <c r="K27" s="181"/>
      <c r="L27" s="122">
        <f t="shared" si="7"/>
        <v>0</v>
      </c>
      <c r="M27" s="122">
        <f t="shared" si="8"/>
        <v>0</v>
      </c>
      <c r="N27" s="122">
        <f t="shared" si="9"/>
        <v>0</v>
      </c>
      <c r="O27" s="181"/>
    </row>
    <row r="28" spans="1:15" ht="15" customHeight="1">
      <c r="A28" s="52"/>
      <c r="B28" s="96"/>
      <c r="C28" s="175">
        <f t="shared" si="0"/>
        <v>0</v>
      </c>
      <c r="D28" s="175">
        <f t="shared" si="1"/>
        <v>0</v>
      </c>
      <c r="E28" s="122">
        <f t="shared" si="2"/>
        <v>0</v>
      </c>
      <c r="F28" s="122">
        <f t="shared" si="3"/>
        <v>0</v>
      </c>
      <c r="G28" s="181"/>
      <c r="H28" s="122">
        <f t="shared" si="4"/>
        <v>0</v>
      </c>
      <c r="I28" s="122">
        <f t="shared" si="5"/>
        <v>0</v>
      </c>
      <c r="J28" s="122">
        <f t="shared" si="6"/>
        <v>0</v>
      </c>
      <c r="K28" s="181"/>
      <c r="L28" s="122">
        <f t="shared" si="7"/>
        <v>0</v>
      </c>
      <c r="M28" s="122">
        <f t="shared" si="8"/>
        <v>0</v>
      </c>
      <c r="N28" s="122">
        <f t="shared" si="9"/>
        <v>0</v>
      </c>
      <c r="O28" s="181"/>
    </row>
    <row r="29" spans="1:15" ht="15" customHeight="1">
      <c r="A29" s="52"/>
      <c r="B29" s="96"/>
      <c r="C29" s="175">
        <f t="shared" si="0"/>
        <v>0</v>
      </c>
      <c r="D29" s="175">
        <f t="shared" si="1"/>
        <v>0</v>
      </c>
      <c r="E29" s="122">
        <f t="shared" si="2"/>
        <v>0</v>
      </c>
      <c r="F29" s="122">
        <f t="shared" si="3"/>
        <v>0</v>
      </c>
      <c r="G29" s="123"/>
      <c r="H29" s="122">
        <f t="shared" si="4"/>
        <v>0</v>
      </c>
      <c r="I29" s="122">
        <f t="shared" si="5"/>
        <v>0</v>
      </c>
      <c r="J29" s="122">
        <f t="shared" si="6"/>
        <v>0</v>
      </c>
      <c r="K29" s="123"/>
      <c r="L29" s="122">
        <f t="shared" si="7"/>
        <v>0</v>
      </c>
      <c r="M29" s="122">
        <f t="shared" si="8"/>
        <v>0</v>
      </c>
      <c r="N29" s="122">
        <f t="shared" si="9"/>
        <v>0</v>
      </c>
      <c r="O29" s="123"/>
    </row>
    <row r="30" spans="1:15" ht="15" customHeight="1">
      <c r="A30" s="59"/>
      <c r="B30" s="96"/>
      <c r="C30" s="175">
        <f t="shared" si="0"/>
        <v>0</v>
      </c>
      <c r="D30" s="175">
        <f t="shared" si="1"/>
        <v>0</v>
      </c>
      <c r="E30" s="122">
        <f t="shared" si="2"/>
        <v>0</v>
      </c>
      <c r="F30" s="122">
        <f t="shared" si="3"/>
        <v>0</v>
      </c>
      <c r="G30" s="181"/>
      <c r="H30" s="122">
        <f t="shared" si="4"/>
        <v>0</v>
      </c>
      <c r="I30" s="122">
        <f t="shared" si="5"/>
        <v>0</v>
      </c>
      <c r="J30" s="122">
        <f t="shared" si="6"/>
        <v>0</v>
      </c>
      <c r="K30" s="181"/>
      <c r="L30" s="122">
        <f t="shared" si="7"/>
        <v>0</v>
      </c>
      <c r="M30" s="122">
        <f t="shared" si="8"/>
        <v>0</v>
      </c>
      <c r="N30" s="122">
        <f t="shared" si="9"/>
        <v>0</v>
      </c>
      <c r="O30" s="181"/>
    </row>
    <row r="31" spans="1:15" ht="15" hidden="1" customHeight="1">
      <c r="A31" s="59"/>
      <c r="B31" s="96"/>
      <c r="C31" s="175">
        <f t="shared" si="0"/>
        <v>0</v>
      </c>
      <c r="D31" s="175">
        <f t="shared" si="1"/>
        <v>0</v>
      </c>
      <c r="E31" s="122">
        <f t="shared" si="2"/>
        <v>0</v>
      </c>
      <c r="F31" s="122">
        <f t="shared" si="3"/>
        <v>0</v>
      </c>
      <c r="G31" s="181"/>
      <c r="H31" s="122">
        <f t="shared" si="4"/>
        <v>0</v>
      </c>
      <c r="I31" s="122">
        <f t="shared" si="5"/>
        <v>0</v>
      </c>
      <c r="J31" s="122">
        <f t="shared" si="6"/>
        <v>0</v>
      </c>
      <c r="K31" s="181"/>
      <c r="L31" s="122">
        <f t="shared" si="7"/>
        <v>0</v>
      </c>
      <c r="M31" s="122">
        <f t="shared" si="8"/>
        <v>0</v>
      </c>
      <c r="N31" s="122">
        <f t="shared" si="9"/>
        <v>0</v>
      </c>
      <c r="O31" s="181"/>
    </row>
    <row r="32" spans="1:15" ht="15" hidden="1" customHeight="1">
      <c r="A32" s="59"/>
      <c r="B32" s="96"/>
      <c r="C32" s="175">
        <f t="shared" si="0"/>
        <v>0</v>
      </c>
      <c r="D32" s="175">
        <f t="shared" si="1"/>
        <v>0</v>
      </c>
      <c r="E32" s="122">
        <f t="shared" si="2"/>
        <v>0</v>
      </c>
      <c r="F32" s="122">
        <f t="shared" si="3"/>
        <v>0</v>
      </c>
      <c r="G32" s="123"/>
      <c r="H32" s="122">
        <f t="shared" si="4"/>
        <v>0</v>
      </c>
      <c r="I32" s="122">
        <f t="shared" si="5"/>
        <v>0</v>
      </c>
      <c r="J32" s="122">
        <f t="shared" si="6"/>
        <v>0</v>
      </c>
      <c r="K32" s="123"/>
      <c r="L32" s="122">
        <f t="shared" si="7"/>
        <v>0</v>
      </c>
      <c r="M32" s="122">
        <f t="shared" si="8"/>
        <v>0</v>
      </c>
      <c r="N32" s="122">
        <f t="shared" si="9"/>
        <v>0</v>
      </c>
      <c r="O32" s="123"/>
    </row>
    <row r="33" spans="1:15" ht="15" hidden="1" customHeight="1">
      <c r="A33" s="59"/>
      <c r="B33" s="96"/>
      <c r="C33" s="175">
        <f t="shared" si="0"/>
        <v>0</v>
      </c>
      <c r="D33" s="175">
        <f t="shared" si="1"/>
        <v>0</v>
      </c>
      <c r="E33" s="122">
        <f t="shared" si="2"/>
        <v>0</v>
      </c>
      <c r="F33" s="122">
        <f t="shared" si="3"/>
        <v>0</v>
      </c>
      <c r="G33" s="123"/>
      <c r="H33" s="122">
        <f t="shared" si="4"/>
        <v>0</v>
      </c>
      <c r="I33" s="122">
        <f t="shared" si="5"/>
        <v>0</v>
      </c>
      <c r="J33" s="122">
        <f t="shared" si="6"/>
        <v>0</v>
      </c>
      <c r="K33" s="123"/>
      <c r="L33" s="122">
        <f t="shared" si="7"/>
        <v>0</v>
      </c>
      <c r="M33" s="122">
        <f t="shared" si="8"/>
        <v>0</v>
      </c>
      <c r="N33" s="122">
        <f t="shared" si="9"/>
        <v>0</v>
      </c>
      <c r="O33" s="123"/>
    </row>
    <row r="34" spans="1:15" ht="15" hidden="1" customHeight="1">
      <c r="A34" s="59"/>
      <c r="B34" s="96"/>
      <c r="C34" s="175">
        <f t="shared" si="0"/>
        <v>0</v>
      </c>
      <c r="D34" s="175">
        <f t="shared" si="1"/>
        <v>0</v>
      </c>
      <c r="E34" s="122">
        <f t="shared" si="2"/>
        <v>0</v>
      </c>
      <c r="F34" s="122">
        <f t="shared" si="3"/>
        <v>0</v>
      </c>
      <c r="G34" s="123"/>
      <c r="H34" s="122">
        <f t="shared" si="4"/>
        <v>0</v>
      </c>
      <c r="I34" s="122">
        <f t="shared" si="5"/>
        <v>0</v>
      </c>
      <c r="J34" s="122">
        <f t="shared" si="6"/>
        <v>0</v>
      </c>
      <c r="K34" s="123"/>
      <c r="L34" s="122">
        <f t="shared" si="7"/>
        <v>0</v>
      </c>
      <c r="M34" s="122">
        <f t="shared" si="8"/>
        <v>0</v>
      </c>
      <c r="N34" s="122">
        <f t="shared" si="9"/>
        <v>0</v>
      </c>
      <c r="O34" s="123"/>
    </row>
    <row r="35" spans="1:15" ht="15" hidden="1" customHeight="1">
      <c r="A35" s="59"/>
      <c r="B35" s="96"/>
      <c r="C35" s="175">
        <f t="shared" si="0"/>
        <v>0</v>
      </c>
      <c r="D35" s="175">
        <f t="shared" si="1"/>
        <v>0</v>
      </c>
      <c r="E35" s="122">
        <f t="shared" si="2"/>
        <v>0</v>
      </c>
      <c r="F35" s="122">
        <f t="shared" si="3"/>
        <v>0</v>
      </c>
      <c r="G35" s="123"/>
      <c r="H35" s="122">
        <f t="shared" si="4"/>
        <v>0</v>
      </c>
      <c r="I35" s="122">
        <f t="shared" si="5"/>
        <v>0</v>
      </c>
      <c r="J35" s="122">
        <f t="shared" si="6"/>
        <v>0</v>
      </c>
      <c r="K35" s="123"/>
      <c r="L35" s="122">
        <f t="shared" si="7"/>
        <v>0</v>
      </c>
      <c r="M35" s="122">
        <f t="shared" si="8"/>
        <v>0</v>
      </c>
      <c r="N35" s="122">
        <f t="shared" si="9"/>
        <v>0</v>
      </c>
      <c r="O35" s="123"/>
    </row>
    <row r="36" spans="1:15" ht="15" hidden="1" customHeight="1">
      <c r="A36" s="59"/>
      <c r="B36" s="96"/>
      <c r="C36" s="175">
        <f t="shared" si="0"/>
        <v>0</v>
      </c>
      <c r="D36" s="175">
        <f t="shared" si="1"/>
        <v>0</v>
      </c>
      <c r="E36" s="122">
        <f t="shared" si="2"/>
        <v>0</v>
      </c>
      <c r="F36" s="122">
        <f t="shared" si="3"/>
        <v>0</v>
      </c>
      <c r="G36" s="181"/>
      <c r="H36" s="122">
        <f t="shared" si="4"/>
        <v>0</v>
      </c>
      <c r="I36" s="122">
        <f t="shared" si="5"/>
        <v>0</v>
      </c>
      <c r="J36" s="122">
        <f t="shared" si="6"/>
        <v>0</v>
      </c>
      <c r="K36" s="181"/>
      <c r="L36" s="122">
        <f t="shared" si="7"/>
        <v>0</v>
      </c>
      <c r="M36" s="122">
        <f t="shared" si="8"/>
        <v>0</v>
      </c>
      <c r="N36" s="122">
        <f t="shared" si="9"/>
        <v>0</v>
      </c>
      <c r="O36" s="181"/>
    </row>
    <row r="37" spans="1:15" ht="15" hidden="1" customHeight="1">
      <c r="A37" s="59"/>
      <c r="B37" s="96"/>
      <c r="C37" s="175">
        <f t="shared" si="0"/>
        <v>0</v>
      </c>
      <c r="D37" s="175">
        <f t="shared" si="1"/>
        <v>0</v>
      </c>
      <c r="E37" s="122">
        <f t="shared" si="2"/>
        <v>0</v>
      </c>
      <c r="F37" s="122">
        <f t="shared" si="3"/>
        <v>0</v>
      </c>
      <c r="G37" s="123"/>
      <c r="H37" s="122">
        <f t="shared" si="4"/>
        <v>0</v>
      </c>
      <c r="I37" s="122">
        <f t="shared" si="5"/>
        <v>0</v>
      </c>
      <c r="J37" s="122">
        <f t="shared" si="6"/>
        <v>0</v>
      </c>
      <c r="K37" s="123"/>
      <c r="L37" s="122">
        <f t="shared" si="7"/>
        <v>0</v>
      </c>
      <c r="M37" s="122">
        <f t="shared" si="8"/>
        <v>0</v>
      </c>
      <c r="N37" s="122">
        <f t="shared" si="9"/>
        <v>0</v>
      </c>
      <c r="O37" s="123"/>
    </row>
    <row r="38" spans="1:15" ht="15" hidden="1" customHeight="1">
      <c r="A38" s="59"/>
      <c r="B38" s="96"/>
      <c r="C38" s="175">
        <f t="shared" ref="C38:C69" si="10">SUM(E38:O38)</f>
        <v>0</v>
      </c>
      <c r="D38" s="175">
        <f t="shared" ref="D38:D69" si="11">SUM(E38:N38)-MIN(E38:I38)</f>
        <v>0</v>
      </c>
      <c r="E38" s="122">
        <f t="shared" ref="E38:E69" si="12">IFERROR(VLOOKUP(B38,$B$93:$C$134,2,FALSE),0)</f>
        <v>0</v>
      </c>
      <c r="F38" s="122">
        <f t="shared" ref="F38:F69" si="13">IFERROR(VLOOKUP(B38,$F$93:$G$134,2,FALSE),0)</f>
        <v>0</v>
      </c>
      <c r="G38" s="181"/>
      <c r="H38" s="122">
        <f t="shared" ref="H38:H69" si="14">IFERROR(VLOOKUP(B38,$J$93:$K$134,2,FALSE),0)</f>
        <v>0</v>
      </c>
      <c r="I38" s="122">
        <f t="shared" ref="I38:I69" si="15">IFERROR(VLOOKUP(B38,$N$93:$O$134,2,FALSE),0)</f>
        <v>0</v>
      </c>
      <c r="J38" s="122">
        <f t="shared" ref="J38:J69" si="16">IFERROR(VLOOKUP(B38,$R$93:$S$134,2,FALSE),0)</f>
        <v>0</v>
      </c>
      <c r="K38" s="181"/>
      <c r="L38" s="122">
        <f t="shared" ref="L38:L69" si="17">IFERROR(VLOOKUP(B38,$V$93:$W$134,2,FALSE),0)</f>
        <v>0</v>
      </c>
      <c r="M38" s="122">
        <f t="shared" ref="M38:M69" si="18">IFERROR(VLOOKUP(B38,$Z$93:$AA$134,2,FALSE),0)</f>
        <v>0</v>
      </c>
      <c r="N38" s="122">
        <f t="shared" ref="N38:N69" si="19">IFERROR(VLOOKUP(B38,$AD$93:$AE$134,2,FALSE),0)</f>
        <v>0</v>
      </c>
      <c r="O38" s="181"/>
    </row>
    <row r="39" spans="1:15" ht="15" hidden="1" customHeight="1">
      <c r="A39" s="59"/>
      <c r="B39" s="96"/>
      <c r="C39" s="175">
        <f t="shared" si="10"/>
        <v>0</v>
      </c>
      <c r="D39" s="175">
        <f t="shared" si="11"/>
        <v>0</v>
      </c>
      <c r="E39" s="122">
        <f t="shared" si="12"/>
        <v>0</v>
      </c>
      <c r="F39" s="122">
        <f t="shared" si="13"/>
        <v>0</v>
      </c>
      <c r="G39" s="123"/>
      <c r="H39" s="122">
        <f t="shared" si="14"/>
        <v>0</v>
      </c>
      <c r="I39" s="122">
        <f t="shared" si="15"/>
        <v>0</v>
      </c>
      <c r="J39" s="122">
        <f t="shared" si="16"/>
        <v>0</v>
      </c>
      <c r="K39" s="123"/>
      <c r="L39" s="122">
        <f t="shared" si="17"/>
        <v>0</v>
      </c>
      <c r="M39" s="122">
        <f t="shared" si="18"/>
        <v>0</v>
      </c>
      <c r="N39" s="122">
        <f t="shared" si="19"/>
        <v>0</v>
      </c>
      <c r="O39" s="123"/>
    </row>
    <row r="40" spans="1:15" ht="15" hidden="1" customHeight="1">
      <c r="A40" s="59"/>
      <c r="B40" s="96"/>
      <c r="C40" s="175">
        <f t="shared" si="10"/>
        <v>0</v>
      </c>
      <c r="D40" s="175">
        <f t="shared" si="11"/>
        <v>0</v>
      </c>
      <c r="E40" s="122">
        <f t="shared" si="12"/>
        <v>0</v>
      </c>
      <c r="F40" s="122">
        <f t="shared" si="13"/>
        <v>0</v>
      </c>
      <c r="G40" s="181"/>
      <c r="H40" s="122">
        <f t="shared" si="14"/>
        <v>0</v>
      </c>
      <c r="I40" s="122">
        <f t="shared" si="15"/>
        <v>0</v>
      </c>
      <c r="J40" s="122">
        <f t="shared" si="16"/>
        <v>0</v>
      </c>
      <c r="K40" s="181"/>
      <c r="L40" s="122">
        <f t="shared" si="17"/>
        <v>0</v>
      </c>
      <c r="M40" s="122">
        <f t="shared" si="18"/>
        <v>0</v>
      </c>
      <c r="N40" s="122">
        <f t="shared" si="19"/>
        <v>0</v>
      </c>
      <c r="O40" s="181"/>
    </row>
    <row r="41" spans="1:15" ht="15" hidden="1" customHeight="1">
      <c r="A41" s="59"/>
      <c r="B41" s="96"/>
      <c r="C41" s="175">
        <f t="shared" si="10"/>
        <v>0</v>
      </c>
      <c r="D41" s="175">
        <f t="shared" si="11"/>
        <v>0</v>
      </c>
      <c r="E41" s="122">
        <f t="shared" si="12"/>
        <v>0</v>
      </c>
      <c r="F41" s="122">
        <f t="shared" si="13"/>
        <v>0</v>
      </c>
      <c r="G41" s="181"/>
      <c r="H41" s="122">
        <f t="shared" si="14"/>
        <v>0</v>
      </c>
      <c r="I41" s="122">
        <f t="shared" si="15"/>
        <v>0</v>
      </c>
      <c r="J41" s="122">
        <f t="shared" si="16"/>
        <v>0</v>
      </c>
      <c r="K41" s="181"/>
      <c r="L41" s="122">
        <f t="shared" si="17"/>
        <v>0</v>
      </c>
      <c r="M41" s="122">
        <f t="shared" si="18"/>
        <v>0</v>
      </c>
      <c r="N41" s="122">
        <f t="shared" si="19"/>
        <v>0</v>
      </c>
      <c r="O41" s="181"/>
    </row>
    <row r="42" spans="1:15" ht="15" hidden="1" customHeight="1">
      <c r="A42" s="59"/>
      <c r="B42" s="96"/>
      <c r="C42" s="175">
        <f t="shared" si="10"/>
        <v>0</v>
      </c>
      <c r="D42" s="175">
        <f t="shared" si="11"/>
        <v>0</v>
      </c>
      <c r="E42" s="122">
        <f t="shared" si="12"/>
        <v>0</v>
      </c>
      <c r="F42" s="122">
        <f t="shared" si="13"/>
        <v>0</v>
      </c>
      <c r="G42" s="181"/>
      <c r="H42" s="122">
        <f t="shared" si="14"/>
        <v>0</v>
      </c>
      <c r="I42" s="122">
        <f t="shared" si="15"/>
        <v>0</v>
      </c>
      <c r="J42" s="122">
        <f t="shared" si="16"/>
        <v>0</v>
      </c>
      <c r="K42" s="181"/>
      <c r="L42" s="122">
        <f t="shared" si="17"/>
        <v>0</v>
      </c>
      <c r="M42" s="122">
        <f t="shared" si="18"/>
        <v>0</v>
      </c>
      <c r="N42" s="122">
        <f t="shared" si="19"/>
        <v>0</v>
      </c>
      <c r="O42" s="181"/>
    </row>
    <row r="43" spans="1:15" ht="15" hidden="1" customHeight="1">
      <c r="A43" s="59"/>
      <c r="B43" s="96"/>
      <c r="C43" s="175">
        <f t="shared" si="10"/>
        <v>0</v>
      </c>
      <c r="D43" s="175">
        <f t="shared" si="11"/>
        <v>0</v>
      </c>
      <c r="E43" s="122">
        <f t="shared" si="12"/>
        <v>0</v>
      </c>
      <c r="F43" s="122">
        <f t="shared" si="13"/>
        <v>0</v>
      </c>
      <c r="G43" s="181"/>
      <c r="H43" s="122">
        <f t="shared" si="14"/>
        <v>0</v>
      </c>
      <c r="I43" s="122">
        <f t="shared" si="15"/>
        <v>0</v>
      </c>
      <c r="J43" s="122">
        <f t="shared" si="16"/>
        <v>0</v>
      </c>
      <c r="K43" s="181"/>
      <c r="L43" s="122">
        <f t="shared" si="17"/>
        <v>0</v>
      </c>
      <c r="M43" s="122">
        <f t="shared" si="18"/>
        <v>0</v>
      </c>
      <c r="N43" s="122">
        <f t="shared" si="19"/>
        <v>0</v>
      </c>
      <c r="O43" s="181"/>
    </row>
    <row r="44" spans="1:15" ht="15" hidden="1" customHeight="1">
      <c r="A44" s="59"/>
      <c r="B44" s="96"/>
      <c r="C44" s="175">
        <f t="shared" si="10"/>
        <v>0</v>
      </c>
      <c r="D44" s="175">
        <f t="shared" si="11"/>
        <v>0</v>
      </c>
      <c r="E44" s="122">
        <f t="shared" si="12"/>
        <v>0</v>
      </c>
      <c r="F44" s="122">
        <f t="shared" si="13"/>
        <v>0</v>
      </c>
      <c r="G44" s="181"/>
      <c r="H44" s="122">
        <f t="shared" si="14"/>
        <v>0</v>
      </c>
      <c r="I44" s="122">
        <f t="shared" si="15"/>
        <v>0</v>
      </c>
      <c r="J44" s="122">
        <f t="shared" si="16"/>
        <v>0</v>
      </c>
      <c r="K44" s="181"/>
      <c r="L44" s="122">
        <f t="shared" si="17"/>
        <v>0</v>
      </c>
      <c r="M44" s="122">
        <f t="shared" si="18"/>
        <v>0</v>
      </c>
      <c r="N44" s="122">
        <f t="shared" si="19"/>
        <v>0</v>
      </c>
      <c r="O44" s="181"/>
    </row>
    <row r="45" spans="1:15" ht="15" hidden="1" customHeight="1">
      <c r="A45" s="59"/>
      <c r="B45" s="96"/>
      <c r="C45" s="175">
        <f t="shared" si="10"/>
        <v>0</v>
      </c>
      <c r="D45" s="175">
        <f t="shared" si="11"/>
        <v>0</v>
      </c>
      <c r="E45" s="122">
        <f t="shared" si="12"/>
        <v>0</v>
      </c>
      <c r="F45" s="122">
        <f t="shared" si="13"/>
        <v>0</v>
      </c>
      <c r="G45" s="123"/>
      <c r="H45" s="122">
        <f t="shared" si="14"/>
        <v>0</v>
      </c>
      <c r="I45" s="122">
        <f t="shared" si="15"/>
        <v>0</v>
      </c>
      <c r="J45" s="122">
        <f t="shared" si="16"/>
        <v>0</v>
      </c>
      <c r="K45" s="123"/>
      <c r="L45" s="122">
        <f t="shared" si="17"/>
        <v>0</v>
      </c>
      <c r="M45" s="122">
        <f t="shared" si="18"/>
        <v>0</v>
      </c>
      <c r="N45" s="122">
        <f t="shared" si="19"/>
        <v>0</v>
      </c>
      <c r="O45" s="123"/>
    </row>
    <row r="46" spans="1:15" ht="15" hidden="1" customHeight="1">
      <c r="A46" s="59"/>
      <c r="B46" s="96"/>
      <c r="C46" s="175">
        <f t="shared" si="10"/>
        <v>0</v>
      </c>
      <c r="D46" s="175">
        <f t="shared" si="11"/>
        <v>0</v>
      </c>
      <c r="E46" s="122">
        <f t="shared" si="12"/>
        <v>0</v>
      </c>
      <c r="F46" s="122">
        <f t="shared" si="13"/>
        <v>0</v>
      </c>
      <c r="G46" s="123"/>
      <c r="H46" s="122">
        <f t="shared" si="14"/>
        <v>0</v>
      </c>
      <c r="I46" s="122">
        <f t="shared" si="15"/>
        <v>0</v>
      </c>
      <c r="J46" s="122">
        <f t="shared" si="16"/>
        <v>0</v>
      </c>
      <c r="K46" s="123"/>
      <c r="L46" s="122">
        <f t="shared" si="17"/>
        <v>0</v>
      </c>
      <c r="M46" s="122">
        <f t="shared" si="18"/>
        <v>0</v>
      </c>
      <c r="N46" s="122">
        <f t="shared" si="19"/>
        <v>0</v>
      </c>
      <c r="O46" s="123"/>
    </row>
    <row r="47" spans="1:15" ht="15" hidden="1" customHeight="1">
      <c r="A47" s="59"/>
      <c r="B47" s="96"/>
      <c r="C47" s="175">
        <f t="shared" si="10"/>
        <v>0</v>
      </c>
      <c r="D47" s="175">
        <f t="shared" si="11"/>
        <v>0</v>
      </c>
      <c r="E47" s="122">
        <f t="shared" si="12"/>
        <v>0</v>
      </c>
      <c r="F47" s="122">
        <f t="shared" si="13"/>
        <v>0</v>
      </c>
      <c r="G47" s="123"/>
      <c r="H47" s="122">
        <f t="shared" si="14"/>
        <v>0</v>
      </c>
      <c r="I47" s="122">
        <f t="shared" si="15"/>
        <v>0</v>
      </c>
      <c r="J47" s="122">
        <f t="shared" si="16"/>
        <v>0</v>
      </c>
      <c r="K47" s="123"/>
      <c r="L47" s="122">
        <f t="shared" si="17"/>
        <v>0</v>
      </c>
      <c r="M47" s="122">
        <f t="shared" si="18"/>
        <v>0</v>
      </c>
      <c r="N47" s="122">
        <f t="shared" si="19"/>
        <v>0</v>
      </c>
      <c r="O47" s="123"/>
    </row>
    <row r="48" spans="1:15" ht="15" hidden="1" customHeight="1">
      <c r="A48" s="59"/>
      <c r="B48" s="96"/>
      <c r="C48" s="175">
        <f t="shared" si="10"/>
        <v>0</v>
      </c>
      <c r="D48" s="175">
        <f t="shared" si="11"/>
        <v>0</v>
      </c>
      <c r="E48" s="122">
        <f t="shared" si="12"/>
        <v>0</v>
      </c>
      <c r="F48" s="122">
        <f t="shared" si="13"/>
        <v>0</v>
      </c>
      <c r="G48" s="181"/>
      <c r="H48" s="122">
        <f t="shared" si="14"/>
        <v>0</v>
      </c>
      <c r="I48" s="122">
        <f t="shared" si="15"/>
        <v>0</v>
      </c>
      <c r="J48" s="122">
        <f t="shared" si="16"/>
        <v>0</v>
      </c>
      <c r="K48" s="181"/>
      <c r="L48" s="122">
        <f t="shared" si="17"/>
        <v>0</v>
      </c>
      <c r="M48" s="122">
        <f t="shared" si="18"/>
        <v>0</v>
      </c>
      <c r="N48" s="122">
        <f t="shared" si="19"/>
        <v>0</v>
      </c>
      <c r="O48" s="181"/>
    </row>
    <row r="49" spans="1:15" ht="15" hidden="1" customHeight="1">
      <c r="A49" s="59"/>
      <c r="B49" s="96"/>
      <c r="C49" s="175">
        <f t="shared" si="10"/>
        <v>0</v>
      </c>
      <c r="D49" s="175">
        <f t="shared" si="11"/>
        <v>0</v>
      </c>
      <c r="E49" s="122">
        <f t="shared" si="12"/>
        <v>0</v>
      </c>
      <c r="F49" s="122">
        <f t="shared" si="13"/>
        <v>0</v>
      </c>
      <c r="G49" s="181"/>
      <c r="H49" s="122">
        <f t="shared" si="14"/>
        <v>0</v>
      </c>
      <c r="I49" s="122">
        <f t="shared" si="15"/>
        <v>0</v>
      </c>
      <c r="J49" s="122">
        <f t="shared" si="16"/>
        <v>0</v>
      </c>
      <c r="K49" s="181"/>
      <c r="L49" s="122">
        <f t="shared" si="17"/>
        <v>0</v>
      </c>
      <c r="M49" s="122">
        <f t="shared" si="18"/>
        <v>0</v>
      </c>
      <c r="N49" s="122">
        <f t="shared" si="19"/>
        <v>0</v>
      </c>
      <c r="O49" s="181"/>
    </row>
    <row r="50" spans="1:15" ht="15" hidden="1" customHeight="1">
      <c r="A50" s="59"/>
      <c r="B50" s="96"/>
      <c r="C50" s="175">
        <f t="shared" si="10"/>
        <v>0</v>
      </c>
      <c r="D50" s="175">
        <f t="shared" si="11"/>
        <v>0</v>
      </c>
      <c r="E50" s="122">
        <f t="shared" si="12"/>
        <v>0</v>
      </c>
      <c r="F50" s="122">
        <f t="shared" si="13"/>
        <v>0</v>
      </c>
      <c r="G50" s="181"/>
      <c r="H50" s="122">
        <f t="shared" si="14"/>
        <v>0</v>
      </c>
      <c r="I50" s="122">
        <f t="shared" si="15"/>
        <v>0</v>
      </c>
      <c r="J50" s="122">
        <f t="shared" si="16"/>
        <v>0</v>
      </c>
      <c r="K50" s="181"/>
      <c r="L50" s="122">
        <f t="shared" si="17"/>
        <v>0</v>
      </c>
      <c r="M50" s="122">
        <f t="shared" si="18"/>
        <v>0</v>
      </c>
      <c r="N50" s="122">
        <f t="shared" si="19"/>
        <v>0</v>
      </c>
      <c r="O50" s="181"/>
    </row>
    <row r="51" spans="1:15" ht="15" hidden="1" customHeight="1">
      <c r="A51" s="59"/>
      <c r="B51" s="96"/>
      <c r="C51" s="175">
        <f t="shared" si="10"/>
        <v>0</v>
      </c>
      <c r="D51" s="175">
        <f t="shared" si="11"/>
        <v>0</v>
      </c>
      <c r="E51" s="122">
        <f t="shared" si="12"/>
        <v>0</v>
      </c>
      <c r="F51" s="122">
        <f t="shared" si="13"/>
        <v>0</v>
      </c>
      <c r="G51" s="123"/>
      <c r="H51" s="122">
        <f t="shared" si="14"/>
        <v>0</v>
      </c>
      <c r="I51" s="122">
        <f t="shared" si="15"/>
        <v>0</v>
      </c>
      <c r="J51" s="122">
        <f t="shared" si="16"/>
        <v>0</v>
      </c>
      <c r="K51" s="123"/>
      <c r="L51" s="122">
        <f t="shared" si="17"/>
        <v>0</v>
      </c>
      <c r="M51" s="122">
        <f t="shared" si="18"/>
        <v>0</v>
      </c>
      <c r="N51" s="122">
        <f t="shared" si="19"/>
        <v>0</v>
      </c>
      <c r="O51" s="123"/>
    </row>
    <row r="52" spans="1:15" ht="15" hidden="1" customHeight="1">
      <c r="A52" s="59"/>
      <c r="B52" s="96"/>
      <c r="C52" s="175">
        <f t="shared" si="10"/>
        <v>0</v>
      </c>
      <c r="D52" s="175">
        <f t="shared" si="11"/>
        <v>0</v>
      </c>
      <c r="E52" s="122">
        <f t="shared" si="12"/>
        <v>0</v>
      </c>
      <c r="F52" s="122">
        <f t="shared" si="13"/>
        <v>0</v>
      </c>
      <c r="G52" s="181"/>
      <c r="H52" s="122">
        <f t="shared" si="14"/>
        <v>0</v>
      </c>
      <c r="I52" s="122">
        <f t="shared" si="15"/>
        <v>0</v>
      </c>
      <c r="J52" s="122">
        <f t="shared" si="16"/>
        <v>0</v>
      </c>
      <c r="K52" s="181"/>
      <c r="L52" s="122">
        <f t="shared" si="17"/>
        <v>0</v>
      </c>
      <c r="M52" s="122">
        <f t="shared" si="18"/>
        <v>0</v>
      </c>
      <c r="N52" s="122">
        <f t="shared" si="19"/>
        <v>0</v>
      </c>
      <c r="O52" s="181"/>
    </row>
    <row r="53" spans="1:15" ht="15" hidden="1" customHeight="1">
      <c r="A53" s="59"/>
      <c r="B53" s="96"/>
      <c r="C53" s="175">
        <f t="shared" si="10"/>
        <v>0</v>
      </c>
      <c r="D53" s="175">
        <f t="shared" si="11"/>
        <v>0</v>
      </c>
      <c r="E53" s="122">
        <f t="shared" si="12"/>
        <v>0</v>
      </c>
      <c r="F53" s="122">
        <f t="shared" si="13"/>
        <v>0</v>
      </c>
      <c r="G53" s="123"/>
      <c r="H53" s="122">
        <f t="shared" si="14"/>
        <v>0</v>
      </c>
      <c r="I53" s="122">
        <f t="shared" si="15"/>
        <v>0</v>
      </c>
      <c r="J53" s="122">
        <f t="shared" si="16"/>
        <v>0</v>
      </c>
      <c r="K53" s="123"/>
      <c r="L53" s="122">
        <f t="shared" si="17"/>
        <v>0</v>
      </c>
      <c r="M53" s="122">
        <f t="shared" si="18"/>
        <v>0</v>
      </c>
      <c r="N53" s="122">
        <f t="shared" si="19"/>
        <v>0</v>
      </c>
      <c r="O53" s="123"/>
    </row>
    <row r="54" spans="1:15" ht="15" hidden="1" customHeight="1">
      <c r="A54" s="59"/>
      <c r="B54" s="96"/>
      <c r="C54" s="175">
        <f t="shared" si="10"/>
        <v>0</v>
      </c>
      <c r="D54" s="175">
        <f t="shared" si="11"/>
        <v>0</v>
      </c>
      <c r="E54" s="122">
        <f t="shared" si="12"/>
        <v>0</v>
      </c>
      <c r="F54" s="122">
        <f t="shared" si="13"/>
        <v>0</v>
      </c>
      <c r="G54" s="181"/>
      <c r="H54" s="122">
        <f t="shared" si="14"/>
        <v>0</v>
      </c>
      <c r="I54" s="122">
        <f t="shared" si="15"/>
        <v>0</v>
      </c>
      <c r="J54" s="122">
        <f t="shared" si="16"/>
        <v>0</v>
      </c>
      <c r="K54" s="181"/>
      <c r="L54" s="122">
        <f t="shared" si="17"/>
        <v>0</v>
      </c>
      <c r="M54" s="122">
        <f t="shared" si="18"/>
        <v>0</v>
      </c>
      <c r="N54" s="122">
        <f t="shared" si="19"/>
        <v>0</v>
      </c>
      <c r="O54" s="181"/>
    </row>
    <row r="55" spans="1:15" hidden="1">
      <c r="A55" s="59"/>
      <c r="B55" s="96"/>
      <c r="C55" s="175">
        <f t="shared" si="10"/>
        <v>0</v>
      </c>
      <c r="D55" s="175">
        <f t="shared" si="11"/>
        <v>0</v>
      </c>
      <c r="E55" s="122">
        <f t="shared" si="12"/>
        <v>0</v>
      </c>
      <c r="F55" s="122">
        <f t="shared" si="13"/>
        <v>0</v>
      </c>
      <c r="G55" s="181"/>
      <c r="H55" s="122">
        <f t="shared" si="14"/>
        <v>0</v>
      </c>
      <c r="I55" s="122">
        <f t="shared" si="15"/>
        <v>0</v>
      </c>
      <c r="J55" s="122">
        <f t="shared" si="16"/>
        <v>0</v>
      </c>
      <c r="K55" s="181"/>
      <c r="L55" s="122">
        <f t="shared" si="17"/>
        <v>0</v>
      </c>
      <c r="M55" s="122">
        <f t="shared" si="18"/>
        <v>0</v>
      </c>
      <c r="N55" s="122">
        <f t="shared" si="19"/>
        <v>0</v>
      </c>
      <c r="O55" s="181"/>
    </row>
    <row r="56" spans="1:15" hidden="1">
      <c r="A56" s="59"/>
      <c r="B56" s="96"/>
      <c r="C56" s="175">
        <f t="shared" si="10"/>
        <v>0</v>
      </c>
      <c r="D56" s="175">
        <f t="shared" si="11"/>
        <v>0</v>
      </c>
      <c r="E56" s="122">
        <f t="shared" si="12"/>
        <v>0</v>
      </c>
      <c r="F56" s="122">
        <f t="shared" si="13"/>
        <v>0</v>
      </c>
      <c r="G56" s="181"/>
      <c r="H56" s="122">
        <f t="shared" si="14"/>
        <v>0</v>
      </c>
      <c r="I56" s="122">
        <f t="shared" si="15"/>
        <v>0</v>
      </c>
      <c r="J56" s="122">
        <f t="shared" si="16"/>
        <v>0</v>
      </c>
      <c r="K56" s="181"/>
      <c r="L56" s="122">
        <f t="shared" si="17"/>
        <v>0</v>
      </c>
      <c r="M56" s="122">
        <f t="shared" si="18"/>
        <v>0</v>
      </c>
      <c r="N56" s="122">
        <f t="shared" si="19"/>
        <v>0</v>
      </c>
      <c r="O56" s="181"/>
    </row>
    <row r="57" spans="1:15" hidden="1">
      <c r="A57" s="59"/>
      <c r="B57" s="96"/>
      <c r="C57" s="175">
        <f t="shared" si="10"/>
        <v>0</v>
      </c>
      <c r="D57" s="175">
        <f t="shared" si="11"/>
        <v>0</v>
      </c>
      <c r="E57" s="122">
        <f t="shared" si="12"/>
        <v>0</v>
      </c>
      <c r="F57" s="122">
        <f t="shared" si="13"/>
        <v>0</v>
      </c>
      <c r="G57" s="181"/>
      <c r="H57" s="122">
        <f t="shared" si="14"/>
        <v>0</v>
      </c>
      <c r="I57" s="122">
        <f t="shared" si="15"/>
        <v>0</v>
      </c>
      <c r="J57" s="122">
        <f t="shared" si="16"/>
        <v>0</v>
      </c>
      <c r="K57" s="181"/>
      <c r="L57" s="122">
        <f t="shared" si="17"/>
        <v>0</v>
      </c>
      <c r="M57" s="122">
        <f t="shared" si="18"/>
        <v>0</v>
      </c>
      <c r="N57" s="122">
        <f t="shared" si="19"/>
        <v>0</v>
      </c>
      <c r="O57" s="181"/>
    </row>
    <row r="58" spans="1:15" hidden="1">
      <c r="A58" s="59"/>
      <c r="B58" s="96"/>
      <c r="C58" s="175">
        <f t="shared" si="10"/>
        <v>0</v>
      </c>
      <c r="D58" s="175">
        <f t="shared" si="11"/>
        <v>0</v>
      </c>
      <c r="E58" s="122">
        <f t="shared" si="12"/>
        <v>0</v>
      </c>
      <c r="F58" s="122">
        <f t="shared" si="13"/>
        <v>0</v>
      </c>
      <c r="G58" s="123"/>
      <c r="H58" s="122">
        <f t="shared" si="14"/>
        <v>0</v>
      </c>
      <c r="I58" s="122">
        <f t="shared" si="15"/>
        <v>0</v>
      </c>
      <c r="J58" s="122">
        <f t="shared" si="16"/>
        <v>0</v>
      </c>
      <c r="K58" s="123"/>
      <c r="L58" s="122">
        <f t="shared" si="17"/>
        <v>0</v>
      </c>
      <c r="M58" s="122">
        <f t="shared" si="18"/>
        <v>0</v>
      </c>
      <c r="N58" s="122">
        <f t="shared" si="19"/>
        <v>0</v>
      </c>
      <c r="O58" s="123"/>
    </row>
    <row r="59" spans="1:15" hidden="1">
      <c r="A59" s="59"/>
      <c r="B59" s="96"/>
      <c r="C59" s="175">
        <f t="shared" si="10"/>
        <v>0</v>
      </c>
      <c r="D59" s="175">
        <f t="shared" si="11"/>
        <v>0</v>
      </c>
      <c r="E59" s="122">
        <f t="shared" si="12"/>
        <v>0</v>
      </c>
      <c r="F59" s="122">
        <f t="shared" si="13"/>
        <v>0</v>
      </c>
      <c r="G59" s="181"/>
      <c r="H59" s="122">
        <f t="shared" si="14"/>
        <v>0</v>
      </c>
      <c r="I59" s="122">
        <f t="shared" si="15"/>
        <v>0</v>
      </c>
      <c r="J59" s="122">
        <f t="shared" si="16"/>
        <v>0</v>
      </c>
      <c r="K59" s="181"/>
      <c r="L59" s="122">
        <f t="shared" si="17"/>
        <v>0</v>
      </c>
      <c r="M59" s="122">
        <f t="shared" si="18"/>
        <v>0</v>
      </c>
      <c r="N59" s="122">
        <f t="shared" si="19"/>
        <v>0</v>
      </c>
      <c r="O59" s="181"/>
    </row>
    <row r="60" spans="1:15" hidden="1">
      <c r="A60" s="59"/>
      <c r="B60" s="96"/>
      <c r="C60" s="175">
        <f t="shared" si="10"/>
        <v>0</v>
      </c>
      <c r="D60" s="175">
        <f t="shared" si="11"/>
        <v>0</v>
      </c>
      <c r="E60" s="122">
        <f t="shared" si="12"/>
        <v>0</v>
      </c>
      <c r="F60" s="122">
        <f t="shared" si="13"/>
        <v>0</v>
      </c>
      <c r="G60" s="181"/>
      <c r="H60" s="122">
        <f t="shared" si="14"/>
        <v>0</v>
      </c>
      <c r="I60" s="122">
        <f t="shared" si="15"/>
        <v>0</v>
      </c>
      <c r="J60" s="122">
        <f t="shared" si="16"/>
        <v>0</v>
      </c>
      <c r="K60" s="181"/>
      <c r="L60" s="122">
        <f t="shared" si="17"/>
        <v>0</v>
      </c>
      <c r="M60" s="122">
        <f t="shared" si="18"/>
        <v>0</v>
      </c>
      <c r="N60" s="122">
        <f t="shared" si="19"/>
        <v>0</v>
      </c>
      <c r="O60" s="181"/>
    </row>
    <row r="61" spans="1:15" hidden="1">
      <c r="A61" s="59"/>
      <c r="B61" s="96"/>
      <c r="C61" s="175">
        <f t="shared" si="10"/>
        <v>0</v>
      </c>
      <c r="D61" s="175">
        <f t="shared" si="11"/>
        <v>0</v>
      </c>
      <c r="E61" s="122">
        <f t="shared" si="12"/>
        <v>0</v>
      </c>
      <c r="F61" s="122">
        <f t="shared" si="13"/>
        <v>0</v>
      </c>
      <c r="G61" s="181"/>
      <c r="H61" s="122">
        <f t="shared" si="14"/>
        <v>0</v>
      </c>
      <c r="I61" s="122">
        <f t="shared" si="15"/>
        <v>0</v>
      </c>
      <c r="J61" s="122">
        <f t="shared" si="16"/>
        <v>0</v>
      </c>
      <c r="K61" s="181"/>
      <c r="L61" s="122">
        <f t="shared" si="17"/>
        <v>0</v>
      </c>
      <c r="M61" s="122">
        <f t="shared" si="18"/>
        <v>0</v>
      </c>
      <c r="N61" s="122">
        <f t="shared" si="19"/>
        <v>0</v>
      </c>
      <c r="O61" s="181"/>
    </row>
    <row r="62" spans="1:15" hidden="1">
      <c r="A62" s="59"/>
      <c r="B62" s="96"/>
      <c r="C62" s="175">
        <f t="shared" si="10"/>
        <v>0</v>
      </c>
      <c r="D62" s="175">
        <f t="shared" si="11"/>
        <v>0</v>
      </c>
      <c r="E62" s="122">
        <f t="shared" si="12"/>
        <v>0</v>
      </c>
      <c r="F62" s="122">
        <f t="shared" si="13"/>
        <v>0</v>
      </c>
      <c r="G62" s="123"/>
      <c r="H62" s="122">
        <f t="shared" si="14"/>
        <v>0</v>
      </c>
      <c r="I62" s="122">
        <f t="shared" si="15"/>
        <v>0</v>
      </c>
      <c r="J62" s="122">
        <f t="shared" si="16"/>
        <v>0</v>
      </c>
      <c r="K62" s="123"/>
      <c r="L62" s="122">
        <f t="shared" si="17"/>
        <v>0</v>
      </c>
      <c r="M62" s="122">
        <f t="shared" si="18"/>
        <v>0</v>
      </c>
      <c r="N62" s="122">
        <f t="shared" si="19"/>
        <v>0</v>
      </c>
      <c r="O62" s="123"/>
    </row>
    <row r="63" spans="1:15" hidden="1">
      <c r="A63" s="59"/>
      <c r="B63" s="96"/>
      <c r="C63" s="175">
        <f t="shared" si="10"/>
        <v>0</v>
      </c>
      <c r="D63" s="175">
        <f t="shared" si="11"/>
        <v>0</v>
      </c>
      <c r="E63" s="122">
        <f t="shared" si="12"/>
        <v>0</v>
      </c>
      <c r="F63" s="122">
        <f t="shared" si="13"/>
        <v>0</v>
      </c>
      <c r="G63" s="181"/>
      <c r="H63" s="122">
        <f t="shared" si="14"/>
        <v>0</v>
      </c>
      <c r="I63" s="122">
        <f t="shared" si="15"/>
        <v>0</v>
      </c>
      <c r="J63" s="122">
        <f t="shared" si="16"/>
        <v>0</v>
      </c>
      <c r="K63" s="181"/>
      <c r="L63" s="122">
        <f t="shared" si="17"/>
        <v>0</v>
      </c>
      <c r="M63" s="122">
        <f t="shared" si="18"/>
        <v>0</v>
      </c>
      <c r="N63" s="122">
        <f t="shared" si="19"/>
        <v>0</v>
      </c>
      <c r="O63" s="181"/>
    </row>
    <row r="64" spans="1:15" hidden="1">
      <c r="A64" s="59"/>
      <c r="B64" s="96"/>
      <c r="C64" s="175">
        <f t="shared" si="10"/>
        <v>0</v>
      </c>
      <c r="D64" s="175">
        <f t="shared" si="11"/>
        <v>0</v>
      </c>
      <c r="E64" s="122">
        <f t="shared" si="12"/>
        <v>0</v>
      </c>
      <c r="F64" s="122">
        <f t="shared" si="13"/>
        <v>0</v>
      </c>
      <c r="G64" s="123"/>
      <c r="H64" s="122">
        <f t="shared" si="14"/>
        <v>0</v>
      </c>
      <c r="I64" s="122">
        <f t="shared" si="15"/>
        <v>0</v>
      </c>
      <c r="J64" s="122">
        <f t="shared" si="16"/>
        <v>0</v>
      </c>
      <c r="K64" s="123"/>
      <c r="L64" s="122">
        <f t="shared" si="17"/>
        <v>0</v>
      </c>
      <c r="M64" s="122">
        <f t="shared" si="18"/>
        <v>0</v>
      </c>
      <c r="N64" s="122">
        <f t="shared" si="19"/>
        <v>0</v>
      </c>
      <c r="O64" s="123"/>
    </row>
    <row r="65" spans="1:15" hidden="1">
      <c r="A65" s="59"/>
      <c r="B65" s="96"/>
      <c r="C65" s="175">
        <f t="shared" si="10"/>
        <v>0</v>
      </c>
      <c r="D65" s="175">
        <f t="shared" si="11"/>
        <v>0</v>
      </c>
      <c r="E65" s="122">
        <f t="shared" si="12"/>
        <v>0</v>
      </c>
      <c r="F65" s="122">
        <f t="shared" si="13"/>
        <v>0</v>
      </c>
      <c r="G65" s="181"/>
      <c r="H65" s="122">
        <f t="shared" si="14"/>
        <v>0</v>
      </c>
      <c r="I65" s="122">
        <f t="shared" si="15"/>
        <v>0</v>
      </c>
      <c r="J65" s="122">
        <f t="shared" si="16"/>
        <v>0</v>
      </c>
      <c r="K65" s="181"/>
      <c r="L65" s="122">
        <f t="shared" si="17"/>
        <v>0</v>
      </c>
      <c r="M65" s="122">
        <f t="shared" si="18"/>
        <v>0</v>
      </c>
      <c r="N65" s="122">
        <f t="shared" si="19"/>
        <v>0</v>
      </c>
      <c r="O65" s="181"/>
    </row>
    <row r="66" spans="1:15" hidden="1">
      <c r="A66" s="59"/>
      <c r="B66" s="96"/>
      <c r="C66" s="175">
        <f t="shared" si="10"/>
        <v>0</v>
      </c>
      <c r="D66" s="175">
        <f t="shared" si="11"/>
        <v>0</v>
      </c>
      <c r="E66" s="122">
        <f t="shared" si="12"/>
        <v>0</v>
      </c>
      <c r="F66" s="122">
        <f t="shared" si="13"/>
        <v>0</v>
      </c>
      <c r="G66" s="181"/>
      <c r="H66" s="122">
        <f t="shared" si="14"/>
        <v>0</v>
      </c>
      <c r="I66" s="122">
        <f t="shared" si="15"/>
        <v>0</v>
      </c>
      <c r="J66" s="122">
        <f t="shared" si="16"/>
        <v>0</v>
      </c>
      <c r="K66" s="181"/>
      <c r="L66" s="122">
        <f t="shared" si="17"/>
        <v>0</v>
      </c>
      <c r="M66" s="122">
        <f t="shared" si="18"/>
        <v>0</v>
      </c>
      <c r="N66" s="122">
        <f t="shared" si="19"/>
        <v>0</v>
      </c>
      <c r="O66" s="181"/>
    </row>
    <row r="67" spans="1:15" hidden="1">
      <c r="A67" s="59"/>
      <c r="B67" s="96"/>
      <c r="C67" s="175">
        <f t="shared" si="10"/>
        <v>0</v>
      </c>
      <c r="D67" s="175">
        <f t="shared" si="11"/>
        <v>0</v>
      </c>
      <c r="E67" s="122">
        <f t="shared" si="12"/>
        <v>0</v>
      </c>
      <c r="F67" s="122">
        <f t="shared" si="13"/>
        <v>0</v>
      </c>
      <c r="G67" s="181"/>
      <c r="H67" s="122">
        <f t="shared" si="14"/>
        <v>0</v>
      </c>
      <c r="I67" s="122">
        <f t="shared" si="15"/>
        <v>0</v>
      </c>
      <c r="J67" s="122">
        <f t="shared" si="16"/>
        <v>0</v>
      </c>
      <c r="K67" s="181"/>
      <c r="L67" s="122">
        <f t="shared" si="17"/>
        <v>0</v>
      </c>
      <c r="M67" s="122">
        <f t="shared" si="18"/>
        <v>0</v>
      </c>
      <c r="N67" s="122">
        <f t="shared" si="19"/>
        <v>0</v>
      </c>
      <c r="O67" s="181"/>
    </row>
    <row r="68" spans="1:15" hidden="1">
      <c r="A68" s="59"/>
      <c r="B68" s="96"/>
      <c r="C68" s="175">
        <f t="shared" si="10"/>
        <v>0</v>
      </c>
      <c r="D68" s="175">
        <f t="shared" si="11"/>
        <v>0</v>
      </c>
      <c r="E68" s="122">
        <f t="shared" si="12"/>
        <v>0</v>
      </c>
      <c r="F68" s="122">
        <f t="shared" si="13"/>
        <v>0</v>
      </c>
      <c r="G68" s="181"/>
      <c r="H68" s="122">
        <f t="shared" si="14"/>
        <v>0</v>
      </c>
      <c r="I68" s="122">
        <f t="shared" si="15"/>
        <v>0</v>
      </c>
      <c r="J68" s="122">
        <f t="shared" si="16"/>
        <v>0</v>
      </c>
      <c r="K68" s="181"/>
      <c r="L68" s="122">
        <f t="shared" si="17"/>
        <v>0</v>
      </c>
      <c r="M68" s="122">
        <f t="shared" si="18"/>
        <v>0</v>
      </c>
      <c r="N68" s="122">
        <f t="shared" si="19"/>
        <v>0</v>
      </c>
      <c r="O68" s="181"/>
    </row>
    <row r="69" spans="1:15" hidden="1">
      <c r="A69" s="59"/>
      <c r="B69" s="96"/>
      <c r="C69" s="175">
        <f t="shared" si="10"/>
        <v>0</v>
      </c>
      <c r="D69" s="175">
        <f t="shared" si="11"/>
        <v>0</v>
      </c>
      <c r="E69" s="122">
        <f t="shared" si="12"/>
        <v>0</v>
      </c>
      <c r="F69" s="122">
        <f t="shared" si="13"/>
        <v>0</v>
      </c>
      <c r="G69" s="181"/>
      <c r="H69" s="122">
        <f t="shared" si="14"/>
        <v>0</v>
      </c>
      <c r="I69" s="122">
        <f t="shared" si="15"/>
        <v>0</v>
      </c>
      <c r="J69" s="122">
        <f t="shared" si="16"/>
        <v>0</v>
      </c>
      <c r="K69" s="181"/>
      <c r="L69" s="122">
        <f t="shared" si="17"/>
        <v>0</v>
      </c>
      <c r="M69" s="122">
        <f t="shared" si="18"/>
        <v>0</v>
      </c>
      <c r="N69" s="122">
        <f t="shared" si="19"/>
        <v>0</v>
      </c>
      <c r="O69" s="181"/>
    </row>
    <row r="70" spans="1:15" hidden="1">
      <c r="A70" s="59"/>
      <c r="B70" s="96"/>
      <c r="C70" s="175">
        <f t="shared" ref="C70:C84" si="20">SUM(E70:O70)</f>
        <v>0</v>
      </c>
      <c r="D70" s="175">
        <f t="shared" ref="D70:D84" si="21">SUM(E70:N70)-MIN(E70:I70)</f>
        <v>0</v>
      </c>
      <c r="E70" s="122">
        <f t="shared" ref="E70:E84" si="22">IFERROR(VLOOKUP(B70,$B$93:$C$134,2,FALSE),0)</f>
        <v>0</v>
      </c>
      <c r="F70" s="122">
        <f t="shared" ref="F70:F84" si="23">IFERROR(VLOOKUP(B70,$F$93:$G$134,2,FALSE),0)</f>
        <v>0</v>
      </c>
      <c r="G70" s="181"/>
      <c r="H70" s="122">
        <f t="shared" ref="H70:H84" si="24">IFERROR(VLOOKUP(B70,$J$93:$K$134,2,FALSE),0)</f>
        <v>0</v>
      </c>
      <c r="I70" s="122">
        <f t="shared" ref="I70:I84" si="25">IFERROR(VLOOKUP(B70,$N$93:$O$134,2,FALSE),0)</f>
        <v>0</v>
      </c>
      <c r="J70" s="122">
        <f t="shared" ref="J70:J84" si="26">IFERROR(VLOOKUP(B70,$R$93:$S$134,2,FALSE),0)</f>
        <v>0</v>
      </c>
      <c r="K70" s="181"/>
      <c r="L70" s="122">
        <f t="shared" ref="L70:L84" si="27">IFERROR(VLOOKUP(B70,$V$93:$W$134,2,FALSE),0)</f>
        <v>0</v>
      </c>
      <c r="M70" s="122">
        <f t="shared" ref="M70:M84" si="28">IFERROR(VLOOKUP(B70,$Z$93:$AA$134,2,FALSE),0)</f>
        <v>0</v>
      </c>
      <c r="N70" s="122">
        <f t="shared" ref="N70:N84" si="29">IFERROR(VLOOKUP(B70,$AD$93:$AE$134,2,FALSE),0)</f>
        <v>0</v>
      </c>
      <c r="O70" s="181"/>
    </row>
    <row r="71" spans="1:15" hidden="1">
      <c r="A71" s="59"/>
      <c r="B71" s="96"/>
      <c r="C71" s="175">
        <f t="shared" si="20"/>
        <v>0</v>
      </c>
      <c r="D71" s="175">
        <f t="shared" si="21"/>
        <v>0</v>
      </c>
      <c r="E71" s="122">
        <f t="shared" si="22"/>
        <v>0</v>
      </c>
      <c r="F71" s="122">
        <f t="shared" si="23"/>
        <v>0</v>
      </c>
      <c r="G71" s="181"/>
      <c r="H71" s="122">
        <f t="shared" si="24"/>
        <v>0</v>
      </c>
      <c r="I71" s="122">
        <f t="shared" si="25"/>
        <v>0</v>
      </c>
      <c r="J71" s="122">
        <f t="shared" si="26"/>
        <v>0</v>
      </c>
      <c r="K71" s="181"/>
      <c r="L71" s="122">
        <f t="shared" si="27"/>
        <v>0</v>
      </c>
      <c r="M71" s="122">
        <f t="shared" si="28"/>
        <v>0</v>
      </c>
      <c r="N71" s="122">
        <f t="shared" si="29"/>
        <v>0</v>
      </c>
      <c r="O71" s="181"/>
    </row>
    <row r="72" spans="1:15" hidden="1">
      <c r="A72" s="59"/>
      <c r="B72" s="96"/>
      <c r="C72" s="175">
        <f t="shared" si="20"/>
        <v>0</v>
      </c>
      <c r="D72" s="175">
        <f t="shared" si="21"/>
        <v>0</v>
      </c>
      <c r="E72" s="122">
        <f t="shared" si="22"/>
        <v>0</v>
      </c>
      <c r="F72" s="122">
        <f t="shared" si="23"/>
        <v>0</v>
      </c>
      <c r="G72" s="181"/>
      <c r="H72" s="122">
        <f t="shared" si="24"/>
        <v>0</v>
      </c>
      <c r="I72" s="122">
        <f t="shared" si="25"/>
        <v>0</v>
      </c>
      <c r="J72" s="122">
        <f t="shared" si="26"/>
        <v>0</v>
      </c>
      <c r="K72" s="181"/>
      <c r="L72" s="122">
        <f t="shared" si="27"/>
        <v>0</v>
      </c>
      <c r="M72" s="122">
        <f t="shared" si="28"/>
        <v>0</v>
      </c>
      <c r="N72" s="122">
        <f t="shared" si="29"/>
        <v>0</v>
      </c>
      <c r="O72" s="181"/>
    </row>
    <row r="73" spans="1:15" hidden="1">
      <c r="A73" s="59"/>
      <c r="B73" s="96"/>
      <c r="C73" s="175">
        <f t="shared" si="20"/>
        <v>0</v>
      </c>
      <c r="D73" s="175">
        <f t="shared" si="21"/>
        <v>0</v>
      </c>
      <c r="E73" s="122">
        <f t="shared" si="22"/>
        <v>0</v>
      </c>
      <c r="F73" s="122">
        <f t="shared" si="23"/>
        <v>0</v>
      </c>
      <c r="G73" s="181"/>
      <c r="H73" s="122">
        <f t="shared" si="24"/>
        <v>0</v>
      </c>
      <c r="I73" s="122">
        <f t="shared" si="25"/>
        <v>0</v>
      </c>
      <c r="J73" s="122">
        <f t="shared" si="26"/>
        <v>0</v>
      </c>
      <c r="K73" s="181"/>
      <c r="L73" s="122">
        <f t="shared" si="27"/>
        <v>0</v>
      </c>
      <c r="M73" s="122">
        <f t="shared" si="28"/>
        <v>0</v>
      </c>
      <c r="N73" s="122">
        <f t="shared" si="29"/>
        <v>0</v>
      </c>
      <c r="O73" s="181"/>
    </row>
    <row r="74" spans="1:15" hidden="1">
      <c r="A74" s="59"/>
      <c r="B74" s="96"/>
      <c r="C74" s="175">
        <f t="shared" si="20"/>
        <v>0</v>
      </c>
      <c r="D74" s="175">
        <f t="shared" si="21"/>
        <v>0</v>
      </c>
      <c r="E74" s="122">
        <f t="shared" si="22"/>
        <v>0</v>
      </c>
      <c r="F74" s="122">
        <f t="shared" si="23"/>
        <v>0</v>
      </c>
      <c r="G74" s="181"/>
      <c r="H74" s="122">
        <f t="shared" si="24"/>
        <v>0</v>
      </c>
      <c r="I74" s="122">
        <f t="shared" si="25"/>
        <v>0</v>
      </c>
      <c r="J74" s="122">
        <f t="shared" si="26"/>
        <v>0</v>
      </c>
      <c r="K74" s="181"/>
      <c r="L74" s="122">
        <f t="shared" si="27"/>
        <v>0</v>
      </c>
      <c r="M74" s="122">
        <f t="shared" si="28"/>
        <v>0</v>
      </c>
      <c r="N74" s="122">
        <f t="shared" si="29"/>
        <v>0</v>
      </c>
      <c r="O74" s="181"/>
    </row>
    <row r="75" spans="1:15" hidden="1">
      <c r="A75" s="59"/>
      <c r="B75" s="96"/>
      <c r="C75" s="175">
        <f t="shared" si="20"/>
        <v>0</v>
      </c>
      <c r="D75" s="175">
        <f t="shared" si="21"/>
        <v>0</v>
      </c>
      <c r="E75" s="122">
        <f t="shared" si="22"/>
        <v>0</v>
      </c>
      <c r="F75" s="122">
        <f t="shared" si="23"/>
        <v>0</v>
      </c>
      <c r="G75" s="181"/>
      <c r="H75" s="122">
        <f t="shared" si="24"/>
        <v>0</v>
      </c>
      <c r="I75" s="122">
        <f t="shared" si="25"/>
        <v>0</v>
      </c>
      <c r="J75" s="122">
        <f t="shared" si="26"/>
        <v>0</v>
      </c>
      <c r="K75" s="181"/>
      <c r="L75" s="122">
        <f t="shared" si="27"/>
        <v>0</v>
      </c>
      <c r="M75" s="122">
        <f t="shared" si="28"/>
        <v>0</v>
      </c>
      <c r="N75" s="122">
        <f t="shared" si="29"/>
        <v>0</v>
      </c>
      <c r="O75" s="181"/>
    </row>
    <row r="76" spans="1:15" ht="15" hidden="1">
      <c r="A76" s="59"/>
      <c r="B76" s="97"/>
      <c r="C76" s="175">
        <f t="shared" si="20"/>
        <v>0</v>
      </c>
      <c r="D76" s="175">
        <f t="shared" si="21"/>
        <v>0</v>
      </c>
      <c r="E76" s="122">
        <f t="shared" si="22"/>
        <v>0</v>
      </c>
      <c r="F76" s="122">
        <f t="shared" si="23"/>
        <v>0</v>
      </c>
      <c r="G76" s="181"/>
      <c r="H76" s="122">
        <f t="shared" si="24"/>
        <v>0</v>
      </c>
      <c r="I76" s="122">
        <f t="shared" si="25"/>
        <v>0</v>
      </c>
      <c r="J76" s="122">
        <f t="shared" si="26"/>
        <v>0</v>
      </c>
      <c r="K76" s="181"/>
      <c r="L76" s="122">
        <f t="shared" si="27"/>
        <v>0</v>
      </c>
      <c r="M76" s="122">
        <f t="shared" si="28"/>
        <v>0</v>
      </c>
      <c r="N76" s="122">
        <f t="shared" si="29"/>
        <v>0</v>
      </c>
      <c r="O76" s="181"/>
    </row>
    <row r="77" spans="1:15" ht="15" hidden="1">
      <c r="A77" s="59"/>
      <c r="B77" s="97"/>
      <c r="C77" s="175">
        <f t="shared" si="20"/>
        <v>0</v>
      </c>
      <c r="D77" s="175">
        <f t="shared" si="21"/>
        <v>0</v>
      </c>
      <c r="E77" s="122">
        <f t="shared" si="22"/>
        <v>0</v>
      </c>
      <c r="F77" s="122">
        <f t="shared" si="23"/>
        <v>0</v>
      </c>
      <c r="G77" s="181"/>
      <c r="H77" s="122">
        <f t="shared" si="24"/>
        <v>0</v>
      </c>
      <c r="I77" s="122">
        <f t="shared" si="25"/>
        <v>0</v>
      </c>
      <c r="J77" s="122">
        <f t="shared" si="26"/>
        <v>0</v>
      </c>
      <c r="K77" s="181"/>
      <c r="L77" s="122">
        <f t="shared" si="27"/>
        <v>0</v>
      </c>
      <c r="M77" s="122">
        <f t="shared" si="28"/>
        <v>0</v>
      </c>
      <c r="N77" s="122">
        <f t="shared" si="29"/>
        <v>0</v>
      </c>
      <c r="O77" s="181"/>
    </row>
    <row r="78" spans="1:15" ht="15" hidden="1">
      <c r="A78" s="59"/>
      <c r="B78" s="97"/>
      <c r="C78" s="175">
        <f t="shared" si="20"/>
        <v>0</v>
      </c>
      <c r="D78" s="175">
        <f t="shared" si="21"/>
        <v>0</v>
      </c>
      <c r="E78" s="122">
        <f t="shared" si="22"/>
        <v>0</v>
      </c>
      <c r="F78" s="122">
        <f t="shared" si="23"/>
        <v>0</v>
      </c>
      <c r="G78" s="181"/>
      <c r="H78" s="122">
        <f t="shared" si="24"/>
        <v>0</v>
      </c>
      <c r="I78" s="122">
        <f t="shared" si="25"/>
        <v>0</v>
      </c>
      <c r="J78" s="122">
        <f t="shared" si="26"/>
        <v>0</v>
      </c>
      <c r="K78" s="181"/>
      <c r="L78" s="122">
        <f t="shared" si="27"/>
        <v>0</v>
      </c>
      <c r="M78" s="122">
        <f t="shared" si="28"/>
        <v>0</v>
      </c>
      <c r="N78" s="122">
        <f t="shared" si="29"/>
        <v>0</v>
      </c>
      <c r="O78" s="181"/>
    </row>
    <row r="79" spans="1:15" ht="15" hidden="1">
      <c r="A79" s="59"/>
      <c r="B79" s="97"/>
      <c r="C79" s="175">
        <f t="shared" si="20"/>
        <v>0</v>
      </c>
      <c r="D79" s="175">
        <f t="shared" si="21"/>
        <v>0</v>
      </c>
      <c r="E79" s="122">
        <f t="shared" si="22"/>
        <v>0</v>
      </c>
      <c r="F79" s="122">
        <f t="shared" si="23"/>
        <v>0</v>
      </c>
      <c r="G79" s="181"/>
      <c r="H79" s="122">
        <f t="shared" si="24"/>
        <v>0</v>
      </c>
      <c r="I79" s="122">
        <f t="shared" si="25"/>
        <v>0</v>
      </c>
      <c r="J79" s="122">
        <f t="shared" si="26"/>
        <v>0</v>
      </c>
      <c r="K79" s="181"/>
      <c r="L79" s="122">
        <f t="shared" si="27"/>
        <v>0</v>
      </c>
      <c r="M79" s="122">
        <f t="shared" si="28"/>
        <v>0</v>
      </c>
      <c r="N79" s="122">
        <f t="shared" si="29"/>
        <v>0</v>
      </c>
      <c r="O79" s="181"/>
    </row>
    <row r="80" spans="1:15" ht="15" hidden="1">
      <c r="A80" s="59"/>
      <c r="B80" s="97"/>
      <c r="C80" s="175">
        <f t="shared" si="20"/>
        <v>0</v>
      </c>
      <c r="D80" s="175">
        <f t="shared" si="21"/>
        <v>0</v>
      </c>
      <c r="E80" s="122">
        <f t="shared" si="22"/>
        <v>0</v>
      </c>
      <c r="F80" s="122">
        <f t="shared" si="23"/>
        <v>0</v>
      </c>
      <c r="G80" s="181"/>
      <c r="H80" s="122">
        <f t="shared" si="24"/>
        <v>0</v>
      </c>
      <c r="I80" s="122">
        <f t="shared" si="25"/>
        <v>0</v>
      </c>
      <c r="J80" s="122">
        <f t="shared" si="26"/>
        <v>0</v>
      </c>
      <c r="K80" s="181"/>
      <c r="L80" s="122">
        <f t="shared" si="27"/>
        <v>0</v>
      </c>
      <c r="M80" s="122">
        <f t="shared" si="28"/>
        <v>0</v>
      </c>
      <c r="N80" s="122">
        <f t="shared" si="29"/>
        <v>0</v>
      </c>
      <c r="O80" s="181"/>
    </row>
    <row r="81" spans="1:32" ht="15" hidden="1">
      <c r="A81" s="59"/>
      <c r="B81" s="97"/>
      <c r="C81" s="175">
        <f t="shared" si="20"/>
        <v>0</v>
      </c>
      <c r="D81" s="175">
        <f t="shared" si="21"/>
        <v>0</v>
      </c>
      <c r="E81" s="122">
        <f t="shared" si="22"/>
        <v>0</v>
      </c>
      <c r="F81" s="122">
        <f t="shared" si="23"/>
        <v>0</v>
      </c>
      <c r="G81" s="181"/>
      <c r="H81" s="122">
        <f t="shared" si="24"/>
        <v>0</v>
      </c>
      <c r="I81" s="122">
        <f t="shared" si="25"/>
        <v>0</v>
      </c>
      <c r="J81" s="122">
        <f t="shared" si="26"/>
        <v>0</v>
      </c>
      <c r="K81" s="181"/>
      <c r="L81" s="122">
        <f t="shared" si="27"/>
        <v>0</v>
      </c>
      <c r="M81" s="122">
        <f t="shared" si="28"/>
        <v>0</v>
      </c>
      <c r="N81" s="122">
        <f t="shared" si="29"/>
        <v>0</v>
      </c>
      <c r="O81" s="181"/>
    </row>
    <row r="82" spans="1:32" ht="15" hidden="1">
      <c r="A82" s="59"/>
      <c r="B82" s="97"/>
      <c r="C82" s="175">
        <f t="shared" si="20"/>
        <v>0</v>
      </c>
      <c r="D82" s="175">
        <f t="shared" si="21"/>
        <v>0</v>
      </c>
      <c r="E82" s="122">
        <f t="shared" si="22"/>
        <v>0</v>
      </c>
      <c r="F82" s="122">
        <f t="shared" si="23"/>
        <v>0</v>
      </c>
      <c r="G82" s="123"/>
      <c r="H82" s="122">
        <f t="shared" si="24"/>
        <v>0</v>
      </c>
      <c r="I82" s="122">
        <f t="shared" si="25"/>
        <v>0</v>
      </c>
      <c r="J82" s="122">
        <f t="shared" si="26"/>
        <v>0</v>
      </c>
      <c r="K82" s="123"/>
      <c r="L82" s="122">
        <f t="shared" si="27"/>
        <v>0</v>
      </c>
      <c r="M82" s="122">
        <f t="shared" si="28"/>
        <v>0</v>
      </c>
      <c r="N82" s="122">
        <f t="shared" si="29"/>
        <v>0</v>
      </c>
      <c r="O82" s="123"/>
    </row>
    <row r="83" spans="1:32" ht="15" hidden="1">
      <c r="A83" s="59"/>
      <c r="B83" s="97"/>
      <c r="C83" s="175">
        <f t="shared" si="20"/>
        <v>0</v>
      </c>
      <c r="D83" s="175">
        <f t="shared" si="21"/>
        <v>0</v>
      </c>
      <c r="E83" s="122">
        <f t="shared" si="22"/>
        <v>0</v>
      </c>
      <c r="F83" s="122">
        <f t="shared" si="23"/>
        <v>0</v>
      </c>
      <c r="G83" s="123"/>
      <c r="H83" s="122">
        <f t="shared" si="24"/>
        <v>0</v>
      </c>
      <c r="I83" s="122">
        <f t="shared" si="25"/>
        <v>0</v>
      </c>
      <c r="J83" s="122">
        <f t="shared" si="26"/>
        <v>0</v>
      </c>
      <c r="K83" s="123"/>
      <c r="L83" s="122">
        <f t="shared" si="27"/>
        <v>0</v>
      </c>
      <c r="M83" s="122">
        <f t="shared" si="28"/>
        <v>0</v>
      </c>
      <c r="N83" s="122">
        <f t="shared" si="29"/>
        <v>0</v>
      </c>
      <c r="O83" s="123"/>
    </row>
    <row r="84" spans="1:32" ht="15" hidden="1">
      <c r="A84" s="52"/>
      <c r="B84" s="97"/>
      <c r="C84" s="175">
        <f t="shared" si="20"/>
        <v>0</v>
      </c>
      <c r="D84" s="175">
        <f t="shared" si="21"/>
        <v>0</v>
      </c>
      <c r="E84" s="122">
        <f t="shared" si="22"/>
        <v>0</v>
      </c>
      <c r="F84" s="122">
        <f t="shared" si="23"/>
        <v>0</v>
      </c>
      <c r="G84" s="123"/>
      <c r="H84" s="122">
        <f t="shared" si="24"/>
        <v>0</v>
      </c>
      <c r="I84" s="122">
        <f t="shared" si="25"/>
        <v>0</v>
      </c>
      <c r="J84" s="122">
        <f t="shared" si="26"/>
        <v>0</v>
      </c>
      <c r="K84" s="123"/>
      <c r="L84" s="122">
        <f t="shared" si="27"/>
        <v>0</v>
      </c>
      <c r="M84" s="122">
        <f t="shared" si="28"/>
        <v>0</v>
      </c>
      <c r="N84" s="122">
        <f t="shared" si="29"/>
        <v>0</v>
      </c>
      <c r="O84" s="123"/>
    </row>
    <row r="88" spans="1:32" ht="13.5" thickBot="1"/>
    <row r="89" spans="1:32">
      <c r="A89" s="247" t="s">
        <v>152</v>
      </c>
      <c r="B89" s="248"/>
      <c r="C89" s="248"/>
      <c r="D89" s="249"/>
      <c r="E89" s="255" t="s">
        <v>153</v>
      </c>
      <c r="F89" s="256"/>
      <c r="G89" s="256"/>
      <c r="H89" s="257"/>
      <c r="I89" s="255" t="s">
        <v>51</v>
      </c>
      <c r="J89" s="256"/>
      <c r="K89" s="256"/>
      <c r="L89" s="257"/>
      <c r="M89" s="244" t="s">
        <v>154</v>
      </c>
      <c r="N89" s="245"/>
      <c r="O89" s="245"/>
      <c r="P89" s="246"/>
      <c r="Q89" s="244" t="s">
        <v>155</v>
      </c>
      <c r="R89" s="245"/>
      <c r="S89" s="245"/>
      <c r="T89" s="246"/>
      <c r="U89" s="244" t="s">
        <v>156</v>
      </c>
      <c r="V89" s="245"/>
      <c r="W89" s="245"/>
      <c r="X89" s="246"/>
      <c r="Y89" s="244" t="s">
        <v>157</v>
      </c>
      <c r="Z89" s="245"/>
      <c r="AA89" s="245"/>
      <c r="AB89" s="246"/>
      <c r="AC89" s="244" t="s">
        <v>158</v>
      </c>
      <c r="AD89" s="245"/>
      <c r="AE89" s="245"/>
      <c r="AF89" s="246"/>
    </row>
    <row r="90" spans="1:32">
      <c r="A90" s="156"/>
      <c r="C90" s="147"/>
      <c r="E90" s="113"/>
      <c r="H90" s="112"/>
      <c r="I90" s="113"/>
      <c r="L90" s="112"/>
      <c r="M90" s="113"/>
      <c r="P90" s="157"/>
      <c r="Q90" s="105"/>
      <c r="T90" s="157"/>
      <c r="U90" s="105"/>
      <c r="X90" s="157"/>
      <c r="Y90" s="105"/>
      <c r="AB90" s="157"/>
      <c r="AC90" s="105"/>
      <c r="AF90" s="157"/>
    </row>
    <row r="91" spans="1:32">
      <c r="A91" s="105" t="s">
        <v>162</v>
      </c>
      <c r="B91" s="102" t="s">
        <v>159</v>
      </c>
      <c r="C91" s="102" t="s">
        <v>163</v>
      </c>
      <c r="D91" s="112" t="s">
        <v>174</v>
      </c>
      <c r="E91" s="113" t="s">
        <v>162</v>
      </c>
      <c r="F91" s="111" t="s">
        <v>159</v>
      </c>
      <c r="G91" s="111" t="s">
        <v>163</v>
      </c>
      <c r="H91" s="112" t="s">
        <v>174</v>
      </c>
      <c r="I91" s="113" t="s">
        <v>162</v>
      </c>
      <c r="J91" s="111" t="s">
        <v>159</v>
      </c>
      <c r="K91" s="111" t="s">
        <v>163</v>
      </c>
      <c r="L91" s="112" t="s">
        <v>174</v>
      </c>
      <c r="M91" s="113" t="s">
        <v>162</v>
      </c>
      <c r="N91" s="111" t="s">
        <v>159</v>
      </c>
      <c r="O91" s="102" t="s">
        <v>163</v>
      </c>
      <c r="P91" s="106" t="s">
        <v>174</v>
      </c>
      <c r="Q91" s="105" t="s">
        <v>162</v>
      </c>
      <c r="R91" s="102" t="s">
        <v>159</v>
      </c>
      <c r="S91" s="102" t="s">
        <v>163</v>
      </c>
      <c r="T91" s="106" t="s">
        <v>174</v>
      </c>
      <c r="U91" s="105" t="s">
        <v>162</v>
      </c>
      <c r="V91" s="102" t="s">
        <v>159</v>
      </c>
      <c r="W91" s="102" t="s">
        <v>163</v>
      </c>
      <c r="X91" s="106" t="s">
        <v>174</v>
      </c>
      <c r="Y91" s="105" t="s">
        <v>162</v>
      </c>
      <c r="Z91" s="102" t="s">
        <v>159</v>
      </c>
      <c r="AA91" s="102" t="s">
        <v>163</v>
      </c>
      <c r="AB91" s="106" t="s">
        <v>174</v>
      </c>
      <c r="AC91" s="105" t="s">
        <v>162</v>
      </c>
      <c r="AD91" s="102" t="s">
        <v>159</v>
      </c>
      <c r="AE91" s="102" t="s">
        <v>163</v>
      </c>
      <c r="AF91" s="106" t="s">
        <v>174</v>
      </c>
    </row>
    <row r="92" spans="1:32">
      <c r="A92" s="156"/>
      <c r="B92" s="107">
        <f>COUNTA(B93:B136)</f>
        <v>1</v>
      </c>
      <c r="C92" s="147"/>
      <c r="D92" s="112"/>
      <c r="E92" s="113"/>
      <c r="F92" s="114">
        <f>COUNTA(F93:F136)</f>
        <v>2</v>
      </c>
      <c r="H92" s="112"/>
      <c r="I92" s="113"/>
      <c r="J92" s="114">
        <f>COUNTA(J93:J136)</f>
        <v>10</v>
      </c>
      <c r="L92" s="112"/>
      <c r="M92" s="113"/>
      <c r="N92" s="114">
        <f>COUNTA(N93:N136)</f>
        <v>3</v>
      </c>
      <c r="O92" s="147"/>
      <c r="P92" s="157"/>
      <c r="Q92" s="156"/>
      <c r="R92" s="107">
        <f>COUNTA(R93:R136)</f>
        <v>0</v>
      </c>
      <c r="S92" s="147"/>
      <c r="T92" s="157"/>
      <c r="U92" s="156"/>
      <c r="V92" s="107">
        <f>COUNTA(V93:V136)</f>
        <v>0</v>
      </c>
      <c r="W92" s="147"/>
      <c r="X92" s="157"/>
      <c r="Y92" s="156"/>
      <c r="Z92" s="107">
        <f>COUNTA(Z93:Z136)</f>
        <v>0</v>
      </c>
      <c r="AA92" s="147"/>
      <c r="AB92" s="157"/>
      <c r="AC92" s="156"/>
      <c r="AD92" s="107">
        <f>COUNTA(AD93:AD136)</f>
        <v>0</v>
      </c>
      <c r="AE92" s="147"/>
      <c r="AF92" s="157"/>
    </row>
    <row r="93" spans="1:32">
      <c r="A93" s="105">
        <v>1</v>
      </c>
      <c r="B93" s="223" t="s">
        <v>75</v>
      </c>
      <c r="C93" s="102">
        <f>VLOOKUP(B92,'POINTS SCORE'!$B$10:$AI$39,2,FALSE)</f>
        <v>16</v>
      </c>
      <c r="D93" s="185">
        <f>VLOOKUP(B92,'POINTS SCORE'!$B$39:$AI$78,2,FALSE)</f>
        <v>20</v>
      </c>
      <c r="E93" s="113">
        <v>1</v>
      </c>
      <c r="F93" s="223" t="s">
        <v>233</v>
      </c>
      <c r="G93" s="111">
        <f>VLOOKUP(F92,'POINTS SCORE'!$B$10:$AI$39,2,FALSE)</f>
        <v>17</v>
      </c>
      <c r="H93" s="185">
        <f>VLOOKUP(F92,'POINTS SCORE'!$B$39:$AI$78,2,FALSE)</f>
        <v>20</v>
      </c>
      <c r="I93" s="113">
        <v>1</v>
      </c>
      <c r="J93" s="223" t="s">
        <v>2389</v>
      </c>
      <c r="K93" s="111">
        <f>VLOOKUP(J92,'POINTS SCORE'!$B$10:$AI$39,2,FALSE)</f>
        <v>38</v>
      </c>
      <c r="L93" s="111">
        <f>VLOOKUP(J92,'POINTS SCORE'!$B$39:$AI$78,2,FALSE)</f>
        <v>40</v>
      </c>
      <c r="M93" s="113">
        <v>1</v>
      </c>
      <c r="N93" s="223" t="s">
        <v>2622</v>
      </c>
      <c r="O93" s="102">
        <f>VLOOKUP(N92,'POINTS SCORE'!$B$10:$AI$39,2,FALSE)</f>
        <v>18</v>
      </c>
      <c r="P93" s="102">
        <f>VLOOKUP(N92,'POINTS SCORE'!$B$39:$AI$78,2,FALSE)</f>
        <v>20</v>
      </c>
      <c r="Q93" s="105">
        <v>1</v>
      </c>
      <c r="R93" s="223"/>
      <c r="S93" s="102" t="e">
        <f>VLOOKUP(R92,'POINTS SCORE'!$B$10:$AI$39,2,FALSE)</f>
        <v>#N/A</v>
      </c>
      <c r="T93" s="102" t="e">
        <f>VLOOKUP(R92,'POINTS SCORE'!$B$39:$AI$78,2,FALSE)</f>
        <v>#N/A</v>
      </c>
      <c r="U93" s="105">
        <v>1</v>
      </c>
      <c r="V93" s="223"/>
      <c r="W93" s="102" t="e">
        <f>VLOOKUP(V92,'POINTS SCORE'!$B$10:$AI$39,2,FALSE)</f>
        <v>#N/A</v>
      </c>
      <c r="X93" s="102" t="e">
        <f>VLOOKUP(V92,'POINTS SCORE'!$B$39:$AI$78,2,FALSE)</f>
        <v>#N/A</v>
      </c>
      <c r="Y93" s="105">
        <v>1</v>
      </c>
      <c r="Z93" s="223"/>
      <c r="AA93" s="102" t="e">
        <f>VLOOKUP(Z92,'POINTS SCORE'!$B$10:$AI$39,2,FALSE)</f>
        <v>#N/A</v>
      </c>
      <c r="AB93" s="102" t="e">
        <f>VLOOKUP(Z92,'POINTS SCORE'!$B$39:$AI$78,2,FALSE)</f>
        <v>#N/A</v>
      </c>
      <c r="AC93" s="105">
        <v>1</v>
      </c>
      <c r="AD93" s="223"/>
      <c r="AE93" s="102" t="e">
        <f>VLOOKUP(AD92,'POINTS SCORE'!$B$10:$AI$39,2,FALSE)</f>
        <v>#N/A</v>
      </c>
      <c r="AF93" s="106" t="e">
        <f>VLOOKUP(AD92,'POINTS SCORE'!$B$39:$AI$78,2,FALSE)</f>
        <v>#N/A</v>
      </c>
    </row>
    <row r="94" spans="1:32">
      <c r="A94" s="105">
        <v>2</v>
      </c>
      <c r="B94" s="223"/>
      <c r="C94" s="102">
        <f>VLOOKUP(B92,'POINTS SCORE'!$B$10:$AI$39,3,FALSE)</f>
        <v>0</v>
      </c>
      <c r="D94" s="111">
        <f>VLOOKUP(B92,'POINTS SCORE'!$B$39:$AI$78,3,FALSE)</f>
        <v>0</v>
      </c>
      <c r="E94" s="113">
        <v>2</v>
      </c>
      <c r="F94" s="223" t="s">
        <v>75</v>
      </c>
      <c r="G94" s="111">
        <f>VLOOKUP(F92,'POINTS SCORE'!$B$10:$AI$39,3,FALSE)</f>
        <v>8</v>
      </c>
      <c r="H94" s="185">
        <f>VLOOKUP(F92,'POINTS SCORE'!$B$39:$AI$78,3,FALSE)</f>
        <v>19.5</v>
      </c>
      <c r="I94" s="113">
        <v>2</v>
      </c>
      <c r="J94" s="223" t="s">
        <v>2390</v>
      </c>
      <c r="K94" s="111">
        <f>VLOOKUP(J92,'POINTS SCORE'!$B$10:$AI$39,3,FALSE)</f>
        <v>34</v>
      </c>
      <c r="L94" s="111">
        <f>VLOOKUP(J92,'POINTS SCORE'!$B$39:$AI$78,3,FALSE)</f>
        <v>39</v>
      </c>
      <c r="M94" s="113">
        <v>2</v>
      </c>
      <c r="N94" s="223" t="s">
        <v>211</v>
      </c>
      <c r="O94" s="102">
        <f>VLOOKUP(N92,'POINTS SCORE'!$B$10:$AI$39,3,FALSE)</f>
        <v>11</v>
      </c>
      <c r="P94" s="102">
        <f>VLOOKUP(N92,'POINTS SCORE'!$B$39:$AI$78,3,FALSE)</f>
        <v>19.5</v>
      </c>
      <c r="Q94" s="105">
        <v>2</v>
      </c>
      <c r="R94" s="223"/>
      <c r="S94" s="102" t="e">
        <f>VLOOKUP(R92,'POINTS SCORE'!$B$10:$AI$39,3,FALSE)</f>
        <v>#N/A</v>
      </c>
      <c r="T94" s="102" t="e">
        <f>VLOOKUP(R92,'POINTS SCORE'!$B$39:$AI$78,3,FALSE)</f>
        <v>#N/A</v>
      </c>
      <c r="U94" s="105">
        <v>2</v>
      </c>
      <c r="V94" s="223"/>
      <c r="W94" s="102" t="e">
        <f>VLOOKUP(V92,'POINTS SCORE'!$B$10:$AI$39,3,FALSE)</f>
        <v>#N/A</v>
      </c>
      <c r="X94" s="102" t="e">
        <f>VLOOKUP(V92,'POINTS SCORE'!$B$39:$AI$78,3,FALSE)</f>
        <v>#N/A</v>
      </c>
      <c r="Y94" s="105">
        <v>2</v>
      </c>
      <c r="Z94" s="223"/>
      <c r="AA94" s="102" t="e">
        <f>VLOOKUP(Z92,'POINTS SCORE'!$B$10:$AI$39,3,FALSE)</f>
        <v>#N/A</v>
      </c>
      <c r="AB94" s="102" t="e">
        <f>VLOOKUP(Z92,'POINTS SCORE'!$B$39:$AI$78,3,FALSE)</f>
        <v>#N/A</v>
      </c>
      <c r="AC94" s="105">
        <v>2</v>
      </c>
      <c r="AD94" s="223"/>
      <c r="AE94" s="102" t="e">
        <f>VLOOKUP(AD92,'POINTS SCORE'!$B$10:$AI$39,3,FALSE)</f>
        <v>#N/A</v>
      </c>
      <c r="AF94" s="106" t="e">
        <f>VLOOKUP(AD92,'POINTS SCORE'!$B$39:$AI$78,3,FALSE)</f>
        <v>#N/A</v>
      </c>
    </row>
    <row r="95" spans="1:32">
      <c r="A95" s="105">
        <v>3</v>
      </c>
      <c r="B95" s="223"/>
      <c r="C95" s="102">
        <f>VLOOKUP(B92,'POINTS SCORE'!$B$10:$AI$39,4,FALSE)</f>
        <v>0</v>
      </c>
      <c r="D95" s="111">
        <f>VLOOKUP(B92,'POINTS SCORE'!$B$39:$AI$78,4,FALSE)</f>
        <v>0</v>
      </c>
      <c r="E95" s="113">
        <v>3</v>
      </c>
      <c r="F95" s="223"/>
      <c r="G95" s="111">
        <f>VLOOKUP(F92,'POINTS SCORE'!$B$10:$AI$39,4,FALSE)</f>
        <v>0</v>
      </c>
      <c r="H95" s="111">
        <f>VLOOKUP(F92,'POINTS SCORE'!$B$39:$AI$78,4,FALSE)</f>
        <v>0</v>
      </c>
      <c r="I95" s="113">
        <v>3</v>
      </c>
      <c r="J95" s="223" t="s">
        <v>2391</v>
      </c>
      <c r="K95" s="111">
        <f>VLOOKUP(J92,'POINTS SCORE'!$B$10:$AI$39,4,FALSE)</f>
        <v>28</v>
      </c>
      <c r="L95" s="111">
        <f>VLOOKUP(J92,'POINTS SCORE'!$B$39:$AI$78,4,FALSE)</f>
        <v>38</v>
      </c>
      <c r="M95" s="113">
        <v>3</v>
      </c>
      <c r="N95" s="223" t="s">
        <v>210</v>
      </c>
      <c r="O95" s="102">
        <f>VLOOKUP(N92,'POINTS SCORE'!$B$10:$AI$39,4,FALSE)</f>
        <v>8</v>
      </c>
      <c r="P95" s="102">
        <f>VLOOKUP(N92,'POINTS SCORE'!$B$39:$AI$78,4,FALSE)</f>
        <v>19</v>
      </c>
      <c r="Q95" s="105">
        <v>3</v>
      </c>
      <c r="R95" s="223"/>
      <c r="S95" s="102" t="e">
        <f>VLOOKUP(R92,'POINTS SCORE'!$B$10:$AI$39,4,FALSE)</f>
        <v>#N/A</v>
      </c>
      <c r="T95" s="102" t="e">
        <f>VLOOKUP(R92,'POINTS SCORE'!$B$39:$AI$78,4,FALSE)</f>
        <v>#N/A</v>
      </c>
      <c r="U95" s="105">
        <v>3</v>
      </c>
      <c r="V95" s="223"/>
      <c r="W95" s="102" t="e">
        <f>VLOOKUP(V92,'POINTS SCORE'!$B$10:$AI$39,4,FALSE)</f>
        <v>#N/A</v>
      </c>
      <c r="X95" s="102" t="e">
        <f>VLOOKUP(V92,'POINTS SCORE'!$B$39:$AI$78,4,FALSE)</f>
        <v>#N/A</v>
      </c>
      <c r="Y95" s="105">
        <v>3</v>
      </c>
      <c r="Z95" s="223"/>
      <c r="AA95" s="102" t="e">
        <f>VLOOKUP(Z92,'POINTS SCORE'!$B$10:$AI$39,4,FALSE)</f>
        <v>#N/A</v>
      </c>
      <c r="AB95" s="102" t="e">
        <f>VLOOKUP(Z92,'POINTS SCORE'!$B$39:$AI$78,4,FALSE)</f>
        <v>#N/A</v>
      </c>
      <c r="AC95" s="105">
        <v>3</v>
      </c>
      <c r="AD95" s="223"/>
      <c r="AE95" s="102" t="e">
        <f>VLOOKUP(AD92,'POINTS SCORE'!$B$10:$AI$39,4,FALSE)</f>
        <v>#N/A</v>
      </c>
      <c r="AF95" s="106" t="e">
        <f>VLOOKUP(AD92,'POINTS SCORE'!$B$39:$AI$78,4,FALSE)</f>
        <v>#N/A</v>
      </c>
    </row>
    <row r="96" spans="1:32">
      <c r="A96" s="105">
        <v>4</v>
      </c>
      <c r="B96" s="223"/>
      <c r="C96" s="102">
        <f>VLOOKUP(B92,'POINTS SCORE'!$B$10:$AI$39,5,FALSE)</f>
        <v>0</v>
      </c>
      <c r="D96" s="111">
        <f>VLOOKUP(B92,'POINTS SCORE'!$B$39:$AI$78,5,FALSE)</f>
        <v>0</v>
      </c>
      <c r="E96" s="113">
        <v>4</v>
      </c>
      <c r="F96" s="223"/>
      <c r="G96" s="111">
        <f>VLOOKUP(F92,'POINTS SCORE'!$B$10:$AI$39,5,FALSE)</f>
        <v>0</v>
      </c>
      <c r="H96" s="111">
        <f>VLOOKUP(F92,'POINTS SCORE'!$B$39:$AI$78,5,FALSE)</f>
        <v>0</v>
      </c>
      <c r="I96" s="113">
        <v>4</v>
      </c>
      <c r="J96" s="223" t="s">
        <v>2392</v>
      </c>
      <c r="K96" s="111">
        <f>VLOOKUP(J92,'POINTS SCORE'!$B$10:$AI$39,5,FALSE)</f>
        <v>24</v>
      </c>
      <c r="L96" s="111">
        <f>VLOOKUP(J92,'POINTS SCORE'!$B$39:$AI$78,5,FALSE)</f>
        <v>37</v>
      </c>
      <c r="M96" s="113">
        <v>4</v>
      </c>
      <c r="N96" s="223"/>
      <c r="O96" s="102">
        <f>VLOOKUP(N92,'POINTS SCORE'!$B$10:$AI$39,5,FALSE)</f>
        <v>0</v>
      </c>
      <c r="P96" s="102">
        <f>VLOOKUP(N92,'POINTS SCORE'!$B$39:$AI$78,5,FALSE)</f>
        <v>0</v>
      </c>
      <c r="Q96" s="105">
        <v>4</v>
      </c>
      <c r="R96" s="223"/>
      <c r="S96" s="102" t="e">
        <f>VLOOKUP(R92,'POINTS SCORE'!$B$10:$AI$39,5,FALSE)</f>
        <v>#N/A</v>
      </c>
      <c r="T96" s="102" t="e">
        <f>VLOOKUP(R92,'POINTS SCORE'!$B$39:$AI$78,5,FALSE)</f>
        <v>#N/A</v>
      </c>
      <c r="U96" s="105">
        <v>4</v>
      </c>
      <c r="V96" s="223"/>
      <c r="W96" s="102" t="e">
        <f>VLOOKUP(V92,'POINTS SCORE'!$B$10:$AI$39,5,FALSE)</f>
        <v>#N/A</v>
      </c>
      <c r="X96" s="102" t="e">
        <f>VLOOKUP(V92,'POINTS SCORE'!$B$39:$AI$78,5,FALSE)</f>
        <v>#N/A</v>
      </c>
      <c r="Y96" s="105">
        <v>4</v>
      </c>
      <c r="Z96" s="223"/>
      <c r="AA96" s="102" t="e">
        <f>VLOOKUP(Z92,'POINTS SCORE'!$B$10:$AI$39,5,FALSE)</f>
        <v>#N/A</v>
      </c>
      <c r="AB96" s="102" t="e">
        <f>VLOOKUP(Z92,'POINTS SCORE'!$B$39:$AI$78,5,FALSE)</f>
        <v>#N/A</v>
      </c>
      <c r="AC96" s="105">
        <v>4</v>
      </c>
      <c r="AD96" s="223"/>
      <c r="AE96" s="102" t="e">
        <f>VLOOKUP(AD92,'POINTS SCORE'!$B$10:$AI$39,5,FALSE)</f>
        <v>#N/A</v>
      </c>
      <c r="AF96" s="106" t="e">
        <f>VLOOKUP(AD92,'POINTS SCORE'!$B$39:$AI$78,5,FALSE)</f>
        <v>#N/A</v>
      </c>
    </row>
    <row r="97" spans="1:32">
      <c r="A97" s="105">
        <v>5</v>
      </c>
      <c r="B97" s="223"/>
      <c r="C97" s="102">
        <f>VLOOKUP(B92,'POINTS SCORE'!$B$10:$AI$39,6,FALSE)</f>
        <v>0</v>
      </c>
      <c r="D97" s="111">
        <f>VLOOKUP(B92,'POINTS SCORE'!$B$39:$AI$78,6,FALSE)</f>
        <v>0</v>
      </c>
      <c r="E97" s="113">
        <v>5</v>
      </c>
      <c r="F97" s="223"/>
      <c r="G97" s="111">
        <f>VLOOKUP(F92,'POINTS SCORE'!$B$10:$AI$39,6,FALSE)</f>
        <v>0</v>
      </c>
      <c r="H97" s="111">
        <f>VLOOKUP(F92,'POINTS SCORE'!$B$39:$AI$78,6,FALSE)</f>
        <v>0</v>
      </c>
      <c r="I97" s="113">
        <v>5</v>
      </c>
      <c r="J97" s="223" t="s">
        <v>90</v>
      </c>
      <c r="K97" s="111">
        <f>VLOOKUP(J92,'POINTS SCORE'!$B$10:$AI$39,6,FALSE)</f>
        <v>21</v>
      </c>
      <c r="L97" s="111">
        <f>VLOOKUP(J92,'POINTS SCORE'!$B$39:$AI$78,6,FALSE)</f>
        <v>36</v>
      </c>
      <c r="M97" s="113">
        <v>5</v>
      </c>
      <c r="N97" s="223"/>
      <c r="O97" s="102">
        <f>VLOOKUP(N92,'POINTS SCORE'!$B$10:$AI$39,6,FALSE)</f>
        <v>0</v>
      </c>
      <c r="P97" s="102">
        <f>VLOOKUP(N92,'POINTS SCORE'!$B$39:$AI$78,6,FALSE)</f>
        <v>0</v>
      </c>
      <c r="Q97" s="105">
        <v>5</v>
      </c>
      <c r="R97" s="223"/>
      <c r="S97" s="102" t="e">
        <f>VLOOKUP(R92,'POINTS SCORE'!$B$10:$AI$39,6,FALSE)</f>
        <v>#N/A</v>
      </c>
      <c r="T97" s="102" t="e">
        <f>VLOOKUP(R92,'POINTS SCORE'!$B$39:$AI$78,6,FALSE)</f>
        <v>#N/A</v>
      </c>
      <c r="U97" s="105">
        <v>5</v>
      </c>
      <c r="V97" s="223"/>
      <c r="W97" s="102" t="e">
        <f>VLOOKUP(V92,'POINTS SCORE'!$B$10:$AI$39,6,FALSE)</f>
        <v>#N/A</v>
      </c>
      <c r="X97" s="102" t="e">
        <f>VLOOKUP(V92,'POINTS SCORE'!$B$39:$AI$78,6,FALSE)</f>
        <v>#N/A</v>
      </c>
      <c r="Y97" s="105">
        <v>5</v>
      </c>
      <c r="Z97" s="223"/>
      <c r="AA97" s="102" t="e">
        <f>VLOOKUP(Z92,'POINTS SCORE'!$B$10:$AI$39,6,FALSE)</f>
        <v>#N/A</v>
      </c>
      <c r="AB97" s="102" t="e">
        <f>VLOOKUP(Z92,'POINTS SCORE'!$B$39:$AI$78,6,FALSE)</f>
        <v>#N/A</v>
      </c>
      <c r="AC97" s="105">
        <v>5</v>
      </c>
      <c r="AD97" s="223"/>
      <c r="AE97" s="102" t="e">
        <f>VLOOKUP(AD92,'POINTS SCORE'!$B$10:$AI$39,6,FALSE)</f>
        <v>#N/A</v>
      </c>
      <c r="AF97" s="106" t="e">
        <f>VLOOKUP(AD92,'POINTS SCORE'!$B$39:$AI$78,6,FALSE)</f>
        <v>#N/A</v>
      </c>
    </row>
    <row r="98" spans="1:32">
      <c r="A98" s="105">
        <v>6</v>
      </c>
      <c r="B98" s="223"/>
      <c r="C98" s="102">
        <f>VLOOKUP(B92,'POINTS SCORE'!$B$10:$AI$39,7,FALSE)</f>
        <v>0</v>
      </c>
      <c r="D98" s="111">
        <f>VLOOKUP(B92,'POINTS SCORE'!$B$39:$AI$78,7,FALSE)</f>
        <v>0</v>
      </c>
      <c r="E98" s="113">
        <v>6</v>
      </c>
      <c r="F98" s="223"/>
      <c r="G98" s="111">
        <f>VLOOKUP(F92,'POINTS SCORE'!$B$10:$AI$39,7,FALSE)</f>
        <v>0</v>
      </c>
      <c r="H98" s="111">
        <f>VLOOKUP(F92,'POINTS SCORE'!$B$39:$AI$78,7,FALSE)</f>
        <v>0</v>
      </c>
      <c r="I98" s="113">
        <v>6</v>
      </c>
      <c r="J98" s="223" t="s">
        <v>114</v>
      </c>
      <c r="K98" s="111">
        <f>VLOOKUP(J92,'POINTS SCORE'!$B$10:$AI$39,7,FALSE)</f>
        <v>19</v>
      </c>
      <c r="L98" s="111">
        <f>VLOOKUP(J92,'POINTS SCORE'!$B$39:$AI$78,7,FALSE)</f>
        <v>35</v>
      </c>
      <c r="M98" s="113">
        <v>6</v>
      </c>
      <c r="N98" s="223"/>
      <c r="O98" s="102">
        <f>VLOOKUP(N92,'POINTS SCORE'!$B$10:$AI$39,7,FALSE)</f>
        <v>0</v>
      </c>
      <c r="P98" s="102">
        <f>VLOOKUP(N92,'POINTS SCORE'!$B$39:$AI$78,7,FALSE)</f>
        <v>0</v>
      </c>
      <c r="Q98" s="105">
        <v>6</v>
      </c>
      <c r="R98" s="223"/>
      <c r="S98" s="102" t="e">
        <f>VLOOKUP(R92,'POINTS SCORE'!$B$10:$AI$39,7,FALSE)</f>
        <v>#N/A</v>
      </c>
      <c r="T98" s="102" t="e">
        <f>VLOOKUP(R92,'POINTS SCORE'!$B$39:$AI$78,7,FALSE)</f>
        <v>#N/A</v>
      </c>
      <c r="U98" s="105">
        <v>6</v>
      </c>
      <c r="V98" s="223"/>
      <c r="W98" s="102" t="e">
        <f>VLOOKUP(V92,'POINTS SCORE'!$B$10:$AI$39,7,FALSE)</f>
        <v>#N/A</v>
      </c>
      <c r="X98" s="102" t="e">
        <f>VLOOKUP(V92,'POINTS SCORE'!$B$39:$AI$78,7,FALSE)</f>
        <v>#N/A</v>
      </c>
      <c r="Y98" s="105">
        <v>6</v>
      </c>
      <c r="Z98" s="223"/>
      <c r="AA98" s="102" t="e">
        <f>VLOOKUP(Z92,'POINTS SCORE'!$B$10:$AI$39,7,FALSE)</f>
        <v>#N/A</v>
      </c>
      <c r="AB98" s="102" t="e">
        <f>VLOOKUP(Z92,'POINTS SCORE'!$B$39:$AI$78,7,FALSE)</f>
        <v>#N/A</v>
      </c>
      <c r="AC98" s="105">
        <v>6</v>
      </c>
      <c r="AD98" s="223"/>
      <c r="AE98" s="102" t="e">
        <f>VLOOKUP(AD92,'POINTS SCORE'!$B$10:$AI$39,7,FALSE)</f>
        <v>#N/A</v>
      </c>
      <c r="AF98" s="106" t="e">
        <f>VLOOKUP(AD92,'POINTS SCORE'!$B$39:$AI$78,7,FALSE)</f>
        <v>#N/A</v>
      </c>
    </row>
    <row r="99" spans="1:32">
      <c r="A99" s="105">
        <v>7</v>
      </c>
      <c r="B99" s="222"/>
      <c r="C99" s="102">
        <f>VLOOKUP(B92,'POINTS SCORE'!$B$10:$AI$39,8,FALSE)</f>
        <v>0</v>
      </c>
      <c r="D99" s="111">
        <f>VLOOKUP(B92,'POINTS SCORE'!$B$39:$AI$78,8,FALSE)</f>
        <v>0</v>
      </c>
      <c r="E99" s="113">
        <v>7</v>
      </c>
      <c r="F99" s="222"/>
      <c r="G99" s="111">
        <f>VLOOKUP(F92,'POINTS SCORE'!$B$10:$AI$39,8,FALSE)</f>
        <v>0</v>
      </c>
      <c r="H99" s="111">
        <f>VLOOKUP(F92,'POINTS SCORE'!$B$39:$AI$78,8,FALSE)</f>
        <v>0</v>
      </c>
      <c r="I99" s="113">
        <v>7</v>
      </c>
      <c r="J99" s="222" t="s">
        <v>208</v>
      </c>
      <c r="K99" s="111">
        <f>VLOOKUP(J92,'POINTS SCORE'!$B$10:$AI$39,8,FALSE)</f>
        <v>18</v>
      </c>
      <c r="L99" s="111">
        <f>VLOOKUP(J92,'POINTS SCORE'!$B$39:$AI$78,8,FALSE)</f>
        <v>34</v>
      </c>
      <c r="M99" s="113">
        <v>7</v>
      </c>
      <c r="N99" s="222"/>
      <c r="O99" s="102">
        <f>VLOOKUP(N92,'POINTS SCORE'!$B$10:$AI$39,8,FALSE)</f>
        <v>0</v>
      </c>
      <c r="P99" s="102">
        <f>VLOOKUP(N92,'POINTS SCORE'!$B$39:$AI$78,8,FALSE)</f>
        <v>0</v>
      </c>
      <c r="Q99" s="105">
        <v>7</v>
      </c>
      <c r="R99" s="222"/>
      <c r="S99" s="102" t="e">
        <f>VLOOKUP(R92,'POINTS SCORE'!$B$10:$AI$39,8,FALSE)</f>
        <v>#N/A</v>
      </c>
      <c r="T99" s="102" t="e">
        <f>VLOOKUP(R92,'POINTS SCORE'!$B$39:$AI$78,8,FALSE)</f>
        <v>#N/A</v>
      </c>
      <c r="U99" s="105">
        <v>7</v>
      </c>
      <c r="V99" s="222"/>
      <c r="W99" s="102" t="e">
        <f>VLOOKUP(V92,'POINTS SCORE'!$B$10:$AI$39,8,FALSE)</f>
        <v>#N/A</v>
      </c>
      <c r="X99" s="102" t="e">
        <f>VLOOKUP(V92,'POINTS SCORE'!$B$39:$AI$78,8,FALSE)</f>
        <v>#N/A</v>
      </c>
      <c r="Y99" s="105">
        <v>7</v>
      </c>
      <c r="Z99" s="222"/>
      <c r="AA99" s="102" t="e">
        <f>VLOOKUP(Z92,'POINTS SCORE'!$B$10:$AI$39,8,FALSE)</f>
        <v>#N/A</v>
      </c>
      <c r="AB99" s="102" t="e">
        <f>VLOOKUP(Z92,'POINTS SCORE'!$B$39:$AI$78,8,FALSE)</f>
        <v>#N/A</v>
      </c>
      <c r="AC99" s="105">
        <v>7</v>
      </c>
      <c r="AD99" s="222"/>
      <c r="AE99" s="102" t="e">
        <f>VLOOKUP(AD92,'POINTS SCORE'!$B$10:$AI$39,8,FALSE)</f>
        <v>#N/A</v>
      </c>
      <c r="AF99" s="106" t="e">
        <f>VLOOKUP(AD92,'POINTS SCORE'!$B$39:$AI$78,8,FALSE)</f>
        <v>#N/A</v>
      </c>
    </row>
    <row r="100" spans="1:32">
      <c r="A100" s="105">
        <v>8</v>
      </c>
      <c r="B100" s="222"/>
      <c r="C100" s="102">
        <f>VLOOKUP(B92,'POINTS SCORE'!$B$10:$AI$39,9,FALSE)</f>
        <v>0</v>
      </c>
      <c r="D100" s="111">
        <f>VLOOKUP(B92,'POINTS SCORE'!$B$39:$AI$78,9,FALSE)</f>
        <v>0</v>
      </c>
      <c r="E100" s="113">
        <v>8</v>
      </c>
      <c r="F100" s="222"/>
      <c r="G100" s="111">
        <f>VLOOKUP(F92,'POINTS SCORE'!$B$10:$AI$39,9,FALSE)</f>
        <v>0</v>
      </c>
      <c r="H100" s="111">
        <f>VLOOKUP(F92,'POINTS SCORE'!$B$39:$AI$78,9,FALSE)</f>
        <v>0</v>
      </c>
      <c r="I100" s="113">
        <v>8</v>
      </c>
      <c r="J100" s="222" t="s">
        <v>233</v>
      </c>
      <c r="K100" s="111">
        <f>VLOOKUP(J92,'POINTS SCORE'!$B$10:$AI$39,9,FALSE)</f>
        <v>17</v>
      </c>
      <c r="L100" s="111">
        <f>VLOOKUP(J92,'POINTS SCORE'!$B$39:$AI$78,9,FALSE)</f>
        <v>33</v>
      </c>
      <c r="M100" s="113">
        <v>8</v>
      </c>
      <c r="N100" s="222"/>
      <c r="O100" s="102">
        <f>VLOOKUP(N92,'POINTS SCORE'!$B$10:$AI$39,9,FALSE)</f>
        <v>0</v>
      </c>
      <c r="P100" s="102">
        <f>VLOOKUP(N92,'POINTS SCORE'!$B$39:$AI$78,9,FALSE)</f>
        <v>0</v>
      </c>
      <c r="Q100" s="105">
        <v>8</v>
      </c>
      <c r="R100" s="222"/>
      <c r="S100" s="102" t="e">
        <f>VLOOKUP(R92,'POINTS SCORE'!$B$10:$AI$39,9,FALSE)</f>
        <v>#N/A</v>
      </c>
      <c r="T100" s="102" t="e">
        <f>VLOOKUP(R92,'POINTS SCORE'!$B$39:$AI$78,9,FALSE)</f>
        <v>#N/A</v>
      </c>
      <c r="U100" s="105">
        <v>8</v>
      </c>
      <c r="V100" s="222"/>
      <c r="W100" s="102" t="e">
        <f>VLOOKUP(V92,'POINTS SCORE'!$B$10:$AI$39,9,FALSE)</f>
        <v>#N/A</v>
      </c>
      <c r="X100" s="102" t="e">
        <f>VLOOKUP(V92,'POINTS SCORE'!$B$39:$AI$78,9,FALSE)</f>
        <v>#N/A</v>
      </c>
      <c r="Y100" s="105">
        <v>8</v>
      </c>
      <c r="Z100" s="222"/>
      <c r="AA100" s="102" t="e">
        <f>VLOOKUP(Z92,'POINTS SCORE'!$B$10:$AI$39,9,FALSE)</f>
        <v>#N/A</v>
      </c>
      <c r="AB100" s="102" t="e">
        <f>VLOOKUP(Z92,'POINTS SCORE'!$B$39:$AI$78,9,FALSE)</f>
        <v>#N/A</v>
      </c>
      <c r="AC100" s="105">
        <v>8</v>
      </c>
      <c r="AD100" s="222"/>
      <c r="AE100" s="102" t="e">
        <f>VLOOKUP(AD92,'POINTS SCORE'!$B$10:$AI$39,9,FALSE)</f>
        <v>#N/A</v>
      </c>
      <c r="AF100" s="106" t="e">
        <f>VLOOKUP(AD92,'POINTS SCORE'!$B$39:$AI$78,9,FALSE)</f>
        <v>#N/A</v>
      </c>
    </row>
    <row r="101" spans="1:32">
      <c r="A101" s="105">
        <v>9</v>
      </c>
      <c r="B101" s="222"/>
      <c r="C101" s="102">
        <f>VLOOKUP(B92,'POINTS SCORE'!$B$10:$AI$39,10,FALSE)</f>
        <v>0</v>
      </c>
      <c r="D101" s="111">
        <f>VLOOKUP(B92,'POINTS SCORE'!$B$39:$AI$78,10,FALSE)</f>
        <v>0</v>
      </c>
      <c r="E101" s="113">
        <v>9</v>
      </c>
      <c r="F101" s="222"/>
      <c r="G101" s="111">
        <f>VLOOKUP(F92,'POINTS SCORE'!$B$10:$AI$39,10,FALSE)</f>
        <v>0</v>
      </c>
      <c r="H101" s="111">
        <f>VLOOKUP(F92,'POINTS SCORE'!$B$39:$AI$78,10,FALSE)</f>
        <v>0</v>
      </c>
      <c r="I101" s="113">
        <v>9</v>
      </c>
      <c r="J101" s="222" t="s">
        <v>238</v>
      </c>
      <c r="K101" s="111">
        <f>VLOOKUP(J92,'POINTS SCORE'!$B$10:$AI$39,10,FALSE)</f>
        <v>16</v>
      </c>
      <c r="L101" s="111">
        <f>VLOOKUP(J92,'POINTS SCORE'!$B$39:$AI$78,10,FALSE)</f>
        <v>32</v>
      </c>
      <c r="M101" s="113">
        <v>9</v>
      </c>
      <c r="N101" s="222"/>
      <c r="O101" s="102">
        <f>VLOOKUP(N92,'POINTS SCORE'!$B$10:$AI$39,10,FALSE)</f>
        <v>0</v>
      </c>
      <c r="P101" s="102">
        <f>VLOOKUP(N92,'POINTS SCORE'!$B$39:$AI$78,10,FALSE)</f>
        <v>0</v>
      </c>
      <c r="Q101" s="105">
        <v>9</v>
      </c>
      <c r="R101" s="222"/>
      <c r="S101" s="102" t="e">
        <f>VLOOKUP(R92,'POINTS SCORE'!$B$10:$AI$39,10,FALSE)</f>
        <v>#N/A</v>
      </c>
      <c r="T101" s="102" t="e">
        <f>VLOOKUP(R92,'POINTS SCORE'!$B$39:$AI$78,10,FALSE)</f>
        <v>#N/A</v>
      </c>
      <c r="U101" s="105">
        <v>9</v>
      </c>
      <c r="V101" s="222"/>
      <c r="W101" s="102" t="e">
        <f>VLOOKUP(V92,'POINTS SCORE'!$B$10:$AI$39,10,FALSE)</f>
        <v>#N/A</v>
      </c>
      <c r="X101" s="102" t="e">
        <f>VLOOKUP(V92,'POINTS SCORE'!$B$39:$AI$78,10,FALSE)</f>
        <v>#N/A</v>
      </c>
      <c r="Y101" s="105">
        <v>9</v>
      </c>
      <c r="Z101" s="222"/>
      <c r="AA101" s="102" t="e">
        <f>VLOOKUP(Z92,'POINTS SCORE'!$B$10:$AI$39,10,FALSE)</f>
        <v>#N/A</v>
      </c>
      <c r="AB101" s="102" t="e">
        <f>VLOOKUP(Z92,'POINTS SCORE'!$B$39:$AI$78,10,FALSE)</f>
        <v>#N/A</v>
      </c>
      <c r="AC101" s="105">
        <v>9</v>
      </c>
      <c r="AD101" s="222"/>
      <c r="AE101" s="102" t="e">
        <f>VLOOKUP(AD92,'POINTS SCORE'!$B$10:$AI$39,10,FALSE)</f>
        <v>#N/A</v>
      </c>
      <c r="AF101" s="106" t="e">
        <f>VLOOKUP(AD92,'POINTS SCORE'!$B$39:$AI$78,10,FALSE)</f>
        <v>#N/A</v>
      </c>
    </row>
    <row r="102" spans="1:32">
      <c r="A102" s="105">
        <v>10</v>
      </c>
      <c r="B102" s="222"/>
      <c r="C102" s="102">
        <f>VLOOKUP(B92,'POINTS SCORE'!$B$10:$AI$39,11,FALSE)</f>
        <v>0</v>
      </c>
      <c r="D102" s="111">
        <f>VLOOKUP(B92,'POINTS SCORE'!$B$39:$AI$78,11,FALSE)</f>
        <v>0</v>
      </c>
      <c r="E102" s="113">
        <v>10</v>
      </c>
      <c r="F102" s="222"/>
      <c r="G102" s="111">
        <f>VLOOKUP(F92,'POINTS SCORE'!$B$10:$AI$39,11,FALSE)</f>
        <v>0</v>
      </c>
      <c r="H102" s="111">
        <f>VLOOKUP(F92,'POINTS SCORE'!$B$39:$AI$78,11,FALSE)</f>
        <v>0</v>
      </c>
      <c r="I102" s="113">
        <v>10</v>
      </c>
      <c r="J102" s="222"/>
      <c r="K102" s="111">
        <f>VLOOKUP(J92,'POINTS SCORE'!$B$10:$AI$39,11,FALSE)</f>
        <v>16</v>
      </c>
      <c r="L102" s="111">
        <f>VLOOKUP(J92,'POINTS SCORE'!$B$39:$AI$78,11,FALSE)</f>
        <v>31</v>
      </c>
      <c r="M102" s="113">
        <v>10</v>
      </c>
      <c r="N102" s="222"/>
      <c r="O102" s="102">
        <f>VLOOKUP(N92,'POINTS SCORE'!$B$10:$AI$39,11,FALSE)</f>
        <v>0</v>
      </c>
      <c r="P102" s="102">
        <f>VLOOKUP(N92,'POINTS SCORE'!$B$39:$AI$78,11,FALSE)</f>
        <v>0</v>
      </c>
      <c r="Q102" s="105">
        <v>10</v>
      </c>
      <c r="R102" s="222"/>
      <c r="S102" s="102" t="e">
        <f>VLOOKUP(R92,'POINTS SCORE'!$B$10:$AI$39,11,FALSE)</f>
        <v>#N/A</v>
      </c>
      <c r="T102" s="102" t="e">
        <f>VLOOKUP(R92,'POINTS SCORE'!$B$39:$AI$78,11,FALSE)</f>
        <v>#N/A</v>
      </c>
      <c r="U102" s="105">
        <v>10</v>
      </c>
      <c r="V102" s="222"/>
      <c r="W102" s="102" t="e">
        <f>VLOOKUP(V92,'POINTS SCORE'!$B$10:$AI$39,11,FALSE)</f>
        <v>#N/A</v>
      </c>
      <c r="X102" s="102" t="e">
        <f>VLOOKUP(V92,'POINTS SCORE'!$B$39:$AI$78,11,FALSE)</f>
        <v>#N/A</v>
      </c>
      <c r="Y102" s="105">
        <v>10</v>
      </c>
      <c r="Z102" s="222"/>
      <c r="AA102" s="102" t="e">
        <f>VLOOKUP(Z92,'POINTS SCORE'!$B$10:$AI$39,11,FALSE)</f>
        <v>#N/A</v>
      </c>
      <c r="AB102" s="102" t="e">
        <f>VLOOKUP(Z92,'POINTS SCORE'!$B$39:$AI$78,11,FALSE)</f>
        <v>#N/A</v>
      </c>
      <c r="AC102" s="105">
        <v>10</v>
      </c>
      <c r="AD102" s="222"/>
      <c r="AE102" s="102" t="e">
        <f>VLOOKUP(AD92,'POINTS SCORE'!$B$10:$AI$39,11,FALSE)</f>
        <v>#N/A</v>
      </c>
      <c r="AF102" s="106" t="e">
        <f>VLOOKUP(AD92,'POINTS SCORE'!$B$39:$AI$78,11,FALSE)</f>
        <v>#N/A</v>
      </c>
    </row>
    <row r="103" spans="1:32">
      <c r="A103" s="105">
        <v>11</v>
      </c>
      <c r="B103" s="222"/>
      <c r="C103" s="102">
        <f>VLOOKUP(B92,'POINTS SCORE'!$B$10:$AI$39,12,FALSE)</f>
        <v>0</v>
      </c>
      <c r="D103" s="111">
        <f>VLOOKUP(B92,'POINTS SCORE'!$B$39:$AI$78,12,FALSE)</f>
        <v>0</v>
      </c>
      <c r="E103" s="113">
        <v>11</v>
      </c>
      <c r="F103" s="222"/>
      <c r="G103" s="111">
        <f>VLOOKUP(F92,'POINTS SCORE'!$B$10:$AI$39,12,FALSE)</f>
        <v>0</v>
      </c>
      <c r="H103" s="111">
        <f>VLOOKUP(F92,'POINTS SCORE'!$B$39:$AI$78,12,FALSE)</f>
        <v>0</v>
      </c>
      <c r="I103" s="113">
        <v>11</v>
      </c>
      <c r="J103" s="222"/>
      <c r="K103" s="111">
        <f>VLOOKUP(J92,'POINTS SCORE'!$B$10:$AI$39,12,FALSE)</f>
        <v>0</v>
      </c>
      <c r="L103" s="111">
        <f>VLOOKUP(J92,'POINTS SCORE'!$B$39:$AI$78,12,FALSE)</f>
        <v>0</v>
      </c>
      <c r="M103" s="113">
        <v>11</v>
      </c>
      <c r="N103" s="222"/>
      <c r="O103" s="102">
        <f>VLOOKUP(N92,'POINTS SCORE'!$B$10:$AI$39,12,FALSE)</f>
        <v>0</v>
      </c>
      <c r="P103" s="102">
        <f>VLOOKUP(N92,'POINTS SCORE'!$B$39:$AI$78,12,FALSE)</f>
        <v>0</v>
      </c>
      <c r="Q103" s="105">
        <v>11</v>
      </c>
      <c r="R103" s="222"/>
      <c r="S103" s="102" t="e">
        <f>VLOOKUP(R92,'POINTS SCORE'!$B$10:$AI$39,12,FALSE)</f>
        <v>#N/A</v>
      </c>
      <c r="T103" s="102" t="e">
        <f>VLOOKUP(R92,'POINTS SCORE'!$B$39:$AI$78,12,FALSE)</f>
        <v>#N/A</v>
      </c>
      <c r="U103" s="105">
        <v>11</v>
      </c>
      <c r="V103" s="222"/>
      <c r="W103" s="102" t="e">
        <f>VLOOKUP(V92,'POINTS SCORE'!$B$10:$AI$39,12,FALSE)</f>
        <v>#N/A</v>
      </c>
      <c r="X103" s="102" t="e">
        <f>VLOOKUP(V92,'POINTS SCORE'!$B$39:$AI$78,12,FALSE)</f>
        <v>#N/A</v>
      </c>
      <c r="Y103" s="105">
        <v>11</v>
      </c>
      <c r="Z103" s="222"/>
      <c r="AA103" s="102" t="e">
        <f>VLOOKUP(Z92,'POINTS SCORE'!$B$10:$AI$39,12,FALSE)</f>
        <v>#N/A</v>
      </c>
      <c r="AB103" s="102" t="e">
        <f>VLOOKUP(Z92,'POINTS SCORE'!$B$39:$AI$78,12,FALSE)</f>
        <v>#N/A</v>
      </c>
      <c r="AC103" s="105">
        <v>11</v>
      </c>
      <c r="AD103" s="222"/>
      <c r="AE103" s="102" t="e">
        <f>VLOOKUP(AD92,'POINTS SCORE'!$B$10:$AI$39,12,FALSE)</f>
        <v>#N/A</v>
      </c>
      <c r="AF103" s="106" t="e">
        <f>VLOOKUP(AD92,'POINTS SCORE'!$B$39:$AI$78,12,FALSE)</f>
        <v>#N/A</v>
      </c>
    </row>
    <row r="104" spans="1:32">
      <c r="A104" s="105">
        <v>12</v>
      </c>
      <c r="B104" s="222"/>
      <c r="C104" s="102">
        <f>VLOOKUP(B92,'POINTS SCORE'!$B$10:$AI$39,13,FALSE)</f>
        <v>0</v>
      </c>
      <c r="D104" s="111">
        <f>VLOOKUP(B92,'POINTS SCORE'!$B$39:$AI$78,13,FALSE)</f>
        <v>0</v>
      </c>
      <c r="E104" s="113">
        <v>12</v>
      </c>
      <c r="F104" s="222"/>
      <c r="G104" s="111">
        <f>VLOOKUP(F92,'POINTS SCORE'!$B$10:$AI$39,13,FALSE)</f>
        <v>0</v>
      </c>
      <c r="H104" s="111">
        <f>VLOOKUP(F92,'POINTS SCORE'!$B$39:$AI$78,13,FALSE)</f>
        <v>0</v>
      </c>
      <c r="I104" s="113">
        <v>12</v>
      </c>
      <c r="J104" s="222"/>
      <c r="K104" s="111">
        <f>VLOOKUP(J92,'POINTS SCORE'!$B$10:$AI$39,13,FALSE)</f>
        <v>0</v>
      </c>
      <c r="L104" s="111">
        <f>VLOOKUP(J92,'POINTS SCORE'!$B$39:$AI$78,13,FALSE)</f>
        <v>0</v>
      </c>
      <c r="M104" s="113">
        <v>12</v>
      </c>
      <c r="N104" s="222"/>
      <c r="O104" s="102">
        <f>VLOOKUP(N92,'POINTS SCORE'!$B$10:$AI$39,13,FALSE)</f>
        <v>0</v>
      </c>
      <c r="P104" s="102">
        <f>VLOOKUP(N92,'POINTS SCORE'!$B$39:$AI$78,13,FALSE)</f>
        <v>0</v>
      </c>
      <c r="Q104" s="105">
        <v>12</v>
      </c>
      <c r="R104" s="222"/>
      <c r="S104" s="102" t="e">
        <f>VLOOKUP(R92,'POINTS SCORE'!$B$10:$AI$39,13,FALSE)</f>
        <v>#N/A</v>
      </c>
      <c r="T104" s="102" t="e">
        <f>VLOOKUP(R92,'POINTS SCORE'!$B$39:$AI$78,13,FALSE)</f>
        <v>#N/A</v>
      </c>
      <c r="U104" s="105">
        <v>12</v>
      </c>
      <c r="V104" s="222"/>
      <c r="W104" s="102" t="e">
        <f>VLOOKUP(V92,'POINTS SCORE'!$B$10:$AI$39,13,FALSE)</f>
        <v>#N/A</v>
      </c>
      <c r="X104" s="102" t="e">
        <f>VLOOKUP(V92,'POINTS SCORE'!$B$39:$AI$78,13,FALSE)</f>
        <v>#N/A</v>
      </c>
      <c r="Y104" s="105">
        <v>12</v>
      </c>
      <c r="Z104" s="222"/>
      <c r="AA104" s="102" t="e">
        <f>VLOOKUP(Z92,'POINTS SCORE'!$B$10:$AI$39,13,FALSE)</f>
        <v>#N/A</v>
      </c>
      <c r="AB104" s="102" t="e">
        <f>VLOOKUP(Z92,'POINTS SCORE'!$B$39:$AI$78,13,FALSE)</f>
        <v>#N/A</v>
      </c>
      <c r="AC104" s="105">
        <v>12</v>
      </c>
      <c r="AD104" s="222"/>
      <c r="AE104" s="102" t="e">
        <f>VLOOKUP(AD92,'POINTS SCORE'!$B$10:$AI$39,13,FALSE)</f>
        <v>#N/A</v>
      </c>
      <c r="AF104" s="106" t="e">
        <f>VLOOKUP(AD92,'POINTS SCORE'!$B$39:$AI$78,13,FALSE)</f>
        <v>#N/A</v>
      </c>
    </row>
    <row r="105" spans="1:32">
      <c r="A105" s="105">
        <v>13</v>
      </c>
      <c r="B105" s="222"/>
      <c r="C105" s="102">
        <f>VLOOKUP(B92,'POINTS SCORE'!$B$10:$AI$39,14,FALSE)</f>
        <v>0</v>
      </c>
      <c r="D105" s="111">
        <f>VLOOKUP(B92,'POINTS SCORE'!$B$39:$AI$78,14,FALSE)</f>
        <v>0</v>
      </c>
      <c r="E105" s="113">
        <v>13</v>
      </c>
      <c r="F105" s="222"/>
      <c r="G105" s="111">
        <f>VLOOKUP(F92,'POINTS SCORE'!$B$10:$AI$39,14,FALSE)</f>
        <v>0</v>
      </c>
      <c r="H105" s="111">
        <f>VLOOKUP(F92,'POINTS SCORE'!$B$39:$AI$78,14,FALSE)</f>
        <v>0</v>
      </c>
      <c r="I105" s="113">
        <v>13</v>
      </c>
      <c r="J105" s="222"/>
      <c r="K105" s="111">
        <f>VLOOKUP(J92,'POINTS SCORE'!$B$10:$AI$39,14,FALSE)</f>
        <v>0</v>
      </c>
      <c r="L105" s="111">
        <f>VLOOKUP(J92,'POINTS SCORE'!$B$39:$AI$78,14,FALSE)</f>
        <v>0</v>
      </c>
      <c r="M105" s="113">
        <v>13</v>
      </c>
      <c r="N105" s="222"/>
      <c r="O105" s="102">
        <f>VLOOKUP(N92,'POINTS SCORE'!$B$10:$AI$39,14,FALSE)</f>
        <v>0</v>
      </c>
      <c r="P105" s="102">
        <f>VLOOKUP(N92,'POINTS SCORE'!$B$39:$AI$78,14,FALSE)</f>
        <v>0</v>
      </c>
      <c r="Q105" s="105">
        <v>13</v>
      </c>
      <c r="R105" s="222"/>
      <c r="S105" s="102" t="e">
        <f>VLOOKUP(R92,'POINTS SCORE'!$B$10:$AI$39,14,FALSE)</f>
        <v>#N/A</v>
      </c>
      <c r="T105" s="102" t="e">
        <f>VLOOKUP(R92,'POINTS SCORE'!$B$39:$AI$78,14,FALSE)</f>
        <v>#N/A</v>
      </c>
      <c r="U105" s="105">
        <v>13</v>
      </c>
      <c r="V105" s="222"/>
      <c r="W105" s="102" t="e">
        <f>VLOOKUP(V92,'POINTS SCORE'!$B$10:$AI$39,14,FALSE)</f>
        <v>#N/A</v>
      </c>
      <c r="X105" s="102" t="e">
        <f>VLOOKUP(V92,'POINTS SCORE'!$B$39:$AI$78,14,FALSE)</f>
        <v>#N/A</v>
      </c>
      <c r="Y105" s="105">
        <v>13</v>
      </c>
      <c r="Z105" s="222"/>
      <c r="AA105" s="102" t="e">
        <f>VLOOKUP(Z92,'POINTS SCORE'!$B$10:$AI$39,14,FALSE)</f>
        <v>#N/A</v>
      </c>
      <c r="AB105" s="102" t="e">
        <f>VLOOKUP(Z92,'POINTS SCORE'!$B$39:$AI$78,14,FALSE)</f>
        <v>#N/A</v>
      </c>
      <c r="AC105" s="105">
        <v>13</v>
      </c>
      <c r="AD105" s="222"/>
      <c r="AE105" s="102" t="e">
        <f>VLOOKUP(AD92,'POINTS SCORE'!$B$10:$AI$39,14,FALSE)</f>
        <v>#N/A</v>
      </c>
      <c r="AF105" s="106" t="e">
        <f>VLOOKUP(AD92,'POINTS SCORE'!$B$39:$AI$78,14,FALSE)</f>
        <v>#N/A</v>
      </c>
    </row>
    <row r="106" spans="1:32">
      <c r="A106" s="105">
        <v>14</v>
      </c>
      <c r="B106" s="222"/>
      <c r="C106" s="102">
        <f>VLOOKUP(B92,'POINTS SCORE'!$B$10:$AI$39,15,FALSE)</f>
        <v>0</v>
      </c>
      <c r="D106" s="111">
        <f>VLOOKUP(B92,'POINTS SCORE'!$B$39:$AI$78,15,FALSE)</f>
        <v>0</v>
      </c>
      <c r="E106" s="113">
        <v>14</v>
      </c>
      <c r="F106" s="222"/>
      <c r="G106" s="111">
        <f>VLOOKUP(F92,'POINTS SCORE'!$B$10:$AI$39,15,FALSE)</f>
        <v>0</v>
      </c>
      <c r="H106" s="111">
        <f>VLOOKUP(F92,'POINTS SCORE'!$B$39:$AI$78,15,FALSE)</f>
        <v>0</v>
      </c>
      <c r="I106" s="113">
        <v>14</v>
      </c>
      <c r="J106" s="222"/>
      <c r="K106" s="111">
        <f>VLOOKUP(J92,'POINTS SCORE'!$B$10:$AI$39,15,FALSE)</f>
        <v>0</v>
      </c>
      <c r="L106" s="111">
        <f>VLOOKUP(J92,'POINTS SCORE'!$B$39:$AI$78,15,FALSE)</f>
        <v>0</v>
      </c>
      <c r="M106" s="113">
        <v>14</v>
      </c>
      <c r="N106" s="222"/>
      <c r="O106" s="102">
        <f>VLOOKUP(N92,'POINTS SCORE'!$B$10:$AI$39,15,FALSE)</f>
        <v>0</v>
      </c>
      <c r="P106" s="102">
        <f>VLOOKUP(N92,'POINTS SCORE'!$B$39:$AI$78,15,FALSE)</f>
        <v>0</v>
      </c>
      <c r="Q106" s="105">
        <v>14</v>
      </c>
      <c r="R106" s="222"/>
      <c r="S106" s="102" t="e">
        <f>VLOOKUP(R92,'POINTS SCORE'!$B$10:$AI$39,15,FALSE)</f>
        <v>#N/A</v>
      </c>
      <c r="T106" s="102" t="e">
        <f>VLOOKUP(R92,'POINTS SCORE'!$B$39:$AI$78,15,FALSE)</f>
        <v>#N/A</v>
      </c>
      <c r="U106" s="105">
        <v>14</v>
      </c>
      <c r="V106" s="222"/>
      <c r="W106" s="102" t="e">
        <f>VLOOKUP(V92,'POINTS SCORE'!$B$10:$AI$39,15,FALSE)</f>
        <v>#N/A</v>
      </c>
      <c r="X106" s="102" t="e">
        <f>VLOOKUP(V92,'POINTS SCORE'!$B$39:$AI$78,15,FALSE)</f>
        <v>#N/A</v>
      </c>
      <c r="Y106" s="105">
        <v>14</v>
      </c>
      <c r="Z106" s="222"/>
      <c r="AA106" s="102" t="e">
        <f>VLOOKUP(Z92,'POINTS SCORE'!$B$10:$AI$39,15,FALSE)</f>
        <v>#N/A</v>
      </c>
      <c r="AB106" s="102" t="e">
        <f>VLOOKUP(Z92,'POINTS SCORE'!$B$39:$AI$78,15,FALSE)</f>
        <v>#N/A</v>
      </c>
      <c r="AC106" s="105">
        <v>14</v>
      </c>
      <c r="AD106" s="222"/>
      <c r="AE106" s="102" t="e">
        <f>VLOOKUP(AD92,'POINTS SCORE'!$B$10:$AI$39,15,FALSE)</f>
        <v>#N/A</v>
      </c>
      <c r="AF106" s="106" t="e">
        <f>VLOOKUP(AD92,'POINTS SCORE'!$B$39:$AI$78,15,FALSE)</f>
        <v>#N/A</v>
      </c>
    </row>
    <row r="107" spans="1:32">
      <c r="A107" s="105">
        <v>15</v>
      </c>
      <c r="B107" s="222"/>
      <c r="C107" s="102">
        <f>VLOOKUP(B92,'POINTS SCORE'!$B$10:$AI$39,16,FALSE)</f>
        <v>0</v>
      </c>
      <c r="D107" s="111">
        <f>VLOOKUP(B92,'POINTS SCORE'!$B$39:$AI$78,16,FALSE)</f>
        <v>0</v>
      </c>
      <c r="E107" s="113">
        <v>15</v>
      </c>
      <c r="F107" s="222"/>
      <c r="G107" s="111">
        <f>VLOOKUP(F92,'POINTS SCORE'!$B$10:$AI$39,16,FALSE)</f>
        <v>0</v>
      </c>
      <c r="H107" s="111">
        <f>VLOOKUP(F92,'POINTS SCORE'!$B$39:$AI$78,16,FALSE)</f>
        <v>0</v>
      </c>
      <c r="I107" s="113">
        <v>15</v>
      </c>
      <c r="J107" s="222"/>
      <c r="K107" s="111">
        <f>VLOOKUP(J92,'POINTS SCORE'!$B$10:$AI$39,16,FALSE)</f>
        <v>0</v>
      </c>
      <c r="L107" s="111">
        <f>VLOOKUP(J92,'POINTS SCORE'!$B$39:$AI$78,16,FALSE)</f>
        <v>0</v>
      </c>
      <c r="M107" s="113">
        <v>15</v>
      </c>
      <c r="N107" s="222"/>
      <c r="O107" s="102">
        <f>VLOOKUP(N92,'POINTS SCORE'!$B$10:$AI$39,16,FALSE)</f>
        <v>0</v>
      </c>
      <c r="P107" s="102">
        <f>VLOOKUP(N92,'POINTS SCORE'!$B$39:$AI$78,16,FALSE)</f>
        <v>0</v>
      </c>
      <c r="Q107" s="105">
        <v>15</v>
      </c>
      <c r="R107" s="222"/>
      <c r="S107" s="102" t="e">
        <f>VLOOKUP(R92,'POINTS SCORE'!$B$10:$AI$39,16,FALSE)</f>
        <v>#N/A</v>
      </c>
      <c r="T107" s="102" t="e">
        <f>VLOOKUP(R92,'POINTS SCORE'!$B$39:$AI$78,16,FALSE)</f>
        <v>#N/A</v>
      </c>
      <c r="U107" s="105">
        <v>15</v>
      </c>
      <c r="V107" s="222"/>
      <c r="W107" s="102" t="e">
        <f>VLOOKUP(V92,'POINTS SCORE'!$B$10:$AI$39,16,FALSE)</f>
        <v>#N/A</v>
      </c>
      <c r="X107" s="102" t="e">
        <f>VLOOKUP(V92,'POINTS SCORE'!$B$39:$AI$78,16,FALSE)</f>
        <v>#N/A</v>
      </c>
      <c r="Y107" s="105">
        <v>15</v>
      </c>
      <c r="Z107" s="222"/>
      <c r="AA107" s="102" t="e">
        <f>VLOOKUP(Z92,'POINTS SCORE'!$B$10:$AI$39,16,FALSE)</f>
        <v>#N/A</v>
      </c>
      <c r="AB107" s="102" t="e">
        <f>VLOOKUP(Z92,'POINTS SCORE'!$B$39:$AI$78,16,FALSE)</f>
        <v>#N/A</v>
      </c>
      <c r="AC107" s="105">
        <v>15</v>
      </c>
      <c r="AD107" s="222"/>
      <c r="AE107" s="102" t="e">
        <f>VLOOKUP(AD92,'POINTS SCORE'!$B$10:$AI$39,16,FALSE)</f>
        <v>#N/A</v>
      </c>
      <c r="AF107" s="106" t="e">
        <f>VLOOKUP(AD92,'POINTS SCORE'!$B$39:$AI$78,16,FALSE)</f>
        <v>#N/A</v>
      </c>
    </row>
    <row r="108" spans="1:32">
      <c r="A108" s="105">
        <v>16</v>
      </c>
      <c r="B108" s="222"/>
      <c r="C108" s="102">
        <f>VLOOKUP(B92,'POINTS SCORE'!$B$10:$AI$39,17,FALSE)</f>
        <v>0</v>
      </c>
      <c r="D108" s="111">
        <f>VLOOKUP(B92,'POINTS SCORE'!$B$39:$AI$78,17,FALSE)</f>
        <v>0</v>
      </c>
      <c r="E108" s="113">
        <v>16</v>
      </c>
      <c r="F108" s="222"/>
      <c r="G108" s="111">
        <f>VLOOKUP(F92,'POINTS SCORE'!$B$10:$AI$39,17,FALSE)</f>
        <v>0</v>
      </c>
      <c r="H108" s="111">
        <f>VLOOKUP(F92,'POINTS SCORE'!$B$39:$AI$78,17,FALSE)</f>
        <v>0</v>
      </c>
      <c r="I108" s="113">
        <v>16</v>
      </c>
      <c r="J108" s="222"/>
      <c r="K108" s="111">
        <f>VLOOKUP(J92,'POINTS SCORE'!$B$10:$AI$39,17,FALSE)</f>
        <v>0</v>
      </c>
      <c r="L108" s="111">
        <f>VLOOKUP(J92,'POINTS SCORE'!$B$39:$AI$78,17,FALSE)</f>
        <v>0</v>
      </c>
      <c r="M108" s="113">
        <v>16</v>
      </c>
      <c r="N108" s="222"/>
      <c r="O108" s="102">
        <f>VLOOKUP(N92,'POINTS SCORE'!$B$10:$AI$39,17,FALSE)</f>
        <v>0</v>
      </c>
      <c r="P108" s="102">
        <f>VLOOKUP(N92,'POINTS SCORE'!$B$39:$AI$78,17,FALSE)</f>
        <v>0</v>
      </c>
      <c r="Q108" s="105">
        <v>16</v>
      </c>
      <c r="R108" s="222"/>
      <c r="S108" s="102" t="e">
        <f>VLOOKUP(R92,'POINTS SCORE'!$B$10:$AI$39,17,FALSE)</f>
        <v>#N/A</v>
      </c>
      <c r="T108" s="102" t="e">
        <f>VLOOKUP(R92,'POINTS SCORE'!$B$39:$AI$78,17,FALSE)</f>
        <v>#N/A</v>
      </c>
      <c r="U108" s="105">
        <v>16</v>
      </c>
      <c r="V108" s="222"/>
      <c r="W108" s="102" t="e">
        <f>VLOOKUP(V92,'POINTS SCORE'!$B$10:$AI$39,17,FALSE)</f>
        <v>#N/A</v>
      </c>
      <c r="X108" s="102" t="e">
        <f>VLOOKUP(V92,'POINTS SCORE'!$B$39:$AI$78,17,FALSE)</f>
        <v>#N/A</v>
      </c>
      <c r="Y108" s="105">
        <v>16</v>
      </c>
      <c r="Z108" s="222"/>
      <c r="AA108" s="102" t="e">
        <f>VLOOKUP(Z92,'POINTS SCORE'!$B$10:$AI$39,17,FALSE)</f>
        <v>#N/A</v>
      </c>
      <c r="AB108" s="102" t="e">
        <f>VLOOKUP(Z92,'POINTS SCORE'!$B$39:$AI$78,17,FALSE)</f>
        <v>#N/A</v>
      </c>
      <c r="AC108" s="105">
        <v>16</v>
      </c>
      <c r="AD108" s="222"/>
      <c r="AE108" s="102" t="e">
        <f>VLOOKUP(AD92,'POINTS SCORE'!$B$10:$AI$39,17,FALSE)</f>
        <v>#N/A</v>
      </c>
      <c r="AF108" s="106" t="e">
        <f>VLOOKUP(AD92,'POINTS SCORE'!$B$39:$AI$78,17,FALSE)</f>
        <v>#N/A</v>
      </c>
    </row>
    <row r="109" spans="1:32">
      <c r="A109" s="105">
        <v>17</v>
      </c>
      <c r="B109" s="222"/>
      <c r="C109" s="102">
        <f>VLOOKUP(B92,'POINTS SCORE'!$B$10:$AI$39,18,FALSE)</f>
        <v>0</v>
      </c>
      <c r="D109" s="111">
        <f>VLOOKUP(B92,'POINTS SCORE'!$B$39:$AI$78,18,FALSE)</f>
        <v>0</v>
      </c>
      <c r="E109" s="113">
        <v>17</v>
      </c>
      <c r="F109" s="222"/>
      <c r="G109" s="111">
        <f>VLOOKUP(F92,'POINTS SCORE'!$B$10:$AI$39,18,FALSE)</f>
        <v>0</v>
      </c>
      <c r="H109" s="111">
        <f>VLOOKUP(F92,'POINTS SCORE'!$B$39:$AI$78,18,FALSE)</f>
        <v>0</v>
      </c>
      <c r="I109" s="113">
        <v>17</v>
      </c>
      <c r="J109" s="222"/>
      <c r="K109" s="111">
        <f>VLOOKUP(J92,'POINTS SCORE'!$B$10:$AI$39,18,FALSE)</f>
        <v>0</v>
      </c>
      <c r="L109" s="111">
        <f>VLOOKUP(J92,'POINTS SCORE'!$B$39:$AI$78,18,FALSE)</f>
        <v>0</v>
      </c>
      <c r="M109" s="113">
        <v>17</v>
      </c>
      <c r="N109" s="222"/>
      <c r="O109" s="102">
        <f>VLOOKUP(N92,'POINTS SCORE'!$B$10:$AI$39,18,FALSE)</f>
        <v>0</v>
      </c>
      <c r="P109" s="102">
        <f>VLOOKUP(N92,'POINTS SCORE'!$B$39:$AI$78,18,FALSE)</f>
        <v>0</v>
      </c>
      <c r="Q109" s="105">
        <v>17</v>
      </c>
      <c r="R109" s="222"/>
      <c r="S109" s="102" t="e">
        <f>VLOOKUP(R92,'POINTS SCORE'!$B$10:$AI$39,18,FALSE)</f>
        <v>#N/A</v>
      </c>
      <c r="T109" s="102" t="e">
        <f>VLOOKUP(R92,'POINTS SCORE'!$B$39:$AI$78,18,FALSE)</f>
        <v>#N/A</v>
      </c>
      <c r="U109" s="105">
        <v>17</v>
      </c>
      <c r="V109" s="222"/>
      <c r="W109" s="102" t="e">
        <f>VLOOKUP(V92,'POINTS SCORE'!$B$10:$AI$39,18,FALSE)</f>
        <v>#N/A</v>
      </c>
      <c r="X109" s="102" t="e">
        <f>VLOOKUP(V92,'POINTS SCORE'!$B$39:$AI$78,18,FALSE)</f>
        <v>#N/A</v>
      </c>
      <c r="Y109" s="105">
        <v>17</v>
      </c>
      <c r="Z109" s="222"/>
      <c r="AA109" s="102" t="e">
        <f>VLOOKUP(Z92,'POINTS SCORE'!$B$10:$AI$39,18,FALSE)</f>
        <v>#N/A</v>
      </c>
      <c r="AB109" s="102" t="e">
        <f>VLOOKUP(Z92,'POINTS SCORE'!$B$39:$AI$78,18,FALSE)</f>
        <v>#N/A</v>
      </c>
      <c r="AC109" s="105">
        <v>17</v>
      </c>
      <c r="AD109" s="222"/>
      <c r="AE109" s="102" t="e">
        <f>VLOOKUP(AD92,'POINTS SCORE'!$B$10:$AI$39,18,FALSE)</f>
        <v>#N/A</v>
      </c>
      <c r="AF109" s="106" t="e">
        <f>VLOOKUP(AD92,'POINTS SCORE'!$B$39:$AI$78,18,FALSE)</f>
        <v>#N/A</v>
      </c>
    </row>
    <row r="110" spans="1:32">
      <c r="A110" s="105">
        <v>18</v>
      </c>
      <c r="B110" s="222"/>
      <c r="C110" s="102">
        <f>VLOOKUP(B92,'POINTS SCORE'!$B$10:$AI$39,19,FALSE)</f>
        <v>0</v>
      </c>
      <c r="D110" s="111">
        <f>VLOOKUP(B92,'POINTS SCORE'!$B$39:$AI$78,19,FALSE)</f>
        <v>0</v>
      </c>
      <c r="E110" s="113">
        <v>18</v>
      </c>
      <c r="F110" s="222"/>
      <c r="G110" s="111">
        <f>VLOOKUP(F92,'POINTS SCORE'!$B$10:$AI$39,19,FALSE)</f>
        <v>0</v>
      </c>
      <c r="H110" s="111">
        <f>VLOOKUP(F92,'POINTS SCORE'!$B$39:$AI$78,19,FALSE)</f>
        <v>0</v>
      </c>
      <c r="I110" s="113">
        <v>18</v>
      </c>
      <c r="J110" s="222"/>
      <c r="K110" s="111">
        <f>VLOOKUP(J92,'POINTS SCORE'!$B$10:$AI$39,19,FALSE)</f>
        <v>0</v>
      </c>
      <c r="L110" s="111">
        <f>VLOOKUP(J92,'POINTS SCORE'!$B$39:$AI$78,19,FALSE)</f>
        <v>0</v>
      </c>
      <c r="M110" s="113">
        <v>18</v>
      </c>
      <c r="N110" s="222"/>
      <c r="O110" s="102">
        <f>VLOOKUP(N92,'POINTS SCORE'!$B$10:$AI$39,19,FALSE)</f>
        <v>0</v>
      </c>
      <c r="P110" s="102">
        <f>VLOOKUP(N92,'POINTS SCORE'!$B$39:$AI$78,19,FALSE)</f>
        <v>0</v>
      </c>
      <c r="Q110" s="105">
        <v>18</v>
      </c>
      <c r="R110" s="222"/>
      <c r="S110" s="102" t="e">
        <f>VLOOKUP(R92,'POINTS SCORE'!$B$10:$AI$39,19,FALSE)</f>
        <v>#N/A</v>
      </c>
      <c r="T110" s="102" t="e">
        <f>VLOOKUP(R92,'POINTS SCORE'!$B$39:$AI$78,19,FALSE)</f>
        <v>#N/A</v>
      </c>
      <c r="U110" s="105">
        <v>18</v>
      </c>
      <c r="V110" s="222"/>
      <c r="W110" s="102" t="e">
        <f>VLOOKUP(V92,'POINTS SCORE'!$B$10:$AI$39,19,FALSE)</f>
        <v>#N/A</v>
      </c>
      <c r="X110" s="102" t="e">
        <f>VLOOKUP(V92,'POINTS SCORE'!$B$39:$AI$78,19,FALSE)</f>
        <v>#N/A</v>
      </c>
      <c r="Y110" s="105">
        <v>18</v>
      </c>
      <c r="Z110" s="222"/>
      <c r="AA110" s="102" t="e">
        <f>VLOOKUP(Z92,'POINTS SCORE'!$B$10:$AI$39,19,FALSE)</f>
        <v>#N/A</v>
      </c>
      <c r="AB110" s="102" t="e">
        <f>VLOOKUP(Z92,'POINTS SCORE'!$B$39:$AI$78,19,FALSE)</f>
        <v>#N/A</v>
      </c>
      <c r="AC110" s="105">
        <v>18</v>
      </c>
      <c r="AD110" s="222"/>
      <c r="AE110" s="102" t="e">
        <f>VLOOKUP(AD92,'POINTS SCORE'!$B$10:$AI$39,19,FALSE)</f>
        <v>#N/A</v>
      </c>
      <c r="AF110" s="106" t="e">
        <f>VLOOKUP(AD92,'POINTS SCORE'!$B$39:$AI$78,19,FALSE)</f>
        <v>#N/A</v>
      </c>
    </row>
    <row r="111" spans="1:32">
      <c r="A111" s="105">
        <v>19</v>
      </c>
      <c r="B111" s="222"/>
      <c r="C111" s="102">
        <f>VLOOKUP(B92,'POINTS SCORE'!$B$10:$AI$39,20,FALSE)</f>
        <v>0</v>
      </c>
      <c r="D111" s="111">
        <f>VLOOKUP(B92,'POINTS SCORE'!$B$39:$AI$78,20,FALSE)</f>
        <v>0</v>
      </c>
      <c r="E111" s="113">
        <v>19</v>
      </c>
      <c r="F111" s="222"/>
      <c r="G111" s="111">
        <f>VLOOKUP(F92,'POINTS SCORE'!$B$10:$AI$39,20,FALSE)</f>
        <v>0</v>
      </c>
      <c r="H111" s="111">
        <f>VLOOKUP(F92,'POINTS SCORE'!$B$39:$AI$78,20,FALSE)</f>
        <v>0</v>
      </c>
      <c r="I111" s="113">
        <v>19</v>
      </c>
      <c r="J111" s="222"/>
      <c r="K111" s="111">
        <f>VLOOKUP(J92,'POINTS SCORE'!$B$10:$AI$39,20,FALSE)</f>
        <v>0</v>
      </c>
      <c r="L111" s="111">
        <f>VLOOKUP(J92,'POINTS SCORE'!$B$39:$AI$78,20,FALSE)</f>
        <v>0</v>
      </c>
      <c r="M111" s="113">
        <v>19</v>
      </c>
      <c r="N111" s="222"/>
      <c r="O111" s="102">
        <f>VLOOKUP(N92,'POINTS SCORE'!$B$10:$AI$39,20,FALSE)</f>
        <v>0</v>
      </c>
      <c r="P111" s="102">
        <f>VLOOKUP(N92,'POINTS SCORE'!$B$39:$AI$78,20,FALSE)</f>
        <v>0</v>
      </c>
      <c r="Q111" s="105">
        <v>19</v>
      </c>
      <c r="R111" s="222"/>
      <c r="S111" s="102" t="e">
        <f>VLOOKUP(R92,'POINTS SCORE'!$B$10:$AI$39,20,FALSE)</f>
        <v>#N/A</v>
      </c>
      <c r="T111" s="102" t="e">
        <f>VLOOKUP(R92,'POINTS SCORE'!$B$39:$AI$78,20,FALSE)</f>
        <v>#N/A</v>
      </c>
      <c r="U111" s="105">
        <v>19</v>
      </c>
      <c r="V111" s="222"/>
      <c r="W111" s="102" t="e">
        <f>VLOOKUP(V92,'POINTS SCORE'!$B$10:$AI$39,20,FALSE)</f>
        <v>#N/A</v>
      </c>
      <c r="X111" s="102" t="e">
        <f>VLOOKUP(V92,'POINTS SCORE'!$B$39:$AI$78,20,FALSE)</f>
        <v>#N/A</v>
      </c>
      <c r="Y111" s="105">
        <v>19</v>
      </c>
      <c r="Z111" s="222"/>
      <c r="AA111" s="102" t="e">
        <f>VLOOKUP(Z92,'POINTS SCORE'!$B$10:$AI$39,20,FALSE)</f>
        <v>#N/A</v>
      </c>
      <c r="AB111" s="102" t="e">
        <f>VLOOKUP(Z92,'POINTS SCORE'!$B$39:$AI$78,20,FALSE)</f>
        <v>#N/A</v>
      </c>
      <c r="AC111" s="105">
        <v>19</v>
      </c>
      <c r="AD111" s="222"/>
      <c r="AE111" s="102" t="e">
        <f>VLOOKUP(AD92,'POINTS SCORE'!$B$10:$AI$39,20,FALSE)</f>
        <v>#N/A</v>
      </c>
      <c r="AF111" s="106" t="e">
        <f>VLOOKUP(AD92,'POINTS SCORE'!$B$39:$AI$78,20,FALSE)</f>
        <v>#N/A</v>
      </c>
    </row>
    <row r="112" spans="1:32">
      <c r="A112" s="105">
        <v>20</v>
      </c>
      <c r="B112" s="222"/>
      <c r="C112" s="102">
        <f>VLOOKUP(B92,'POINTS SCORE'!$B$10:$AI$39,21,FALSE)</f>
        <v>0</v>
      </c>
      <c r="D112" s="111">
        <f>VLOOKUP(B92,'POINTS SCORE'!$B$39:$AI$78,21,FALSE)</f>
        <v>0</v>
      </c>
      <c r="E112" s="113">
        <v>20</v>
      </c>
      <c r="F112" s="222"/>
      <c r="G112" s="111">
        <f>VLOOKUP(F92,'POINTS SCORE'!$B$10:$AI$39,21,FALSE)</f>
        <v>0</v>
      </c>
      <c r="H112" s="111">
        <f>VLOOKUP(F92,'POINTS SCORE'!$B$39:$AI$78,21,FALSE)</f>
        <v>0</v>
      </c>
      <c r="I112" s="113">
        <v>20</v>
      </c>
      <c r="J112" s="222"/>
      <c r="K112" s="111">
        <f>VLOOKUP(J92,'POINTS SCORE'!$B$10:$AI$39,21,FALSE)</f>
        <v>0</v>
      </c>
      <c r="L112" s="111">
        <f>VLOOKUP(J92,'POINTS SCORE'!$B$39:$AI$78,21,FALSE)</f>
        <v>0</v>
      </c>
      <c r="M112" s="113">
        <v>20</v>
      </c>
      <c r="N112" s="222"/>
      <c r="O112" s="102">
        <f>VLOOKUP(N92,'POINTS SCORE'!$B$10:$AI$39,21,FALSE)</f>
        <v>0</v>
      </c>
      <c r="P112" s="102">
        <f>VLOOKUP(N92,'POINTS SCORE'!$B$39:$AI$78,21,FALSE)</f>
        <v>0</v>
      </c>
      <c r="Q112" s="105">
        <v>20</v>
      </c>
      <c r="R112" s="222"/>
      <c r="S112" s="102" t="e">
        <f>VLOOKUP(R92,'POINTS SCORE'!$B$10:$AI$39,21,FALSE)</f>
        <v>#N/A</v>
      </c>
      <c r="T112" s="102" t="e">
        <f>VLOOKUP(R92,'POINTS SCORE'!$B$39:$AI$78,21,FALSE)</f>
        <v>#N/A</v>
      </c>
      <c r="U112" s="105">
        <v>20</v>
      </c>
      <c r="V112" s="222"/>
      <c r="W112" s="102" t="e">
        <f>VLOOKUP(V92,'POINTS SCORE'!$B$10:$AI$39,21,FALSE)</f>
        <v>#N/A</v>
      </c>
      <c r="X112" s="102" t="e">
        <f>VLOOKUP(V92,'POINTS SCORE'!$B$39:$AI$78,21,FALSE)</f>
        <v>#N/A</v>
      </c>
      <c r="Y112" s="105">
        <v>20</v>
      </c>
      <c r="Z112" s="222"/>
      <c r="AA112" s="102" t="e">
        <f>VLOOKUP(Z92,'POINTS SCORE'!$B$10:$AI$39,21,FALSE)</f>
        <v>#N/A</v>
      </c>
      <c r="AB112" s="102" t="e">
        <f>VLOOKUP(Z92,'POINTS SCORE'!$B$39:$AI$78,21,FALSE)</f>
        <v>#N/A</v>
      </c>
      <c r="AC112" s="105">
        <v>20</v>
      </c>
      <c r="AD112" s="222"/>
      <c r="AE112" s="102" t="e">
        <f>VLOOKUP(AD92,'POINTS SCORE'!$B$10:$AI$39,21,FALSE)</f>
        <v>#N/A</v>
      </c>
      <c r="AF112" s="106" t="e">
        <f>VLOOKUP(AD92,'POINTS SCORE'!$B$39:$AI$78,21,FALSE)</f>
        <v>#N/A</v>
      </c>
    </row>
    <row r="113" spans="1:32">
      <c r="A113" s="105">
        <v>21</v>
      </c>
      <c r="B113" s="222"/>
      <c r="C113" s="102">
        <f>VLOOKUP(B92,'POINTS SCORE'!$B$10:$AI$39,22,FALSE)</f>
        <v>0</v>
      </c>
      <c r="D113" s="111">
        <f>VLOOKUP(B92,'POINTS SCORE'!$B$39:$AI$78,22,FALSE)</f>
        <v>0</v>
      </c>
      <c r="E113" s="113">
        <v>21</v>
      </c>
      <c r="F113" s="222"/>
      <c r="G113" s="111">
        <f>VLOOKUP(F92,'POINTS SCORE'!$B$10:$AI$39,22,FALSE)</f>
        <v>0</v>
      </c>
      <c r="H113" s="111">
        <f>VLOOKUP(F92,'POINTS SCORE'!$B$39:$AI$78,22,FALSE)</f>
        <v>0</v>
      </c>
      <c r="I113" s="113">
        <v>21</v>
      </c>
      <c r="J113" s="222"/>
      <c r="K113" s="111">
        <f>VLOOKUP(J92,'POINTS SCORE'!$B$10:$AI$39,22,FALSE)</f>
        <v>0</v>
      </c>
      <c r="L113" s="111">
        <f>VLOOKUP(J92,'POINTS SCORE'!$B$39:$AI$78,22,FALSE)</f>
        <v>0</v>
      </c>
      <c r="M113" s="113">
        <v>21</v>
      </c>
      <c r="N113" s="222"/>
      <c r="O113" s="102">
        <f>VLOOKUP(N92,'POINTS SCORE'!$B$10:$AI$39,22,FALSE)</f>
        <v>0</v>
      </c>
      <c r="P113" s="102">
        <f>VLOOKUP(N92,'POINTS SCORE'!$B$39:$AI$78,22,FALSE)</f>
        <v>0</v>
      </c>
      <c r="Q113" s="105">
        <v>21</v>
      </c>
      <c r="R113" s="222"/>
      <c r="S113" s="102" t="e">
        <f>VLOOKUP(R92,'POINTS SCORE'!$B$10:$AI$39,22,FALSE)</f>
        <v>#N/A</v>
      </c>
      <c r="T113" s="102" t="e">
        <f>VLOOKUP(R92,'POINTS SCORE'!$B$39:$AI$78,22,FALSE)</f>
        <v>#N/A</v>
      </c>
      <c r="U113" s="105">
        <v>21</v>
      </c>
      <c r="V113" s="222"/>
      <c r="W113" s="102" t="e">
        <f>VLOOKUP(V92,'POINTS SCORE'!$B$10:$AI$39,22,FALSE)</f>
        <v>#N/A</v>
      </c>
      <c r="X113" s="102" t="e">
        <f>VLOOKUP(V92,'POINTS SCORE'!$B$39:$AI$78,22,FALSE)</f>
        <v>#N/A</v>
      </c>
      <c r="Y113" s="105">
        <v>21</v>
      </c>
      <c r="Z113" s="222"/>
      <c r="AA113" s="102" t="e">
        <f>VLOOKUP(Z92,'POINTS SCORE'!$B$10:$AI$39,22,FALSE)</f>
        <v>#N/A</v>
      </c>
      <c r="AB113" s="102" t="e">
        <f>VLOOKUP(Z92,'POINTS SCORE'!$B$39:$AI$78,22,FALSE)</f>
        <v>#N/A</v>
      </c>
      <c r="AC113" s="105">
        <v>21</v>
      </c>
      <c r="AD113" s="222"/>
      <c r="AE113" s="102" t="e">
        <f>VLOOKUP(AD92,'POINTS SCORE'!$B$10:$AI$39,22,FALSE)</f>
        <v>#N/A</v>
      </c>
      <c r="AF113" s="106" t="e">
        <f>VLOOKUP(AD92,'POINTS SCORE'!$B$39:$AI$78,22,FALSE)</f>
        <v>#N/A</v>
      </c>
    </row>
    <row r="114" spans="1:32">
      <c r="A114" s="105">
        <v>22</v>
      </c>
      <c r="B114" s="222"/>
      <c r="C114" s="102">
        <f>VLOOKUP(B92,'POINTS SCORE'!$B$10:$AI$39,23,FALSE)</f>
        <v>0</v>
      </c>
      <c r="D114" s="111">
        <f>VLOOKUP(B92,'POINTS SCORE'!$B$39:$AI$78,23,FALSE)</f>
        <v>0</v>
      </c>
      <c r="E114" s="113">
        <v>22</v>
      </c>
      <c r="F114" s="222"/>
      <c r="G114" s="111">
        <f>VLOOKUP(F92,'POINTS SCORE'!$B$10:$AI$39,23,FALSE)</f>
        <v>0</v>
      </c>
      <c r="H114" s="111">
        <f>VLOOKUP(F92,'POINTS SCORE'!$B$39:$AI$78,23,FALSE)</f>
        <v>0</v>
      </c>
      <c r="I114" s="113">
        <v>22</v>
      </c>
      <c r="J114" s="222"/>
      <c r="K114" s="111">
        <f>VLOOKUP(J92,'POINTS SCORE'!$B$10:$AI$39,23,FALSE)</f>
        <v>0</v>
      </c>
      <c r="L114" s="111">
        <f>VLOOKUP(J92,'POINTS SCORE'!$B$39:$AI$78,23,FALSE)</f>
        <v>0</v>
      </c>
      <c r="M114" s="113">
        <v>22</v>
      </c>
      <c r="N114" s="222"/>
      <c r="O114" s="102">
        <f>VLOOKUP(N92,'POINTS SCORE'!$B$10:$AI$39,23,FALSE)</f>
        <v>0</v>
      </c>
      <c r="P114" s="102">
        <f>VLOOKUP(N92,'POINTS SCORE'!$B$39:$AI$78,23,FALSE)</f>
        <v>0</v>
      </c>
      <c r="Q114" s="105">
        <v>22</v>
      </c>
      <c r="R114" s="222"/>
      <c r="S114" s="102" t="e">
        <f>VLOOKUP(R92,'POINTS SCORE'!$B$10:$AI$39,23,FALSE)</f>
        <v>#N/A</v>
      </c>
      <c r="T114" s="102" t="e">
        <f>VLOOKUP(R92,'POINTS SCORE'!$B$39:$AI$78,23,FALSE)</f>
        <v>#N/A</v>
      </c>
      <c r="U114" s="105">
        <v>22</v>
      </c>
      <c r="V114" s="222"/>
      <c r="W114" s="102" t="e">
        <f>VLOOKUP(V92,'POINTS SCORE'!$B$10:$AI$39,23,FALSE)</f>
        <v>#N/A</v>
      </c>
      <c r="X114" s="102" t="e">
        <f>VLOOKUP(V92,'POINTS SCORE'!$B$39:$AI$78,23,FALSE)</f>
        <v>#N/A</v>
      </c>
      <c r="Y114" s="105">
        <v>22</v>
      </c>
      <c r="Z114" s="222"/>
      <c r="AA114" s="102" t="e">
        <f>VLOOKUP(Z92,'POINTS SCORE'!$B$10:$AI$39,23,FALSE)</f>
        <v>#N/A</v>
      </c>
      <c r="AB114" s="102" t="e">
        <f>VLOOKUP(Z92,'POINTS SCORE'!$B$39:$AI$78,23,FALSE)</f>
        <v>#N/A</v>
      </c>
      <c r="AC114" s="105">
        <v>22</v>
      </c>
      <c r="AD114" s="222"/>
      <c r="AE114" s="102" t="e">
        <f>VLOOKUP(AD92,'POINTS SCORE'!$B$10:$AI$39,23,FALSE)</f>
        <v>#N/A</v>
      </c>
      <c r="AF114" s="106" t="e">
        <f>VLOOKUP(AD92,'POINTS SCORE'!$B$39:$AI$78,23,FALSE)</f>
        <v>#N/A</v>
      </c>
    </row>
    <row r="115" spans="1:32">
      <c r="A115" s="105">
        <v>23</v>
      </c>
      <c r="B115" s="222"/>
      <c r="C115" s="102">
        <f>VLOOKUP(B92,'POINTS SCORE'!$B$10:$AI$39,24,FALSE)</f>
        <v>0</v>
      </c>
      <c r="D115" s="111">
        <f>VLOOKUP(B92,'POINTS SCORE'!$B$39:$AI$78,24,FALSE)</f>
        <v>0</v>
      </c>
      <c r="E115" s="113">
        <v>23</v>
      </c>
      <c r="F115" s="222"/>
      <c r="G115" s="111">
        <f>VLOOKUP(F92,'POINTS SCORE'!$B$10:$AI$39,24,FALSE)</f>
        <v>0</v>
      </c>
      <c r="H115" s="111">
        <f>VLOOKUP(F92,'POINTS SCORE'!$B$39:$AI$78,24,FALSE)</f>
        <v>0</v>
      </c>
      <c r="I115" s="113">
        <v>23</v>
      </c>
      <c r="J115" s="222"/>
      <c r="K115" s="111">
        <f>VLOOKUP(J92,'POINTS SCORE'!$B$10:$AI$39,24,FALSE)</f>
        <v>0</v>
      </c>
      <c r="L115" s="111">
        <f>VLOOKUP(J92,'POINTS SCORE'!$B$39:$AI$78,24,FALSE)</f>
        <v>0</v>
      </c>
      <c r="M115" s="113">
        <v>23</v>
      </c>
      <c r="N115" s="222"/>
      <c r="O115" s="102">
        <f>VLOOKUP(N92,'POINTS SCORE'!$B$10:$AI$39,24,FALSE)</f>
        <v>0</v>
      </c>
      <c r="P115" s="102">
        <f>VLOOKUP(N92,'POINTS SCORE'!$B$39:$AI$78,24,FALSE)</f>
        <v>0</v>
      </c>
      <c r="Q115" s="105">
        <v>23</v>
      </c>
      <c r="R115" s="222"/>
      <c r="S115" s="102" t="e">
        <f>VLOOKUP(R92,'POINTS SCORE'!$B$10:$AI$39,24,FALSE)</f>
        <v>#N/A</v>
      </c>
      <c r="T115" s="102" t="e">
        <f>VLOOKUP(R92,'POINTS SCORE'!$B$39:$AI$78,24,FALSE)</f>
        <v>#N/A</v>
      </c>
      <c r="U115" s="105">
        <v>23</v>
      </c>
      <c r="V115" s="222"/>
      <c r="W115" s="102" t="e">
        <f>VLOOKUP(V92,'POINTS SCORE'!$B$10:$AI$39,24,FALSE)</f>
        <v>#N/A</v>
      </c>
      <c r="X115" s="102" t="e">
        <f>VLOOKUP(V92,'POINTS SCORE'!$B$39:$AI$78,24,FALSE)</f>
        <v>#N/A</v>
      </c>
      <c r="Y115" s="105">
        <v>23</v>
      </c>
      <c r="Z115" s="222"/>
      <c r="AA115" s="102" t="e">
        <f>VLOOKUP(Z92,'POINTS SCORE'!$B$10:$AI$39,24,FALSE)</f>
        <v>#N/A</v>
      </c>
      <c r="AB115" s="102" t="e">
        <f>VLOOKUP(Z92,'POINTS SCORE'!$B$39:$AI$78,24,FALSE)</f>
        <v>#N/A</v>
      </c>
      <c r="AC115" s="105">
        <v>23</v>
      </c>
      <c r="AD115" s="222"/>
      <c r="AE115" s="102" t="e">
        <f>VLOOKUP(AD92,'POINTS SCORE'!$B$10:$AI$39,24,FALSE)</f>
        <v>#N/A</v>
      </c>
      <c r="AF115" s="106" t="e">
        <f>VLOOKUP(AD92,'POINTS SCORE'!$B$39:$AI$78,24,FALSE)</f>
        <v>#N/A</v>
      </c>
    </row>
    <row r="116" spans="1:32">
      <c r="A116" s="105">
        <v>24</v>
      </c>
      <c r="B116" s="222"/>
      <c r="C116" s="102">
        <f>VLOOKUP(B92,'POINTS SCORE'!$B$10:$AI$39,25,FALSE)</f>
        <v>0</v>
      </c>
      <c r="D116" s="111">
        <f>VLOOKUP(B92,'POINTS SCORE'!$B$39:$AI$78,25,FALSE)</f>
        <v>0</v>
      </c>
      <c r="E116" s="113">
        <v>24</v>
      </c>
      <c r="F116" s="222"/>
      <c r="G116" s="111">
        <f>VLOOKUP(F92,'POINTS SCORE'!$B$10:$AI$39,25,FALSE)</f>
        <v>0</v>
      </c>
      <c r="H116" s="111">
        <f>VLOOKUP(F92,'POINTS SCORE'!$B$39:$AI$78,25,FALSE)</f>
        <v>0</v>
      </c>
      <c r="I116" s="113">
        <v>24</v>
      </c>
      <c r="J116" s="222"/>
      <c r="K116" s="111">
        <f>VLOOKUP(J92,'POINTS SCORE'!$B$10:$AI$39,25,FALSE)</f>
        <v>0</v>
      </c>
      <c r="L116" s="111">
        <f>VLOOKUP(J92,'POINTS SCORE'!$B$39:$AI$78,25,FALSE)</f>
        <v>0</v>
      </c>
      <c r="M116" s="113">
        <v>24</v>
      </c>
      <c r="N116" s="222"/>
      <c r="O116" s="102">
        <f>VLOOKUP(N92,'POINTS SCORE'!$B$10:$AI$39,25,FALSE)</f>
        <v>0</v>
      </c>
      <c r="P116" s="102">
        <f>VLOOKUP(N92,'POINTS SCORE'!$B$39:$AI$78,25,FALSE)</f>
        <v>0</v>
      </c>
      <c r="Q116" s="105">
        <v>24</v>
      </c>
      <c r="R116" s="222"/>
      <c r="S116" s="102" t="e">
        <f>VLOOKUP(R92,'POINTS SCORE'!$B$10:$AI$39,25,FALSE)</f>
        <v>#N/A</v>
      </c>
      <c r="T116" s="102" t="e">
        <f>VLOOKUP(R92,'POINTS SCORE'!$B$39:$AI$78,25,FALSE)</f>
        <v>#N/A</v>
      </c>
      <c r="U116" s="105">
        <v>24</v>
      </c>
      <c r="V116" s="222"/>
      <c r="W116" s="102" t="e">
        <f>VLOOKUP(V92,'POINTS SCORE'!$B$10:$AI$39,25,FALSE)</f>
        <v>#N/A</v>
      </c>
      <c r="X116" s="102" t="e">
        <f>VLOOKUP(V92,'POINTS SCORE'!$B$39:$AI$78,25,FALSE)</f>
        <v>#N/A</v>
      </c>
      <c r="Y116" s="105">
        <v>24</v>
      </c>
      <c r="Z116" s="222"/>
      <c r="AA116" s="102" t="e">
        <f>VLOOKUP(Z92,'POINTS SCORE'!$B$10:$AI$39,25,FALSE)</f>
        <v>#N/A</v>
      </c>
      <c r="AB116" s="102" t="e">
        <f>VLOOKUP(Z92,'POINTS SCORE'!$B$39:$AI$78,25,FALSE)</f>
        <v>#N/A</v>
      </c>
      <c r="AC116" s="105">
        <v>24</v>
      </c>
      <c r="AD116" s="222"/>
      <c r="AE116" s="102" t="e">
        <f>VLOOKUP(AD92,'POINTS SCORE'!$B$10:$AI$39,25,FALSE)</f>
        <v>#N/A</v>
      </c>
      <c r="AF116" s="106" t="e">
        <f>VLOOKUP(AD92,'POINTS SCORE'!$B$39:$AI$78,25,FALSE)</f>
        <v>#N/A</v>
      </c>
    </row>
    <row r="117" spans="1:32">
      <c r="A117" s="105">
        <v>25</v>
      </c>
      <c r="B117" s="222"/>
      <c r="C117" s="102">
        <f>VLOOKUP(B92,'POINTS SCORE'!$B$10:$AI$39,26,FALSE)</f>
        <v>0</v>
      </c>
      <c r="D117" s="111">
        <f>VLOOKUP(B92,'POINTS SCORE'!$B$39:$AI$78,26,FALSE)</f>
        <v>0</v>
      </c>
      <c r="E117" s="113">
        <v>25</v>
      </c>
      <c r="F117" s="222"/>
      <c r="G117" s="111">
        <f>VLOOKUP(F92,'POINTS SCORE'!$B$10:$AI$39,26,FALSE)</f>
        <v>0</v>
      </c>
      <c r="H117" s="111">
        <f>VLOOKUP(F92,'POINTS SCORE'!$B$39:$AI$78,26,FALSE)</f>
        <v>0</v>
      </c>
      <c r="I117" s="113">
        <v>25</v>
      </c>
      <c r="J117" s="222"/>
      <c r="K117" s="111">
        <f>VLOOKUP(J92,'POINTS SCORE'!$B$10:$AI$39,26,FALSE)</f>
        <v>0</v>
      </c>
      <c r="L117" s="111">
        <f>VLOOKUP(J92,'POINTS SCORE'!$B$39:$AI$78,26,FALSE)</f>
        <v>0</v>
      </c>
      <c r="M117" s="113">
        <v>25</v>
      </c>
      <c r="N117" s="222"/>
      <c r="O117" s="102">
        <f>VLOOKUP(N92,'POINTS SCORE'!$B$10:$AI$39,26,FALSE)</f>
        <v>0</v>
      </c>
      <c r="P117" s="102">
        <f>VLOOKUP(N92,'POINTS SCORE'!$B$39:$AI$78,26,FALSE)</f>
        <v>0</v>
      </c>
      <c r="Q117" s="105">
        <v>25</v>
      </c>
      <c r="R117" s="222"/>
      <c r="S117" s="102" t="e">
        <f>VLOOKUP(R92,'POINTS SCORE'!$B$10:$AI$39,26,FALSE)</f>
        <v>#N/A</v>
      </c>
      <c r="T117" s="102" t="e">
        <f>VLOOKUP(R92,'POINTS SCORE'!$B$39:$AI$78,26,FALSE)</f>
        <v>#N/A</v>
      </c>
      <c r="U117" s="105">
        <v>25</v>
      </c>
      <c r="V117" s="222"/>
      <c r="W117" s="102" t="e">
        <f>VLOOKUP(V92,'POINTS SCORE'!$B$10:$AI$39,26,FALSE)</f>
        <v>#N/A</v>
      </c>
      <c r="X117" s="102" t="e">
        <f>VLOOKUP(V92,'POINTS SCORE'!$B$39:$AI$78,26,FALSE)</f>
        <v>#N/A</v>
      </c>
      <c r="Y117" s="105">
        <v>25</v>
      </c>
      <c r="Z117" s="222"/>
      <c r="AA117" s="102" t="e">
        <f>VLOOKUP(Z92,'POINTS SCORE'!$B$10:$AI$39,26,FALSE)</f>
        <v>#N/A</v>
      </c>
      <c r="AB117" s="102" t="e">
        <f>VLOOKUP(Z92,'POINTS SCORE'!$B$39:$AI$78,26,FALSE)</f>
        <v>#N/A</v>
      </c>
      <c r="AC117" s="105">
        <v>25</v>
      </c>
      <c r="AD117" s="222"/>
      <c r="AE117" s="102" t="e">
        <f>VLOOKUP(AD92,'POINTS SCORE'!$B$10:$AI$39,26,FALSE)</f>
        <v>#N/A</v>
      </c>
      <c r="AF117" s="106" t="e">
        <f>VLOOKUP(AD92,'POINTS SCORE'!$B$39:$AI$78,26,FALSE)</f>
        <v>#N/A</v>
      </c>
    </row>
    <row r="118" spans="1:32">
      <c r="A118" s="105">
        <v>26</v>
      </c>
      <c r="B118" s="222"/>
      <c r="C118" s="102">
        <f>VLOOKUP(B92,'POINTS SCORE'!$B$10:$AI$39,27,FALSE)</f>
        <v>0</v>
      </c>
      <c r="D118" s="111">
        <f>VLOOKUP(B92,'POINTS SCORE'!$B$39:$AI$78,27,FALSE)</f>
        <v>0</v>
      </c>
      <c r="E118" s="113">
        <v>26</v>
      </c>
      <c r="F118" s="222"/>
      <c r="G118" s="111">
        <f>VLOOKUP(F92,'POINTS SCORE'!$B$10:$AI$39,27,FALSE)</f>
        <v>0</v>
      </c>
      <c r="H118" s="111">
        <f>VLOOKUP(F92,'POINTS SCORE'!$B$39:$AI$78,27,FALSE)</f>
        <v>0</v>
      </c>
      <c r="I118" s="113">
        <v>26</v>
      </c>
      <c r="J118" s="222"/>
      <c r="K118" s="111">
        <f>VLOOKUP(J92,'POINTS SCORE'!$B$10:$AI$39,27,FALSE)</f>
        <v>0</v>
      </c>
      <c r="L118" s="111">
        <f>VLOOKUP(J92,'POINTS SCORE'!$B$39:$AI$78,27,FALSE)</f>
        <v>0</v>
      </c>
      <c r="M118" s="113">
        <v>26</v>
      </c>
      <c r="N118" s="222"/>
      <c r="O118" s="102">
        <f>VLOOKUP(N92,'POINTS SCORE'!$B$10:$AI$39,27,FALSE)</f>
        <v>0</v>
      </c>
      <c r="P118" s="102">
        <f>VLOOKUP(N92,'POINTS SCORE'!$B$39:$AI$78,27,FALSE)</f>
        <v>0</v>
      </c>
      <c r="Q118" s="105">
        <v>26</v>
      </c>
      <c r="R118" s="222"/>
      <c r="S118" s="102" t="e">
        <f>VLOOKUP(R92,'POINTS SCORE'!$B$10:$AI$39,27,FALSE)</f>
        <v>#N/A</v>
      </c>
      <c r="T118" s="102" t="e">
        <f>VLOOKUP(R92,'POINTS SCORE'!$B$39:$AI$78,27,FALSE)</f>
        <v>#N/A</v>
      </c>
      <c r="U118" s="105">
        <v>26</v>
      </c>
      <c r="V118" s="222"/>
      <c r="W118" s="102" t="e">
        <f>VLOOKUP(V92,'POINTS SCORE'!$B$10:$AI$39,27,FALSE)</f>
        <v>#N/A</v>
      </c>
      <c r="X118" s="102" t="e">
        <f>VLOOKUP(V92,'POINTS SCORE'!$B$39:$AI$78,27,FALSE)</f>
        <v>#N/A</v>
      </c>
      <c r="Y118" s="105">
        <v>26</v>
      </c>
      <c r="Z118" s="222"/>
      <c r="AA118" s="102" t="e">
        <f>VLOOKUP(Z92,'POINTS SCORE'!$B$10:$AI$39,27,FALSE)</f>
        <v>#N/A</v>
      </c>
      <c r="AB118" s="102" t="e">
        <f>VLOOKUP(Z92,'POINTS SCORE'!$B$39:$AI$78,27,FALSE)</f>
        <v>#N/A</v>
      </c>
      <c r="AC118" s="105">
        <v>26</v>
      </c>
      <c r="AD118" s="222"/>
      <c r="AE118" s="102" t="e">
        <f>VLOOKUP(AD92,'POINTS SCORE'!$B$10:$AI$39,27,FALSE)</f>
        <v>#N/A</v>
      </c>
      <c r="AF118" s="106" t="e">
        <f>VLOOKUP(AD92,'POINTS SCORE'!$B$39:$AI$78,27,FALSE)</f>
        <v>#N/A</v>
      </c>
    </row>
    <row r="119" spans="1:32">
      <c r="A119" s="105">
        <v>27</v>
      </c>
      <c r="B119" s="222"/>
      <c r="C119" s="102">
        <f>VLOOKUP(B92,'POINTS SCORE'!$B$10:$AI$39,28,FALSE)</f>
        <v>0</v>
      </c>
      <c r="D119" s="111">
        <f>VLOOKUP(B92,'POINTS SCORE'!$B$39:$AI$78,28,FALSE)</f>
        <v>0</v>
      </c>
      <c r="E119" s="113">
        <v>27</v>
      </c>
      <c r="F119" s="222"/>
      <c r="G119" s="111">
        <f>VLOOKUP(F92,'POINTS SCORE'!$B$10:$AI$39,28,FALSE)</f>
        <v>0</v>
      </c>
      <c r="H119" s="111">
        <f>VLOOKUP(F92,'POINTS SCORE'!$B$39:$AI$78,28,FALSE)</f>
        <v>0</v>
      </c>
      <c r="I119" s="113">
        <v>27</v>
      </c>
      <c r="J119" s="222"/>
      <c r="K119" s="111">
        <f>VLOOKUP(J92,'POINTS SCORE'!$B$10:$AI$39,28,FALSE)</f>
        <v>0</v>
      </c>
      <c r="L119" s="111">
        <f>VLOOKUP(J92,'POINTS SCORE'!$B$39:$AI$78,28,FALSE)</f>
        <v>0</v>
      </c>
      <c r="M119" s="113">
        <v>27</v>
      </c>
      <c r="N119" s="222"/>
      <c r="O119" s="102">
        <f>VLOOKUP(N92,'POINTS SCORE'!$B$10:$AI$39,28,FALSE)</f>
        <v>0</v>
      </c>
      <c r="P119" s="102">
        <f>VLOOKUP(N92,'POINTS SCORE'!$B$39:$AI$78,28,FALSE)</f>
        <v>0</v>
      </c>
      <c r="Q119" s="105">
        <v>27</v>
      </c>
      <c r="R119" s="222"/>
      <c r="S119" s="102" t="e">
        <f>VLOOKUP(R92,'POINTS SCORE'!$B$10:$AI$39,28,FALSE)</f>
        <v>#N/A</v>
      </c>
      <c r="T119" s="102" t="e">
        <f>VLOOKUP(R92,'POINTS SCORE'!$B$39:$AI$78,28,FALSE)</f>
        <v>#N/A</v>
      </c>
      <c r="U119" s="105">
        <v>27</v>
      </c>
      <c r="V119" s="222"/>
      <c r="W119" s="102" t="e">
        <f>VLOOKUP(V92,'POINTS SCORE'!$B$10:$AI$39,28,FALSE)</f>
        <v>#N/A</v>
      </c>
      <c r="X119" s="102" t="e">
        <f>VLOOKUP(V92,'POINTS SCORE'!$B$39:$AI$78,28,FALSE)</f>
        <v>#N/A</v>
      </c>
      <c r="Y119" s="105">
        <v>27</v>
      </c>
      <c r="Z119" s="222"/>
      <c r="AA119" s="102" t="e">
        <f>VLOOKUP(Z92,'POINTS SCORE'!$B$10:$AI$39,28,FALSE)</f>
        <v>#N/A</v>
      </c>
      <c r="AB119" s="102" t="e">
        <f>VLOOKUP(Z92,'POINTS SCORE'!$B$39:$AI$78,28,FALSE)</f>
        <v>#N/A</v>
      </c>
      <c r="AC119" s="105">
        <v>27</v>
      </c>
      <c r="AD119" s="222"/>
      <c r="AE119" s="102" t="e">
        <f>VLOOKUP(AD92,'POINTS SCORE'!$B$10:$AI$39,28,FALSE)</f>
        <v>#N/A</v>
      </c>
      <c r="AF119" s="106" t="e">
        <f>VLOOKUP(AD92,'POINTS SCORE'!$B$39:$AI$78,28,FALSE)</f>
        <v>#N/A</v>
      </c>
    </row>
    <row r="120" spans="1:32">
      <c r="A120" s="105">
        <v>28</v>
      </c>
      <c r="B120" s="222"/>
      <c r="C120" s="102">
        <f>VLOOKUP(B92,'POINTS SCORE'!$B$10:$AI$39,29,FALSE)</f>
        <v>0</v>
      </c>
      <c r="D120" s="111">
        <f>VLOOKUP(B92,'POINTS SCORE'!$B$39:$AI$78,29,FALSE)</f>
        <v>0</v>
      </c>
      <c r="E120" s="113">
        <v>28</v>
      </c>
      <c r="F120" s="222"/>
      <c r="G120" s="111">
        <f>VLOOKUP(F92,'POINTS SCORE'!$B$10:$AI$39,29,FALSE)</f>
        <v>0</v>
      </c>
      <c r="H120" s="111">
        <f>VLOOKUP(F92,'POINTS SCORE'!$B$39:$AI$78,29,FALSE)</f>
        <v>0</v>
      </c>
      <c r="I120" s="113">
        <v>28</v>
      </c>
      <c r="J120" s="222"/>
      <c r="K120" s="111">
        <f>VLOOKUP(J92,'POINTS SCORE'!$B$10:$AI$39,29,FALSE)</f>
        <v>0</v>
      </c>
      <c r="L120" s="111">
        <f>VLOOKUP(J92,'POINTS SCORE'!$B$39:$AI$78,29,FALSE)</f>
        <v>0</v>
      </c>
      <c r="M120" s="113">
        <v>28</v>
      </c>
      <c r="N120" s="222"/>
      <c r="O120" s="102">
        <f>VLOOKUP(N92,'POINTS SCORE'!$B$10:$AI$39,29,FALSE)</f>
        <v>0</v>
      </c>
      <c r="P120" s="102">
        <f>VLOOKUP(N92,'POINTS SCORE'!$B$39:$AI$78,29,FALSE)</f>
        <v>0</v>
      </c>
      <c r="Q120" s="105">
        <v>28</v>
      </c>
      <c r="R120" s="222"/>
      <c r="S120" s="102" t="e">
        <f>VLOOKUP(R92,'POINTS SCORE'!$B$10:$AI$39,29,FALSE)</f>
        <v>#N/A</v>
      </c>
      <c r="T120" s="102" t="e">
        <f>VLOOKUP(R92,'POINTS SCORE'!$B$39:$AI$78,29,FALSE)</f>
        <v>#N/A</v>
      </c>
      <c r="U120" s="105">
        <v>28</v>
      </c>
      <c r="V120" s="222"/>
      <c r="W120" s="102" t="e">
        <f>VLOOKUP(V92,'POINTS SCORE'!$B$10:$AI$39,29,FALSE)</f>
        <v>#N/A</v>
      </c>
      <c r="X120" s="102" t="e">
        <f>VLOOKUP(V92,'POINTS SCORE'!$B$39:$AI$78,29,FALSE)</f>
        <v>#N/A</v>
      </c>
      <c r="Y120" s="105">
        <v>28</v>
      </c>
      <c r="Z120" s="222"/>
      <c r="AA120" s="102" t="e">
        <f>VLOOKUP(Z92,'POINTS SCORE'!$B$10:$AI$39,29,FALSE)</f>
        <v>#N/A</v>
      </c>
      <c r="AB120" s="102" t="e">
        <f>VLOOKUP(Z92,'POINTS SCORE'!$B$39:$AI$78,29,FALSE)</f>
        <v>#N/A</v>
      </c>
      <c r="AC120" s="105">
        <v>28</v>
      </c>
      <c r="AD120" s="222"/>
      <c r="AE120" s="102" t="e">
        <f>VLOOKUP(AD92,'POINTS SCORE'!$B$10:$AI$39,29,FALSE)</f>
        <v>#N/A</v>
      </c>
      <c r="AF120" s="106" t="e">
        <f>VLOOKUP(AD92,'POINTS SCORE'!$B$39:$AI$78,29,FALSE)</f>
        <v>#N/A</v>
      </c>
    </row>
    <row r="121" spans="1:32">
      <c r="A121" s="105">
        <v>29</v>
      </c>
      <c r="B121" s="222"/>
      <c r="C121" s="102">
        <f>VLOOKUP(B92,'POINTS SCORE'!$B$10:$AI$39,30,FALSE)</f>
        <v>0</v>
      </c>
      <c r="D121" s="111">
        <f>VLOOKUP(B92,'POINTS SCORE'!$B$39:$AI$78,30,FALSE)</f>
        <v>0</v>
      </c>
      <c r="E121" s="113">
        <v>29</v>
      </c>
      <c r="F121" s="222"/>
      <c r="G121" s="111">
        <f>VLOOKUP(F92,'POINTS SCORE'!$B$10:$AI$39,30,FALSE)</f>
        <v>0</v>
      </c>
      <c r="H121" s="111">
        <f>VLOOKUP(F92,'POINTS SCORE'!$B$39:$AI$78,30,FALSE)</f>
        <v>0</v>
      </c>
      <c r="I121" s="113">
        <v>29</v>
      </c>
      <c r="J121" s="222"/>
      <c r="K121" s="111">
        <f>VLOOKUP(J92,'POINTS SCORE'!$B$10:$AI$39,30,FALSE)</f>
        <v>0</v>
      </c>
      <c r="L121" s="111">
        <f>VLOOKUP(J92,'POINTS SCORE'!$B$39:$AI$78,30,FALSE)</f>
        <v>0</v>
      </c>
      <c r="M121" s="113">
        <v>29</v>
      </c>
      <c r="N121" s="222"/>
      <c r="O121" s="102">
        <f>VLOOKUP(N92,'POINTS SCORE'!$B$10:$AI$39,30,FALSE)</f>
        <v>0</v>
      </c>
      <c r="P121" s="102">
        <f>VLOOKUP(N92,'POINTS SCORE'!$B$39:$AI$78,30,FALSE)</f>
        <v>0</v>
      </c>
      <c r="Q121" s="105">
        <v>29</v>
      </c>
      <c r="R121" s="222"/>
      <c r="S121" s="102" t="e">
        <f>VLOOKUP(R92,'POINTS SCORE'!$B$10:$AI$39,30,FALSE)</f>
        <v>#N/A</v>
      </c>
      <c r="T121" s="102" t="e">
        <f>VLOOKUP(R92,'POINTS SCORE'!$B$39:$AI$78,30,FALSE)</f>
        <v>#N/A</v>
      </c>
      <c r="U121" s="105">
        <v>29</v>
      </c>
      <c r="V121" s="222"/>
      <c r="W121" s="102" t="e">
        <f>VLOOKUP(V92,'POINTS SCORE'!$B$10:$AI$39,30,FALSE)</f>
        <v>#N/A</v>
      </c>
      <c r="X121" s="102" t="e">
        <f>VLOOKUP(V92,'POINTS SCORE'!$B$39:$AI$78,30,FALSE)</f>
        <v>#N/A</v>
      </c>
      <c r="Y121" s="105">
        <v>29</v>
      </c>
      <c r="Z121" s="222"/>
      <c r="AA121" s="102" t="e">
        <f>VLOOKUP(Z92,'POINTS SCORE'!$B$10:$AI$39,30,FALSE)</f>
        <v>#N/A</v>
      </c>
      <c r="AB121" s="102" t="e">
        <f>VLOOKUP(Z92,'POINTS SCORE'!$B$39:$AI$78,30,FALSE)</f>
        <v>#N/A</v>
      </c>
      <c r="AC121" s="105">
        <v>29</v>
      </c>
      <c r="AD121" s="222"/>
      <c r="AE121" s="102" t="e">
        <f>VLOOKUP(AD92,'POINTS SCORE'!$B$10:$AI$39,30,FALSE)</f>
        <v>#N/A</v>
      </c>
      <c r="AF121" s="106" t="e">
        <f>VLOOKUP(AD92,'POINTS SCORE'!$B$39:$AI$78,30,FALSE)</f>
        <v>#N/A</v>
      </c>
    </row>
    <row r="122" spans="1:32">
      <c r="A122" s="105">
        <v>30</v>
      </c>
      <c r="B122" s="222"/>
      <c r="C122" s="102">
        <f>VLOOKUP(B92,'POINTS SCORE'!$B$10:$AI$39,31,FALSE)</f>
        <v>0</v>
      </c>
      <c r="D122" s="111">
        <f>VLOOKUP(B92,'POINTS SCORE'!$B$39:$AI$78,31,FALSE)</f>
        <v>0</v>
      </c>
      <c r="E122" s="113">
        <v>30</v>
      </c>
      <c r="F122" s="222"/>
      <c r="G122" s="111">
        <f>VLOOKUP(F92,'POINTS SCORE'!$B$10:$AI$39,31,FALSE)</f>
        <v>0</v>
      </c>
      <c r="H122" s="111">
        <f>VLOOKUP(F92,'POINTS SCORE'!$B$39:$AI$78,31,FALSE)</f>
        <v>0</v>
      </c>
      <c r="I122" s="113">
        <v>30</v>
      </c>
      <c r="J122" s="222"/>
      <c r="K122" s="111">
        <f>VLOOKUP(J92,'POINTS SCORE'!$B$10:$AI$39,31,FALSE)</f>
        <v>0</v>
      </c>
      <c r="L122" s="111">
        <f>VLOOKUP(J92,'POINTS SCORE'!$B$39:$AI$78,31,FALSE)</f>
        <v>0</v>
      </c>
      <c r="M122" s="113">
        <v>30</v>
      </c>
      <c r="N122" s="222"/>
      <c r="O122" s="102">
        <f>VLOOKUP(N92,'POINTS SCORE'!$B$10:$AI$39,31,FALSE)</f>
        <v>0</v>
      </c>
      <c r="P122" s="102">
        <f>VLOOKUP(N92,'POINTS SCORE'!$B$39:$AI$78,31,FALSE)</f>
        <v>0</v>
      </c>
      <c r="Q122" s="105">
        <v>30</v>
      </c>
      <c r="R122" s="222"/>
      <c r="S122" s="102" t="e">
        <f>VLOOKUP(R92,'POINTS SCORE'!$B$10:$AI$39,31,FALSE)</f>
        <v>#N/A</v>
      </c>
      <c r="T122" s="102" t="e">
        <f>VLOOKUP(R92,'POINTS SCORE'!$B$39:$AI$78,31,FALSE)</f>
        <v>#N/A</v>
      </c>
      <c r="U122" s="105">
        <v>30</v>
      </c>
      <c r="V122" s="222"/>
      <c r="W122" s="102" t="e">
        <f>VLOOKUP(V92,'POINTS SCORE'!$B$10:$AI$39,31,FALSE)</f>
        <v>#N/A</v>
      </c>
      <c r="X122" s="102" t="e">
        <f>VLOOKUP(V92,'POINTS SCORE'!$B$39:$AI$78,31,FALSE)</f>
        <v>#N/A</v>
      </c>
      <c r="Y122" s="105">
        <v>30</v>
      </c>
      <c r="Z122" s="222"/>
      <c r="AA122" s="102" t="e">
        <f>VLOOKUP(Z92,'POINTS SCORE'!$B$10:$AI$39,31,FALSE)</f>
        <v>#N/A</v>
      </c>
      <c r="AB122" s="102" t="e">
        <f>VLOOKUP(Z92,'POINTS SCORE'!$B$39:$AI$78,31,FALSE)</f>
        <v>#N/A</v>
      </c>
      <c r="AC122" s="105">
        <v>30</v>
      </c>
      <c r="AD122" s="222"/>
      <c r="AE122" s="102" t="e">
        <f>VLOOKUP(AD92,'POINTS SCORE'!$B$10:$AI$39,31,FALSE)</f>
        <v>#N/A</v>
      </c>
      <c r="AF122" s="106" t="e">
        <f>VLOOKUP(AD92,'POINTS SCORE'!$B$39:$AI$78,31,FALSE)</f>
        <v>#N/A</v>
      </c>
    </row>
    <row r="123" spans="1:32">
      <c r="A123" s="105" t="s">
        <v>149</v>
      </c>
      <c r="B123" s="222"/>
      <c r="C123" s="102">
        <f>VLOOKUP(B92,'POINTS SCORE'!$B$10:$AI$39,32,FALSE)</f>
        <v>7</v>
      </c>
      <c r="D123" s="111">
        <f>VLOOKUP(B92,'POINTS SCORE'!$B$39:$AI$78,32,FALSE)</f>
        <v>7</v>
      </c>
      <c r="E123" s="113" t="s">
        <v>149</v>
      </c>
      <c r="F123" s="222"/>
      <c r="G123" s="111">
        <f>VLOOKUP(F92,'POINTS SCORE'!$B$10:$AI$39,32,FALSE)</f>
        <v>7</v>
      </c>
      <c r="H123" s="111">
        <f>VLOOKUP(F92,'POINTS SCORE'!$B$39:$AI$78,32,FALSE)</f>
        <v>7</v>
      </c>
      <c r="I123" s="113" t="s">
        <v>149</v>
      </c>
      <c r="J123" s="222" t="s">
        <v>211</v>
      </c>
      <c r="K123" s="111">
        <f>VLOOKUP(J92,'POINTS SCORE'!$B$10:$AI$39,32,FALSE)</f>
        <v>14</v>
      </c>
      <c r="L123" s="111">
        <f>VLOOKUP(J92,'POINTS SCORE'!$B$39:$AI$78,32,FALSE)</f>
        <v>14</v>
      </c>
      <c r="M123" s="113" t="s">
        <v>149</v>
      </c>
      <c r="N123" s="222"/>
      <c r="O123" s="102">
        <f>VLOOKUP(N92,'POINTS SCORE'!$B$10:$AI$39,32,FALSE)</f>
        <v>7</v>
      </c>
      <c r="P123" s="102">
        <f>VLOOKUP(N92,'POINTS SCORE'!$B$39:$AI$78,32,FALSE)</f>
        <v>7</v>
      </c>
      <c r="Q123" s="105" t="s">
        <v>149</v>
      </c>
      <c r="R123" s="222"/>
      <c r="S123" s="102" t="e">
        <f>VLOOKUP(R92,'POINTS SCORE'!$B$10:$AI$39,32,FALSE)</f>
        <v>#N/A</v>
      </c>
      <c r="T123" s="102" t="e">
        <f>VLOOKUP(R92,'POINTS SCORE'!$B$39:$AI$78,32,FALSE)</f>
        <v>#N/A</v>
      </c>
      <c r="U123" s="105" t="s">
        <v>149</v>
      </c>
      <c r="V123" s="222"/>
      <c r="W123" s="102" t="e">
        <f>VLOOKUP(V92,'POINTS SCORE'!$B$10:$AI$39,32,FALSE)</f>
        <v>#N/A</v>
      </c>
      <c r="X123" s="102" t="e">
        <f>VLOOKUP(V92,'POINTS SCORE'!$B$39:$AI$78,32,FALSE)</f>
        <v>#N/A</v>
      </c>
      <c r="Y123" s="105" t="s">
        <v>149</v>
      </c>
      <c r="Z123" s="222"/>
      <c r="AA123" s="102" t="e">
        <f>VLOOKUP(Z92,'POINTS SCORE'!$B$10:$AI$39,32,FALSE)</f>
        <v>#N/A</v>
      </c>
      <c r="AB123" s="102" t="e">
        <f>VLOOKUP(Z92,'POINTS SCORE'!$B$39:$AI$78,32,FALSE)</f>
        <v>#N/A</v>
      </c>
      <c r="AC123" s="105" t="s">
        <v>149</v>
      </c>
      <c r="AD123" s="222"/>
      <c r="AE123" s="102" t="e">
        <f>VLOOKUP(AD92,'POINTS SCORE'!$B$10:$AI$39,32,FALSE)</f>
        <v>#N/A</v>
      </c>
      <c r="AF123" s="106" t="e">
        <f>VLOOKUP(AD92,'POINTS SCORE'!$B$39:$AI$78,32,FALSE)</f>
        <v>#N/A</v>
      </c>
    </row>
    <row r="124" spans="1:32">
      <c r="A124" s="105" t="s">
        <v>149</v>
      </c>
      <c r="B124" s="222"/>
      <c r="C124" s="102">
        <f>VLOOKUP(B92,'POINTS SCORE'!$B$10:$AI$39,32,FALSE)</f>
        <v>7</v>
      </c>
      <c r="D124" s="111">
        <f>VLOOKUP(B92,'POINTS SCORE'!$B$39:$AI$78,32,FALSE)</f>
        <v>7</v>
      </c>
      <c r="E124" s="113" t="s">
        <v>149</v>
      </c>
      <c r="F124" s="222"/>
      <c r="G124" s="111">
        <f>VLOOKUP(F92,'POINTS SCORE'!$B$10:$AI$39,32,FALSE)</f>
        <v>7</v>
      </c>
      <c r="H124" s="111">
        <f>VLOOKUP(F92,'POINTS SCORE'!$B$39:$AI$78,32,FALSE)</f>
        <v>7</v>
      </c>
      <c r="I124" s="113" t="s">
        <v>149</v>
      </c>
      <c r="J124" s="222"/>
      <c r="K124" s="111">
        <f>VLOOKUP(J92,'POINTS SCORE'!$B$10:$AI$39,32,FALSE)</f>
        <v>14</v>
      </c>
      <c r="L124" s="111">
        <f>VLOOKUP(J92,'POINTS SCORE'!$B$39:$AI$78,32,FALSE)</f>
        <v>14</v>
      </c>
      <c r="M124" s="113" t="s">
        <v>149</v>
      </c>
      <c r="N124" s="222"/>
      <c r="O124" s="102">
        <f>VLOOKUP(N92,'POINTS SCORE'!$B$10:$AI$39,32,FALSE)</f>
        <v>7</v>
      </c>
      <c r="P124" s="102">
        <f>VLOOKUP(N92,'POINTS SCORE'!$B$39:$AI$78,32,FALSE)</f>
        <v>7</v>
      </c>
      <c r="Q124" s="105" t="s">
        <v>149</v>
      </c>
      <c r="R124" s="222"/>
      <c r="S124" s="102" t="e">
        <f>VLOOKUP(R92,'POINTS SCORE'!$B$10:$AI$39,32,FALSE)</f>
        <v>#N/A</v>
      </c>
      <c r="T124" s="102" t="e">
        <f>VLOOKUP(R92,'POINTS SCORE'!$B$39:$AI$78,32,FALSE)</f>
        <v>#N/A</v>
      </c>
      <c r="U124" s="105" t="s">
        <v>149</v>
      </c>
      <c r="V124" s="222"/>
      <c r="W124" s="102" t="e">
        <f>VLOOKUP(V92,'POINTS SCORE'!$B$10:$AI$39,32,FALSE)</f>
        <v>#N/A</v>
      </c>
      <c r="X124" s="102" t="e">
        <f>VLOOKUP(V92,'POINTS SCORE'!$B$39:$AI$78,32,FALSE)</f>
        <v>#N/A</v>
      </c>
      <c r="Y124" s="105" t="s">
        <v>149</v>
      </c>
      <c r="Z124" s="222"/>
      <c r="AA124" s="102" t="e">
        <f>VLOOKUP(Z92,'POINTS SCORE'!$B$10:$AI$39,32,FALSE)</f>
        <v>#N/A</v>
      </c>
      <c r="AB124" s="102" t="e">
        <f>VLOOKUP(Z92,'POINTS SCORE'!$B$39:$AI$78,32,FALSE)</f>
        <v>#N/A</v>
      </c>
      <c r="AC124" s="105" t="s">
        <v>149</v>
      </c>
      <c r="AD124" s="222"/>
      <c r="AE124" s="102" t="e">
        <f>VLOOKUP(AD92,'POINTS SCORE'!$B$10:$AI$39,32,FALSE)</f>
        <v>#N/A</v>
      </c>
      <c r="AF124" s="106" t="e">
        <f>VLOOKUP(AD92,'POINTS SCORE'!$B$39:$AI$78,32,FALSE)</f>
        <v>#N/A</v>
      </c>
    </row>
    <row r="125" spans="1:32">
      <c r="A125" s="105" t="s">
        <v>149</v>
      </c>
      <c r="B125" s="222"/>
      <c r="C125" s="102">
        <f>VLOOKUP(B92,'POINTS SCORE'!$B$10:$AI$39,32,FALSE)</f>
        <v>7</v>
      </c>
      <c r="D125" s="111">
        <f>VLOOKUP(B92,'POINTS SCORE'!$B$39:$AI$78,32,FALSE)</f>
        <v>7</v>
      </c>
      <c r="E125" s="113" t="s">
        <v>149</v>
      </c>
      <c r="F125" s="222"/>
      <c r="G125" s="111">
        <f>VLOOKUP(F92,'POINTS SCORE'!$B$10:$AI$39,32,FALSE)</f>
        <v>7</v>
      </c>
      <c r="H125" s="111">
        <f>VLOOKUP(F92,'POINTS SCORE'!$B$39:$AI$78,32,FALSE)</f>
        <v>7</v>
      </c>
      <c r="I125" s="113" t="s">
        <v>149</v>
      </c>
      <c r="J125" s="222"/>
      <c r="K125" s="111">
        <f>VLOOKUP(J92,'POINTS SCORE'!$B$10:$AI$39,32,FALSE)</f>
        <v>14</v>
      </c>
      <c r="L125" s="111">
        <f>VLOOKUP(J92,'POINTS SCORE'!$B$39:$AI$78,32,FALSE)</f>
        <v>14</v>
      </c>
      <c r="M125" s="113" t="s">
        <v>149</v>
      </c>
      <c r="N125" s="222"/>
      <c r="O125" s="102">
        <f>VLOOKUP(N92,'POINTS SCORE'!$B$10:$AI$39,32,FALSE)</f>
        <v>7</v>
      </c>
      <c r="P125" s="102">
        <f>VLOOKUP(N92,'POINTS SCORE'!$B$39:$AI$78,32,FALSE)</f>
        <v>7</v>
      </c>
      <c r="Q125" s="105" t="s">
        <v>149</v>
      </c>
      <c r="R125" s="222"/>
      <c r="S125" s="102" t="e">
        <f>VLOOKUP(R92,'POINTS SCORE'!$B$10:$AI$39,32,FALSE)</f>
        <v>#N/A</v>
      </c>
      <c r="T125" s="102" t="e">
        <f>VLOOKUP(R92,'POINTS SCORE'!$B$39:$AI$78,32,FALSE)</f>
        <v>#N/A</v>
      </c>
      <c r="U125" s="105" t="s">
        <v>149</v>
      </c>
      <c r="V125" s="222"/>
      <c r="W125" s="102" t="e">
        <f>VLOOKUP(V92,'POINTS SCORE'!$B$10:$AI$39,32,FALSE)</f>
        <v>#N/A</v>
      </c>
      <c r="X125" s="102" t="e">
        <f>VLOOKUP(V92,'POINTS SCORE'!$B$39:$AI$78,32,FALSE)</f>
        <v>#N/A</v>
      </c>
      <c r="Y125" s="105" t="s">
        <v>149</v>
      </c>
      <c r="Z125" s="222"/>
      <c r="AA125" s="102" t="e">
        <f>VLOOKUP(Z92,'POINTS SCORE'!$B$10:$AI$39,32,FALSE)</f>
        <v>#N/A</v>
      </c>
      <c r="AB125" s="102" t="e">
        <f>VLOOKUP(Z92,'POINTS SCORE'!$B$39:$AI$78,32,FALSE)</f>
        <v>#N/A</v>
      </c>
      <c r="AC125" s="105" t="s">
        <v>149</v>
      </c>
      <c r="AD125" s="222"/>
      <c r="AE125" s="102" t="e">
        <f>VLOOKUP(AD92,'POINTS SCORE'!$B$10:$AI$39,32,FALSE)</f>
        <v>#N/A</v>
      </c>
      <c r="AF125" s="106" t="e">
        <f>VLOOKUP(AD92,'POINTS SCORE'!$B$39:$AI$78,32,FALSE)</f>
        <v>#N/A</v>
      </c>
    </row>
    <row r="126" spans="1:32">
      <c r="A126" s="105" t="s">
        <v>149</v>
      </c>
      <c r="B126" s="222"/>
      <c r="C126" s="102">
        <f>VLOOKUP(B92,'POINTS SCORE'!$B$10:$AI$39,32,FALSE)</f>
        <v>7</v>
      </c>
      <c r="D126" s="111">
        <f>VLOOKUP(B92,'POINTS SCORE'!$B$39:$AI$78,32,FALSE)</f>
        <v>7</v>
      </c>
      <c r="E126" s="113" t="s">
        <v>149</v>
      </c>
      <c r="F126" s="222"/>
      <c r="G126" s="111">
        <f>VLOOKUP(F92,'POINTS SCORE'!$B$10:$AI$39,32,FALSE)</f>
        <v>7</v>
      </c>
      <c r="H126" s="111">
        <f>VLOOKUP(F92,'POINTS SCORE'!$B$39:$AI$78,32,FALSE)</f>
        <v>7</v>
      </c>
      <c r="I126" s="113" t="s">
        <v>149</v>
      </c>
      <c r="J126" s="222"/>
      <c r="K126" s="111">
        <f>VLOOKUP(J92,'POINTS SCORE'!$B$10:$AI$39,32,FALSE)</f>
        <v>14</v>
      </c>
      <c r="L126" s="111">
        <f>VLOOKUP(J92,'POINTS SCORE'!$B$39:$AI$78,32,FALSE)</f>
        <v>14</v>
      </c>
      <c r="M126" s="113" t="s">
        <v>149</v>
      </c>
      <c r="N126" s="222"/>
      <c r="O126" s="102">
        <f>VLOOKUP(N92,'POINTS SCORE'!$B$10:$AI$39,32,FALSE)</f>
        <v>7</v>
      </c>
      <c r="P126" s="102">
        <f>VLOOKUP(N92,'POINTS SCORE'!$B$39:$AI$78,32,FALSE)</f>
        <v>7</v>
      </c>
      <c r="Q126" s="105" t="s">
        <v>149</v>
      </c>
      <c r="R126" s="222"/>
      <c r="S126" s="102" t="e">
        <f>VLOOKUP(R92,'POINTS SCORE'!$B$10:$AI$39,32,FALSE)</f>
        <v>#N/A</v>
      </c>
      <c r="T126" s="102" t="e">
        <f>VLOOKUP(R92,'POINTS SCORE'!$B$39:$AI$78,32,FALSE)</f>
        <v>#N/A</v>
      </c>
      <c r="U126" s="105" t="s">
        <v>149</v>
      </c>
      <c r="V126" s="222"/>
      <c r="W126" s="102" t="e">
        <f>VLOOKUP(V92,'POINTS SCORE'!$B$10:$AI$39,32,FALSE)</f>
        <v>#N/A</v>
      </c>
      <c r="X126" s="102" t="e">
        <f>VLOOKUP(V92,'POINTS SCORE'!$B$39:$AI$78,32,FALSE)</f>
        <v>#N/A</v>
      </c>
      <c r="Y126" s="105" t="s">
        <v>149</v>
      </c>
      <c r="Z126" s="222"/>
      <c r="AA126" s="102" t="e">
        <f>VLOOKUP(Z92,'POINTS SCORE'!$B$10:$AI$39,32,FALSE)</f>
        <v>#N/A</v>
      </c>
      <c r="AB126" s="102" t="e">
        <f>VLOOKUP(Z92,'POINTS SCORE'!$B$39:$AI$78,32,FALSE)</f>
        <v>#N/A</v>
      </c>
      <c r="AC126" s="105" t="s">
        <v>149</v>
      </c>
      <c r="AD126" s="222"/>
      <c r="AE126" s="102" t="e">
        <f>VLOOKUP(AD92,'POINTS SCORE'!$B$10:$AI$39,32,FALSE)</f>
        <v>#N/A</v>
      </c>
      <c r="AF126" s="106" t="e">
        <f>VLOOKUP(AD92,'POINTS SCORE'!$B$39:$AI$78,32,FALSE)</f>
        <v>#N/A</v>
      </c>
    </row>
    <row r="127" spans="1:32">
      <c r="A127" s="105" t="s">
        <v>149</v>
      </c>
      <c r="B127" s="222"/>
      <c r="C127" s="102">
        <f>VLOOKUP(B92,'POINTS SCORE'!$B$10:$AI$39,32,FALSE)</f>
        <v>7</v>
      </c>
      <c r="D127" s="111">
        <f>VLOOKUP(B92,'POINTS SCORE'!$B$39:$AI$78,32,FALSE)</f>
        <v>7</v>
      </c>
      <c r="E127" s="113" t="s">
        <v>149</v>
      </c>
      <c r="F127" s="222"/>
      <c r="G127" s="111">
        <f>VLOOKUP(F92,'POINTS SCORE'!$B$10:$AI$39,32,FALSE)</f>
        <v>7</v>
      </c>
      <c r="H127" s="111">
        <f>VLOOKUP(F92,'POINTS SCORE'!$B$39:$AI$78,32,FALSE)</f>
        <v>7</v>
      </c>
      <c r="I127" s="113" t="s">
        <v>149</v>
      </c>
      <c r="J127" s="222"/>
      <c r="K127" s="111">
        <f>VLOOKUP(J92,'POINTS SCORE'!$B$10:$AI$39,32,FALSE)</f>
        <v>14</v>
      </c>
      <c r="L127" s="111">
        <f>VLOOKUP(J92,'POINTS SCORE'!$B$39:$AI$78,32,FALSE)</f>
        <v>14</v>
      </c>
      <c r="M127" s="113" t="s">
        <v>149</v>
      </c>
      <c r="N127" s="222"/>
      <c r="O127" s="102">
        <f>VLOOKUP(N92,'POINTS SCORE'!$B$10:$AI$39,32,FALSE)</f>
        <v>7</v>
      </c>
      <c r="P127" s="102">
        <f>VLOOKUP(N92,'POINTS SCORE'!$B$39:$AI$78,32,FALSE)</f>
        <v>7</v>
      </c>
      <c r="Q127" s="105" t="s">
        <v>149</v>
      </c>
      <c r="R127" s="222"/>
      <c r="S127" s="102" t="e">
        <f>VLOOKUP(R92,'POINTS SCORE'!$B$10:$AI$39,32,FALSE)</f>
        <v>#N/A</v>
      </c>
      <c r="T127" s="102" t="e">
        <f>VLOOKUP(R92,'POINTS SCORE'!$B$39:$AI$78,32,FALSE)</f>
        <v>#N/A</v>
      </c>
      <c r="U127" s="105" t="s">
        <v>149</v>
      </c>
      <c r="V127" s="222"/>
      <c r="W127" s="102" t="e">
        <f>VLOOKUP(V92,'POINTS SCORE'!$B$10:$AI$39,32,FALSE)</f>
        <v>#N/A</v>
      </c>
      <c r="X127" s="102" t="e">
        <f>VLOOKUP(V92,'POINTS SCORE'!$B$39:$AI$78,32,FALSE)</f>
        <v>#N/A</v>
      </c>
      <c r="Y127" s="105" t="s">
        <v>149</v>
      </c>
      <c r="Z127" s="222"/>
      <c r="AA127" s="102" t="e">
        <f>VLOOKUP(Z92,'POINTS SCORE'!$B$10:$AI$39,32,FALSE)</f>
        <v>#N/A</v>
      </c>
      <c r="AB127" s="102" t="e">
        <f>VLOOKUP(Z92,'POINTS SCORE'!$B$39:$AI$78,32,FALSE)</f>
        <v>#N/A</v>
      </c>
      <c r="AC127" s="105" t="s">
        <v>149</v>
      </c>
      <c r="AD127" s="222"/>
      <c r="AE127" s="102" t="e">
        <f>VLOOKUP(AD92,'POINTS SCORE'!$B$10:$AI$39,32,FALSE)</f>
        <v>#N/A</v>
      </c>
      <c r="AF127" s="106" t="e">
        <f>VLOOKUP(AD92,'POINTS SCORE'!$B$39:$AI$78,32,FALSE)</f>
        <v>#N/A</v>
      </c>
    </row>
    <row r="128" spans="1:32">
      <c r="A128" s="105" t="s">
        <v>149</v>
      </c>
      <c r="B128" s="222"/>
      <c r="C128" s="102">
        <f>VLOOKUP(B92,'POINTS SCORE'!$B$10:$AI$39,32,FALSE)</f>
        <v>7</v>
      </c>
      <c r="D128" s="111">
        <f>VLOOKUP(B92,'POINTS SCORE'!$B$39:$AI$78,32,FALSE)</f>
        <v>7</v>
      </c>
      <c r="E128" s="113" t="s">
        <v>149</v>
      </c>
      <c r="F128" s="222"/>
      <c r="G128" s="111">
        <f>VLOOKUP(F92,'POINTS SCORE'!$B$10:$AI$39,32,FALSE)</f>
        <v>7</v>
      </c>
      <c r="H128" s="111">
        <f>VLOOKUP(F92,'POINTS SCORE'!$B$39:$AI$78,32,FALSE)</f>
        <v>7</v>
      </c>
      <c r="I128" s="113" t="s">
        <v>149</v>
      </c>
      <c r="J128" s="222"/>
      <c r="K128" s="111">
        <f>VLOOKUP(J92,'POINTS SCORE'!$B$10:$AI$39,32,FALSE)</f>
        <v>14</v>
      </c>
      <c r="L128" s="111">
        <f>VLOOKUP(J92,'POINTS SCORE'!$B$39:$AI$78,32,FALSE)</f>
        <v>14</v>
      </c>
      <c r="M128" s="113" t="s">
        <v>149</v>
      </c>
      <c r="N128" s="222"/>
      <c r="O128" s="102">
        <f>VLOOKUP(N92,'POINTS SCORE'!$B$10:$AI$39,32,FALSE)</f>
        <v>7</v>
      </c>
      <c r="P128" s="102">
        <f>VLOOKUP(N92,'POINTS SCORE'!$B$39:$AI$78,32,FALSE)</f>
        <v>7</v>
      </c>
      <c r="Q128" s="105" t="s">
        <v>149</v>
      </c>
      <c r="R128" s="222"/>
      <c r="S128" s="102" t="e">
        <f>VLOOKUP(R92,'POINTS SCORE'!$B$10:$AI$39,32,FALSE)</f>
        <v>#N/A</v>
      </c>
      <c r="T128" s="102" t="e">
        <f>VLOOKUP(R92,'POINTS SCORE'!$B$39:$AI$78,32,FALSE)</f>
        <v>#N/A</v>
      </c>
      <c r="U128" s="105" t="s">
        <v>149</v>
      </c>
      <c r="V128" s="222"/>
      <c r="W128" s="102" t="e">
        <f>VLOOKUP(V92,'POINTS SCORE'!$B$10:$AI$39,32,FALSE)</f>
        <v>#N/A</v>
      </c>
      <c r="X128" s="102" t="e">
        <f>VLOOKUP(V92,'POINTS SCORE'!$B$39:$AI$78,32,FALSE)</f>
        <v>#N/A</v>
      </c>
      <c r="Y128" s="105" t="s">
        <v>149</v>
      </c>
      <c r="Z128" s="222"/>
      <c r="AA128" s="102" t="e">
        <f>VLOOKUP(Z92,'POINTS SCORE'!$B$10:$AI$39,32,FALSE)</f>
        <v>#N/A</v>
      </c>
      <c r="AB128" s="102" t="e">
        <f>VLOOKUP(Z92,'POINTS SCORE'!$B$39:$AI$78,32,FALSE)</f>
        <v>#N/A</v>
      </c>
      <c r="AC128" s="105" t="s">
        <v>149</v>
      </c>
      <c r="AD128" s="222"/>
      <c r="AE128" s="102" t="e">
        <f>VLOOKUP(AD92,'POINTS SCORE'!$B$10:$AI$39,32,FALSE)</f>
        <v>#N/A</v>
      </c>
      <c r="AF128" s="106" t="e">
        <f>VLOOKUP(AD92,'POINTS SCORE'!$B$39:$AI$78,32,FALSE)</f>
        <v>#N/A</v>
      </c>
    </row>
    <row r="129" spans="1:32">
      <c r="A129" s="105" t="s">
        <v>149</v>
      </c>
      <c r="B129" s="222"/>
      <c r="C129" s="102">
        <f>VLOOKUP(B92,'POINTS SCORE'!$B$10:$AI$39,32,FALSE)</f>
        <v>7</v>
      </c>
      <c r="D129" s="111">
        <f>VLOOKUP(B92,'POINTS SCORE'!$B$39:$AI$78,33,FALSE)</f>
        <v>7</v>
      </c>
      <c r="E129" s="113" t="s">
        <v>150</v>
      </c>
      <c r="F129" s="222"/>
      <c r="G129" s="111">
        <f>VLOOKUP(F92,'POINTS SCORE'!$B$10:$AI$39,33,FALSE)</f>
        <v>7</v>
      </c>
      <c r="H129" s="111">
        <f>VLOOKUP(F92,'POINTS SCORE'!$B$39:$AI$78,33,FALSE)</f>
        <v>7</v>
      </c>
      <c r="I129" s="113" t="s">
        <v>150</v>
      </c>
      <c r="J129" s="222"/>
      <c r="K129" s="111">
        <f>VLOOKUP(J92,'POINTS SCORE'!$B$10:$AI$39,33,FALSE)</f>
        <v>14</v>
      </c>
      <c r="L129" s="111">
        <f>VLOOKUP(J92,'POINTS SCORE'!$B$39:$AI$78,33,FALSE)</f>
        <v>14</v>
      </c>
      <c r="M129" s="113" t="s">
        <v>150</v>
      </c>
      <c r="N129" s="222"/>
      <c r="O129" s="102">
        <f>VLOOKUP(N92,'POINTS SCORE'!$B$10:$AI$39,33,FALSE)</f>
        <v>7</v>
      </c>
      <c r="P129" s="102">
        <f>VLOOKUP(N92,'POINTS SCORE'!$B$39:$AI$78,33,FALSE)</f>
        <v>7</v>
      </c>
      <c r="Q129" s="105" t="s">
        <v>150</v>
      </c>
      <c r="R129" s="222"/>
      <c r="S129" s="102" t="e">
        <f>VLOOKUP(R92,'POINTS SCORE'!$B$10:$AI$39,33,FALSE)</f>
        <v>#N/A</v>
      </c>
      <c r="T129" s="102" t="e">
        <f>VLOOKUP(R92,'POINTS SCORE'!$B$39:$AI$78,33,FALSE)</f>
        <v>#N/A</v>
      </c>
      <c r="U129" s="105" t="s">
        <v>150</v>
      </c>
      <c r="V129" s="222"/>
      <c r="W129" s="102" t="e">
        <f>VLOOKUP(V92,'POINTS SCORE'!$B$10:$AI$39,33,FALSE)</f>
        <v>#N/A</v>
      </c>
      <c r="X129" s="102" t="e">
        <f>VLOOKUP(V92,'POINTS SCORE'!$B$39:$AI$78,33,FALSE)</f>
        <v>#N/A</v>
      </c>
      <c r="Y129" s="105" t="s">
        <v>150</v>
      </c>
      <c r="Z129" s="222"/>
      <c r="AA129" s="102" t="e">
        <f>VLOOKUP(Z92,'POINTS SCORE'!$B$10:$AI$39,33,FALSE)</f>
        <v>#N/A</v>
      </c>
      <c r="AB129" s="102" t="e">
        <f>VLOOKUP(Z92,'POINTS SCORE'!$B$39:$AI$78,33,FALSE)</f>
        <v>#N/A</v>
      </c>
      <c r="AC129" s="105" t="s">
        <v>150</v>
      </c>
      <c r="AD129" s="222"/>
      <c r="AE129" s="102" t="e">
        <f>VLOOKUP(AD92,'POINTS SCORE'!$B$10:$AI$39,33,FALSE)</f>
        <v>#N/A</v>
      </c>
      <c r="AF129" s="106" t="e">
        <f>VLOOKUP(AD92,'POINTS SCORE'!$B$39:$AI$78,33,FALSE)</f>
        <v>#N/A</v>
      </c>
    </row>
    <row r="130" spans="1:32">
      <c r="A130" s="105" t="s">
        <v>150</v>
      </c>
      <c r="B130" s="222"/>
      <c r="C130" s="102">
        <f>VLOOKUP(B92,'POINTS SCORE'!$B$10:$AI$39,33,FALSE)</f>
        <v>7</v>
      </c>
      <c r="D130" s="111">
        <f>VLOOKUP(B92,'POINTS SCORE'!$B$39:$AI$78,33,FALSE)</f>
        <v>7</v>
      </c>
      <c r="E130" s="113" t="s">
        <v>150</v>
      </c>
      <c r="F130" s="222"/>
      <c r="G130" s="111">
        <f>VLOOKUP(F92,'POINTS SCORE'!$B$10:$AI$39,33,FALSE)</f>
        <v>7</v>
      </c>
      <c r="H130" s="111">
        <f>VLOOKUP(F92,'POINTS SCORE'!$B$39:$AI$78,33,FALSE)</f>
        <v>7</v>
      </c>
      <c r="I130" s="113" t="s">
        <v>150</v>
      </c>
      <c r="J130" s="222"/>
      <c r="K130" s="111">
        <f>VLOOKUP(J92,'POINTS SCORE'!$B$10:$AI$39,33,FALSE)</f>
        <v>14</v>
      </c>
      <c r="L130" s="111">
        <f>VLOOKUP(J92,'POINTS SCORE'!$B$39:$AI$78,33,FALSE)</f>
        <v>14</v>
      </c>
      <c r="M130" s="113" t="s">
        <v>150</v>
      </c>
      <c r="N130" s="222"/>
      <c r="O130" s="102">
        <f>VLOOKUP(N92,'POINTS SCORE'!$B$10:$AI$39,33,FALSE)</f>
        <v>7</v>
      </c>
      <c r="P130" s="102">
        <f>VLOOKUP(N92,'POINTS SCORE'!$B$39:$AI$78,33,FALSE)</f>
        <v>7</v>
      </c>
      <c r="Q130" s="105" t="s">
        <v>150</v>
      </c>
      <c r="R130" s="222"/>
      <c r="S130" s="102" t="e">
        <f>VLOOKUP(R92,'POINTS SCORE'!$B$10:$AI$39,33,FALSE)</f>
        <v>#N/A</v>
      </c>
      <c r="T130" s="102" t="e">
        <f>VLOOKUP(R92,'POINTS SCORE'!$B$39:$AI$78,33,FALSE)</f>
        <v>#N/A</v>
      </c>
      <c r="U130" s="105" t="s">
        <v>150</v>
      </c>
      <c r="V130" s="222"/>
      <c r="W130" s="102" t="e">
        <f>VLOOKUP(V92,'POINTS SCORE'!$B$10:$AI$39,33,FALSE)</f>
        <v>#N/A</v>
      </c>
      <c r="X130" s="102" t="e">
        <f>VLOOKUP(V92,'POINTS SCORE'!$B$39:$AI$78,33,FALSE)</f>
        <v>#N/A</v>
      </c>
      <c r="Y130" s="105" t="s">
        <v>150</v>
      </c>
      <c r="Z130" s="222"/>
      <c r="AA130" s="102" t="e">
        <f>VLOOKUP(Z92,'POINTS SCORE'!$B$10:$AI$39,33,FALSE)</f>
        <v>#N/A</v>
      </c>
      <c r="AB130" s="102" t="e">
        <f>VLOOKUP(Z92,'POINTS SCORE'!$B$39:$AI$78,33,FALSE)</f>
        <v>#N/A</v>
      </c>
      <c r="AC130" s="105" t="s">
        <v>150</v>
      </c>
      <c r="AD130" s="222"/>
      <c r="AE130" s="102" t="e">
        <f>VLOOKUP(AD92,'POINTS SCORE'!$B$10:$AI$39,33,FALSE)</f>
        <v>#N/A</v>
      </c>
      <c r="AF130" s="106" t="e">
        <f>VLOOKUP(AD92,'POINTS SCORE'!$B$39:$AI$78,33,FALSE)</f>
        <v>#N/A</v>
      </c>
    </row>
    <row r="131" spans="1:32">
      <c r="A131" s="105" t="s">
        <v>150</v>
      </c>
      <c r="B131" s="222"/>
      <c r="C131" s="102">
        <f>VLOOKUP(B92,'POINTS SCORE'!$B$10:$AI$39,33,FALSE)</f>
        <v>7</v>
      </c>
      <c r="D131" s="111">
        <f>VLOOKUP(B92,'POINTS SCORE'!$B$39:$AI$78,33,FALSE)</f>
        <v>7</v>
      </c>
      <c r="E131" s="113" t="s">
        <v>150</v>
      </c>
      <c r="F131" s="222"/>
      <c r="G131" s="111">
        <f>VLOOKUP(F92,'POINTS SCORE'!$B$10:$AI$39,33,FALSE)</f>
        <v>7</v>
      </c>
      <c r="H131" s="111">
        <f>VLOOKUP(F92,'POINTS SCORE'!$B$39:$AI$78,33,FALSE)</f>
        <v>7</v>
      </c>
      <c r="I131" s="113" t="s">
        <v>150</v>
      </c>
      <c r="J131" s="222"/>
      <c r="K131" s="111">
        <f>VLOOKUP(J92,'POINTS SCORE'!$B$10:$AI$39,33,FALSE)</f>
        <v>14</v>
      </c>
      <c r="L131" s="111">
        <f>VLOOKUP(J92,'POINTS SCORE'!$B$39:$AI$78,33,FALSE)</f>
        <v>14</v>
      </c>
      <c r="M131" s="113" t="s">
        <v>150</v>
      </c>
      <c r="N131" s="222"/>
      <c r="O131" s="102">
        <f>VLOOKUP(N92,'POINTS SCORE'!$B$10:$AI$39,33,FALSE)</f>
        <v>7</v>
      </c>
      <c r="P131" s="102">
        <f>VLOOKUP(N92,'POINTS SCORE'!$B$39:$AI$78,33,FALSE)</f>
        <v>7</v>
      </c>
      <c r="Q131" s="105" t="s">
        <v>150</v>
      </c>
      <c r="R131" s="222"/>
      <c r="S131" s="102" t="e">
        <f>VLOOKUP(R92,'POINTS SCORE'!$B$10:$AI$39,33,FALSE)</f>
        <v>#N/A</v>
      </c>
      <c r="T131" s="102" t="e">
        <f>VLOOKUP(R92,'POINTS SCORE'!$B$39:$AI$78,33,FALSE)</f>
        <v>#N/A</v>
      </c>
      <c r="U131" s="105" t="s">
        <v>150</v>
      </c>
      <c r="V131" s="222"/>
      <c r="W131" s="102" t="e">
        <f>VLOOKUP(V92,'POINTS SCORE'!$B$10:$AI$39,33,FALSE)</f>
        <v>#N/A</v>
      </c>
      <c r="X131" s="102" t="e">
        <f>VLOOKUP(V92,'POINTS SCORE'!$B$39:$AI$78,33,FALSE)</f>
        <v>#N/A</v>
      </c>
      <c r="Y131" s="105" t="s">
        <v>150</v>
      </c>
      <c r="Z131" s="222"/>
      <c r="AA131" s="102" t="e">
        <f>VLOOKUP(Z92,'POINTS SCORE'!$B$10:$AI$39,33,FALSE)</f>
        <v>#N/A</v>
      </c>
      <c r="AB131" s="102" t="e">
        <f>VLOOKUP(Z92,'POINTS SCORE'!$B$39:$AI$78,33,FALSE)</f>
        <v>#N/A</v>
      </c>
      <c r="AC131" s="105" t="s">
        <v>150</v>
      </c>
      <c r="AD131" s="222"/>
      <c r="AE131" s="102" t="e">
        <f>VLOOKUP(AD92,'POINTS SCORE'!$B$10:$AI$39,33,FALSE)</f>
        <v>#N/A</v>
      </c>
      <c r="AF131" s="106" t="e">
        <f>VLOOKUP(AD92,'POINTS SCORE'!$B$39:$AI$78,33,FALSE)</f>
        <v>#N/A</v>
      </c>
    </row>
    <row r="132" spans="1:32">
      <c r="A132" s="105" t="s">
        <v>151</v>
      </c>
      <c r="B132" s="222"/>
      <c r="C132" s="102">
        <f>VLOOKUP(B92,'POINTS SCORE'!$B$10:$AI$39,34,FALSE)</f>
        <v>0</v>
      </c>
      <c r="D132" s="111">
        <f>VLOOKUP(B92,'POINTS SCORE'!$B$39:$AI$78,34,FALSE)</f>
        <v>0</v>
      </c>
      <c r="E132" s="113" t="s">
        <v>151</v>
      </c>
      <c r="F132" s="222"/>
      <c r="G132" s="111">
        <f>VLOOKUP(F92,'POINTS SCORE'!$B$10:$AI$39,34,FALSE)</f>
        <v>0</v>
      </c>
      <c r="H132" s="111">
        <f>VLOOKUP(F92,'POINTS SCORE'!$B$39:$AI$78,34,FALSE)</f>
        <v>0</v>
      </c>
      <c r="I132" s="113" t="s">
        <v>151</v>
      </c>
      <c r="J132" s="222"/>
      <c r="K132" s="111">
        <f>VLOOKUP(J92,'POINTS SCORE'!$B$10:$AI$39,34,FALSE)</f>
        <v>0</v>
      </c>
      <c r="L132" s="111">
        <f>VLOOKUP(J92,'POINTS SCORE'!$B$39:$AI$78,34,FALSE)</f>
        <v>0</v>
      </c>
      <c r="M132" s="113" t="s">
        <v>151</v>
      </c>
      <c r="N132" s="222"/>
      <c r="O132" s="102">
        <f>VLOOKUP(N92,'POINTS SCORE'!$B$10:$AI$39,34,FALSE)</f>
        <v>0</v>
      </c>
      <c r="P132" s="102">
        <f>VLOOKUP(N92,'POINTS SCORE'!$B$39:$AI$78,34,FALSE)</f>
        <v>0</v>
      </c>
      <c r="Q132" s="105" t="s">
        <v>151</v>
      </c>
      <c r="R132" s="222"/>
      <c r="S132" s="102" t="e">
        <f>VLOOKUP(R92,'POINTS SCORE'!$B$10:$AI$39,34,FALSE)</f>
        <v>#N/A</v>
      </c>
      <c r="T132" s="102" t="e">
        <f>VLOOKUP(R92,'POINTS SCORE'!$B$39:$AI$78,34,FALSE)</f>
        <v>#N/A</v>
      </c>
      <c r="U132" s="105" t="s">
        <v>151</v>
      </c>
      <c r="V132" s="222"/>
      <c r="W132" s="102" t="e">
        <f>VLOOKUP(V92,'POINTS SCORE'!$B$10:$AI$39,34,FALSE)</f>
        <v>#N/A</v>
      </c>
      <c r="X132" s="102" t="e">
        <f>VLOOKUP(V92,'POINTS SCORE'!$B$39:$AI$78,34,FALSE)</f>
        <v>#N/A</v>
      </c>
      <c r="Y132" s="105" t="s">
        <v>151</v>
      </c>
      <c r="Z132" s="222"/>
      <c r="AA132" s="102" t="e">
        <f>VLOOKUP(Z92,'POINTS SCORE'!$B$10:$AI$39,34,FALSE)</f>
        <v>#N/A</v>
      </c>
      <c r="AB132" s="102" t="e">
        <f>VLOOKUP(Z92,'POINTS SCORE'!$B$39:$AI$78,34,FALSE)</f>
        <v>#N/A</v>
      </c>
      <c r="AC132" s="105" t="s">
        <v>151</v>
      </c>
      <c r="AD132" s="222"/>
      <c r="AE132" s="102" t="e">
        <f>VLOOKUP(AD92,'POINTS SCORE'!$B$10:$AI$39,34,FALSE)</f>
        <v>#N/A</v>
      </c>
      <c r="AF132" s="106" t="e">
        <f>VLOOKUP(AD92,'POINTS SCORE'!$B$39:$AI$78,34,FALSE)</f>
        <v>#N/A</v>
      </c>
    </row>
    <row r="133" spans="1:32">
      <c r="A133" s="105" t="s">
        <v>151</v>
      </c>
      <c r="B133" s="222"/>
      <c r="C133" s="102">
        <f>VLOOKUP(B92,'POINTS SCORE'!$B$10:$AI$39,34,FALSE)</f>
        <v>0</v>
      </c>
      <c r="D133" s="111">
        <f>VLOOKUP(B92,'POINTS SCORE'!$B$39:$AI$78,34,FALSE)</f>
        <v>0</v>
      </c>
      <c r="E133" s="113" t="s">
        <v>151</v>
      </c>
      <c r="F133" s="222"/>
      <c r="G133" s="111">
        <f>VLOOKUP(F92,'POINTS SCORE'!$B$10:$AI$39,34,FALSE)</f>
        <v>0</v>
      </c>
      <c r="H133" s="111">
        <f>VLOOKUP(F92,'POINTS SCORE'!$B$39:$AI$78,34,FALSE)</f>
        <v>0</v>
      </c>
      <c r="I133" s="113" t="s">
        <v>151</v>
      </c>
      <c r="J133" s="222"/>
      <c r="K133" s="111">
        <f>VLOOKUP(J92,'POINTS SCORE'!$B$10:$AI$39,34,FALSE)</f>
        <v>0</v>
      </c>
      <c r="L133" s="111">
        <f>VLOOKUP(J92,'POINTS SCORE'!$B$39:$AI$78,34,FALSE)</f>
        <v>0</v>
      </c>
      <c r="M133" s="113" t="s">
        <v>151</v>
      </c>
      <c r="N133" s="222"/>
      <c r="O133" s="102">
        <f>VLOOKUP(N92,'POINTS SCORE'!$B$10:$AI$39,34,FALSE)</f>
        <v>0</v>
      </c>
      <c r="P133" s="102">
        <f>VLOOKUP(N92,'POINTS SCORE'!$B$39:$AI$78,34,FALSE)</f>
        <v>0</v>
      </c>
      <c r="Q133" s="105" t="s">
        <v>151</v>
      </c>
      <c r="R133" s="222"/>
      <c r="S133" s="102" t="e">
        <f>VLOOKUP(R92,'POINTS SCORE'!$B$10:$AI$39,34,FALSE)</f>
        <v>#N/A</v>
      </c>
      <c r="T133" s="102" t="e">
        <f>VLOOKUP(R92,'POINTS SCORE'!$B$39:$AI$78,34,FALSE)</f>
        <v>#N/A</v>
      </c>
      <c r="U133" s="105" t="s">
        <v>151</v>
      </c>
      <c r="V133" s="222"/>
      <c r="W133" s="102" t="e">
        <f>VLOOKUP(V92,'POINTS SCORE'!$B$10:$AI$39,34,FALSE)</f>
        <v>#N/A</v>
      </c>
      <c r="X133" s="102" t="e">
        <f>VLOOKUP(V92,'POINTS SCORE'!$B$39:$AI$78,34,FALSE)</f>
        <v>#N/A</v>
      </c>
      <c r="Y133" s="105" t="s">
        <v>151</v>
      </c>
      <c r="Z133" s="222"/>
      <c r="AA133" s="102" t="e">
        <f>VLOOKUP(Z92,'POINTS SCORE'!$B$10:$AI$39,34,FALSE)</f>
        <v>#N/A</v>
      </c>
      <c r="AB133" s="102" t="e">
        <f>VLOOKUP(Z92,'POINTS SCORE'!$B$39:$AI$78,34,FALSE)</f>
        <v>#N/A</v>
      </c>
      <c r="AC133" s="105" t="s">
        <v>151</v>
      </c>
      <c r="AD133" s="222"/>
      <c r="AE133" s="102" t="e">
        <f>VLOOKUP(AD92,'POINTS SCORE'!$B$10:$AI$39,34,FALSE)</f>
        <v>#N/A</v>
      </c>
      <c r="AF133" s="106" t="e">
        <f>VLOOKUP(AD92,'POINTS SCORE'!$B$39:$AI$78,34,FALSE)</f>
        <v>#N/A</v>
      </c>
    </row>
    <row r="134" spans="1:32">
      <c r="A134" s="105" t="s">
        <v>151</v>
      </c>
      <c r="B134" s="222"/>
      <c r="C134" s="102">
        <f>VLOOKUP(B92,'POINTS SCORE'!$B$10:$AI$39,34,FALSE)</f>
        <v>0</v>
      </c>
      <c r="D134" s="111">
        <f>VLOOKUP(B92,'POINTS SCORE'!$B$39:$AI$78,34,FALSE)</f>
        <v>0</v>
      </c>
      <c r="E134" s="113" t="s">
        <v>151</v>
      </c>
      <c r="F134" s="222"/>
      <c r="G134" s="111">
        <f>VLOOKUP(F92,'POINTS SCORE'!$B$10:$AI$39,34,FALSE)</f>
        <v>0</v>
      </c>
      <c r="H134" s="111">
        <f>VLOOKUP(F92,'POINTS SCORE'!$B$39:$AI$78,34,FALSE)</f>
        <v>0</v>
      </c>
      <c r="I134" s="113" t="s">
        <v>151</v>
      </c>
      <c r="J134" s="222"/>
      <c r="K134" s="111">
        <f>VLOOKUP(J92,'POINTS SCORE'!$B$10:$AI$39,34,FALSE)</f>
        <v>0</v>
      </c>
      <c r="L134" s="111">
        <f>VLOOKUP(J92,'POINTS SCORE'!$B$39:$AI$78,34,FALSE)</f>
        <v>0</v>
      </c>
      <c r="M134" s="113" t="s">
        <v>151</v>
      </c>
      <c r="N134" s="222"/>
      <c r="O134" s="102">
        <f>VLOOKUP(N92,'POINTS SCORE'!$B$10:$AI$39,34,FALSE)</f>
        <v>0</v>
      </c>
      <c r="P134" s="102">
        <f>VLOOKUP(N92,'POINTS SCORE'!$B$39:$AI$78,34,FALSE)</f>
        <v>0</v>
      </c>
      <c r="Q134" s="105" t="s">
        <v>151</v>
      </c>
      <c r="R134" s="222"/>
      <c r="S134" s="102" t="e">
        <f>VLOOKUP(R92,'POINTS SCORE'!$B$10:$AI$39,34,FALSE)</f>
        <v>#N/A</v>
      </c>
      <c r="T134" s="102" t="e">
        <f>VLOOKUP(R92,'POINTS SCORE'!$B$39:$AI$78,34,FALSE)</f>
        <v>#N/A</v>
      </c>
      <c r="U134" s="105" t="s">
        <v>151</v>
      </c>
      <c r="V134" s="222"/>
      <c r="W134" s="102" t="e">
        <f>VLOOKUP(V92,'POINTS SCORE'!$B$10:$AI$39,34,FALSE)</f>
        <v>#N/A</v>
      </c>
      <c r="X134" s="102" t="e">
        <f>VLOOKUP(V92,'POINTS SCORE'!$B$39:$AI$78,34,FALSE)</f>
        <v>#N/A</v>
      </c>
      <c r="Y134" s="105" t="s">
        <v>151</v>
      </c>
      <c r="Z134" s="222"/>
      <c r="AA134" s="102" t="e">
        <f>VLOOKUP(Z92,'POINTS SCORE'!$B$10:$AI$39,34,FALSE)</f>
        <v>#N/A</v>
      </c>
      <c r="AB134" s="102" t="e">
        <f>VLOOKUP(Z92,'POINTS SCORE'!$B$39:$AI$78,34,FALSE)</f>
        <v>#N/A</v>
      </c>
      <c r="AC134" s="105" t="s">
        <v>151</v>
      </c>
      <c r="AD134" s="222"/>
      <c r="AE134" s="102" t="e">
        <f>VLOOKUP(AD92,'POINTS SCORE'!$B$10:$AI$39,34,FALSE)</f>
        <v>#N/A</v>
      </c>
      <c r="AF134" s="106" t="e">
        <f>VLOOKUP(AD92,'POINTS SCORE'!$B$39:$AI$78,34,FALSE)</f>
        <v>#N/A</v>
      </c>
    </row>
    <row r="135" spans="1:32">
      <c r="A135" s="105"/>
      <c r="E135" s="113"/>
      <c r="H135" s="112"/>
      <c r="I135" s="113"/>
      <c r="L135" s="112"/>
      <c r="M135" s="113"/>
      <c r="P135" s="106"/>
      <c r="Q135" s="105"/>
      <c r="T135" s="106"/>
      <c r="U135" s="105"/>
      <c r="X135" s="106"/>
      <c r="Y135" s="105"/>
      <c r="AB135" s="106"/>
      <c r="AC135" s="105"/>
      <c r="AF135" s="106"/>
    </row>
    <row r="136" spans="1:32" ht="13.5" thickBot="1">
      <c r="A136" s="158"/>
      <c r="B136" s="159"/>
      <c r="C136" s="159"/>
      <c r="D136" s="183"/>
      <c r="E136" s="186"/>
      <c r="F136" s="183"/>
      <c r="G136" s="183"/>
      <c r="H136" s="182"/>
      <c r="I136" s="186"/>
      <c r="J136" s="183"/>
      <c r="K136" s="183"/>
      <c r="L136" s="182"/>
      <c r="M136" s="186"/>
      <c r="N136" s="183"/>
      <c r="O136" s="159"/>
      <c r="P136" s="163"/>
      <c r="Q136" s="158"/>
      <c r="R136" s="159"/>
      <c r="S136" s="159"/>
      <c r="T136" s="163"/>
      <c r="U136" s="158"/>
      <c r="V136" s="159"/>
      <c r="W136" s="159"/>
      <c r="X136" s="163"/>
      <c r="Y136" s="158"/>
      <c r="Z136" s="159"/>
      <c r="AA136" s="159"/>
      <c r="AB136" s="163"/>
      <c r="AC136" s="158"/>
      <c r="AD136" s="159"/>
      <c r="AE136" s="159"/>
      <c r="AF136" s="163"/>
    </row>
  </sheetData>
  <autoFilter ref="A5:O84" xr:uid="{28D35566-1595-4097-8EC2-169DAD6D7801}">
    <sortState xmlns:xlrd2="http://schemas.microsoft.com/office/spreadsheetml/2017/richdata2" ref="A6:O30">
      <sortCondition descending="1" ref="D5:D84"/>
    </sortState>
  </autoFilter>
  <mergeCells count="9">
    <mergeCell ref="AC89:AF89"/>
    <mergeCell ref="E2:F2"/>
    <mergeCell ref="A89:D89"/>
    <mergeCell ref="E89:H89"/>
    <mergeCell ref="I89:L89"/>
    <mergeCell ref="M89:P89"/>
    <mergeCell ref="Q89:T89"/>
    <mergeCell ref="U89:X89"/>
    <mergeCell ref="Y89:AB89"/>
  </mergeCells>
  <phoneticPr fontId="2" type="noConversion"/>
  <pageMargins left="0.74803149606299213" right="0.74803149606299213" top="0.98425196850393704" bottom="0.98425196850393704" header="0.51181102362204722" footer="0.51181102362204722"/>
  <pageSetup paperSize="9" scale="49" orientation="landscape" horizontalDpi="4294967292" verticalDpi="4294967292"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36" id="{96F56BA5-DD1D-4DFB-80EB-53EB16BE7AC9}">
            <xm:f>VLOOKUP(B93,'Club Member Export'!$D:$D,1,FALSE)=B93</xm:f>
            <x14:dxf>
              <fill>
                <patternFill>
                  <bgColor rgb="FFFFFF00"/>
                </patternFill>
              </fill>
            </x14:dxf>
          </x14:cfRule>
          <xm:sqref>B93:B134 F93:F134 J93:J134 N93:N134 R93:R134 V93:V134 Z93:Z134 AD93:AD134</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249977111117893"/>
    <pageSetUpPr fitToPage="1"/>
  </sheetPr>
  <dimension ref="A1:AF136"/>
  <sheetViews>
    <sheetView workbookViewId="0"/>
  </sheetViews>
  <sheetFormatPr defaultColWidth="8.85546875" defaultRowHeight="12.75"/>
  <cols>
    <col min="1" max="1" width="15.5703125" style="102" customWidth="1"/>
    <col min="2" max="2" width="24.5703125" style="102" bestFit="1" customWidth="1"/>
    <col min="3" max="3" width="19.42578125" style="102" bestFit="1" customWidth="1"/>
    <col min="4" max="4" width="24.7109375" style="111" bestFit="1" customWidth="1"/>
    <col min="5" max="7" width="14.5703125" style="111" customWidth="1"/>
    <col min="8" max="8" width="18.85546875" style="111" bestFit="1" customWidth="1"/>
    <col min="9" max="11" width="14.5703125" style="111" customWidth="1"/>
    <col min="12" max="12" width="18.85546875" style="111" bestFit="1" customWidth="1"/>
    <col min="13" max="14" width="14.5703125" style="111" customWidth="1"/>
    <col min="15" max="15" width="12.5703125" style="102" customWidth="1"/>
    <col min="16" max="16" width="18.85546875" style="102" bestFit="1" customWidth="1"/>
    <col min="17" max="19" width="12.5703125" style="102" customWidth="1"/>
    <col min="20" max="20" width="18.85546875" style="102" bestFit="1" customWidth="1"/>
    <col min="21" max="23" width="12.5703125" style="102" customWidth="1"/>
    <col min="24" max="24" width="18.85546875" style="102" bestFit="1" customWidth="1"/>
    <col min="25" max="27" width="12.5703125" style="102" customWidth="1"/>
    <col min="28" max="28" width="18.85546875" style="102" bestFit="1" customWidth="1"/>
    <col min="29" max="31" width="12.5703125" style="102" customWidth="1"/>
    <col min="32" max="32" width="18.85546875" style="102" bestFit="1" customWidth="1"/>
    <col min="33" max="44" width="12.5703125" style="102" customWidth="1"/>
    <col min="45" max="16384" width="8.85546875" style="102"/>
  </cols>
  <sheetData>
    <row r="1" spans="1:15" ht="15" customHeight="1"/>
    <row r="2" spans="1:15" ht="15" customHeight="1">
      <c r="B2" s="101" t="s">
        <v>6</v>
      </c>
      <c r="C2" s="140" t="s">
        <v>33</v>
      </c>
      <c r="E2" s="254"/>
      <c r="F2" s="254"/>
    </row>
    <row r="3" spans="1:15" ht="15" customHeight="1"/>
    <row r="4" spans="1:15" ht="15" customHeight="1">
      <c r="A4" s="11"/>
      <c r="C4" s="147"/>
    </row>
    <row r="5" spans="1:15" s="107" customFormat="1" ht="15" customHeight="1">
      <c r="A5" s="110" t="s">
        <v>9</v>
      </c>
      <c r="B5" s="72" t="s">
        <v>8</v>
      </c>
      <c r="C5" s="72" t="s">
        <v>5</v>
      </c>
      <c r="D5" s="110" t="s">
        <v>10</v>
      </c>
      <c r="E5" s="164" t="s">
        <v>152</v>
      </c>
      <c r="F5" s="165" t="s">
        <v>153</v>
      </c>
      <c r="G5" s="166" t="s">
        <v>0</v>
      </c>
      <c r="H5" s="167" t="s">
        <v>51</v>
      </c>
      <c r="I5" s="179" t="s">
        <v>154</v>
      </c>
      <c r="J5" s="169" t="s">
        <v>155</v>
      </c>
      <c r="K5" s="170" t="s">
        <v>4</v>
      </c>
      <c r="L5" s="180" t="s">
        <v>156</v>
      </c>
      <c r="M5" s="172" t="s">
        <v>157</v>
      </c>
      <c r="N5" s="173" t="s">
        <v>158</v>
      </c>
      <c r="O5" s="174" t="s">
        <v>21</v>
      </c>
    </row>
    <row r="6" spans="1:15" ht="15" customHeight="1">
      <c r="A6" s="59" t="s">
        <v>47</v>
      </c>
      <c r="B6" s="98" t="s">
        <v>104</v>
      </c>
      <c r="C6" s="142">
        <f t="shared" ref="C6:C37" si="0">SUM(E6:O6)</f>
        <v>37</v>
      </c>
      <c r="D6" s="175">
        <f>SUM(E6:N6)-MIN(E6:I6)</f>
        <v>37</v>
      </c>
      <c r="E6" s="122">
        <f t="shared" ref="E6:E37" si="1">IFERROR(VLOOKUP(B6,$B$93:$C$134,2,FALSE),0)</f>
        <v>37</v>
      </c>
      <c r="F6" s="122">
        <f t="shared" ref="F6:F37" si="2">IFERROR(VLOOKUP(B6,$F$93:$G$134,2,FALSE),0)</f>
        <v>0</v>
      </c>
      <c r="G6" s="123"/>
      <c r="H6" s="122">
        <f t="shared" ref="H6:H37" si="3">IFERROR(VLOOKUP(B6,$J$93:$K$134,2,FALSE),0)</f>
        <v>0</v>
      </c>
      <c r="I6" s="122">
        <f t="shared" ref="I6:I37" si="4">IFERROR(VLOOKUP(B6,$N$93:$O$134,2,FALSE),0)</f>
        <v>0</v>
      </c>
      <c r="J6" s="122">
        <f t="shared" ref="J6:J37" si="5">IFERROR(VLOOKUP(B6,$R$93:$S$134,2,FALSE),0)</f>
        <v>0</v>
      </c>
      <c r="K6" s="123"/>
      <c r="L6" s="122">
        <f t="shared" ref="L6:L37" si="6">IFERROR(VLOOKUP(B6,$V$93:$W$134,2,FALSE),0)</f>
        <v>0</v>
      </c>
      <c r="M6" s="122">
        <f t="shared" ref="M6:M37" si="7">IFERROR(VLOOKUP(B6,$Z$93:$AA$134,2,FALSE),0)</f>
        <v>0</v>
      </c>
      <c r="N6" s="122">
        <f t="shared" ref="N6:N37" si="8">IFERROR(VLOOKUP(B6,$AD$93:$AE$134,2,FALSE),0)</f>
        <v>0</v>
      </c>
      <c r="O6" s="123"/>
    </row>
    <row r="7" spans="1:15" ht="15" customHeight="1">
      <c r="A7" s="59" t="s">
        <v>281</v>
      </c>
      <c r="B7" s="98" t="s">
        <v>63</v>
      </c>
      <c r="C7" s="142">
        <f t="shared" si="0"/>
        <v>30</v>
      </c>
      <c r="D7" s="175">
        <f t="shared" ref="D7:D70" si="9">SUM(E7:N7)-MIN(E7:I7)</f>
        <v>30</v>
      </c>
      <c r="E7" s="122">
        <f t="shared" si="1"/>
        <v>30</v>
      </c>
      <c r="F7" s="122">
        <f t="shared" si="2"/>
        <v>0</v>
      </c>
      <c r="G7" s="181"/>
      <c r="H7" s="122">
        <f t="shared" si="3"/>
        <v>0</v>
      </c>
      <c r="I7" s="122">
        <f t="shared" si="4"/>
        <v>0</v>
      </c>
      <c r="J7" s="122">
        <f t="shared" si="5"/>
        <v>0</v>
      </c>
      <c r="K7" s="181"/>
      <c r="L7" s="122">
        <f t="shared" si="6"/>
        <v>0</v>
      </c>
      <c r="M7" s="122">
        <f t="shared" si="7"/>
        <v>0</v>
      </c>
      <c r="N7" s="122">
        <f t="shared" si="8"/>
        <v>0</v>
      </c>
      <c r="O7" s="181"/>
    </row>
    <row r="8" spans="1:15" ht="15" customHeight="1">
      <c r="A8" s="59" t="s">
        <v>281</v>
      </c>
      <c r="B8" s="98" t="s">
        <v>114</v>
      </c>
      <c r="C8" s="142">
        <f t="shared" si="0"/>
        <v>25</v>
      </c>
      <c r="D8" s="175">
        <f t="shared" si="9"/>
        <v>25</v>
      </c>
      <c r="E8" s="122">
        <f t="shared" si="1"/>
        <v>25</v>
      </c>
      <c r="F8" s="122">
        <f t="shared" si="2"/>
        <v>0</v>
      </c>
      <c r="G8" s="123"/>
      <c r="H8" s="122">
        <f t="shared" si="3"/>
        <v>0</v>
      </c>
      <c r="I8" s="122">
        <f t="shared" si="4"/>
        <v>0</v>
      </c>
      <c r="J8" s="122">
        <f t="shared" si="5"/>
        <v>0</v>
      </c>
      <c r="K8" s="123"/>
      <c r="L8" s="122">
        <f t="shared" si="6"/>
        <v>0</v>
      </c>
      <c r="M8" s="122">
        <f t="shared" si="7"/>
        <v>0</v>
      </c>
      <c r="N8" s="122">
        <f t="shared" si="8"/>
        <v>0</v>
      </c>
      <c r="O8" s="123"/>
    </row>
    <row r="9" spans="1:15" ht="15" customHeight="1">
      <c r="A9" s="59" t="s">
        <v>47</v>
      </c>
      <c r="B9" s="98" t="s">
        <v>115</v>
      </c>
      <c r="C9" s="142">
        <f t="shared" si="0"/>
        <v>18</v>
      </c>
      <c r="D9" s="175">
        <f t="shared" si="9"/>
        <v>18</v>
      </c>
      <c r="E9" s="122">
        <f t="shared" si="1"/>
        <v>18</v>
      </c>
      <c r="F9" s="122">
        <f t="shared" si="2"/>
        <v>0</v>
      </c>
      <c r="G9" s="181"/>
      <c r="H9" s="122">
        <f t="shared" si="3"/>
        <v>0</v>
      </c>
      <c r="I9" s="122">
        <f t="shared" si="4"/>
        <v>0</v>
      </c>
      <c r="J9" s="122">
        <f t="shared" si="5"/>
        <v>0</v>
      </c>
      <c r="K9" s="181"/>
      <c r="L9" s="122">
        <f t="shared" si="6"/>
        <v>0</v>
      </c>
      <c r="M9" s="122">
        <f t="shared" si="7"/>
        <v>0</v>
      </c>
      <c r="N9" s="122">
        <f t="shared" si="8"/>
        <v>0</v>
      </c>
      <c r="O9" s="181"/>
    </row>
    <row r="10" spans="1:15" ht="15" customHeight="1">
      <c r="A10" s="59"/>
      <c r="B10" s="98"/>
      <c r="C10" s="142">
        <f t="shared" si="0"/>
        <v>0</v>
      </c>
      <c r="D10" s="175">
        <f t="shared" si="9"/>
        <v>0</v>
      </c>
      <c r="E10" s="122">
        <f t="shared" si="1"/>
        <v>0</v>
      </c>
      <c r="F10" s="122">
        <f t="shared" si="2"/>
        <v>0</v>
      </c>
      <c r="G10" s="123"/>
      <c r="H10" s="122">
        <f t="shared" si="3"/>
        <v>0</v>
      </c>
      <c r="I10" s="122">
        <f t="shared" si="4"/>
        <v>0</v>
      </c>
      <c r="J10" s="122">
        <f t="shared" si="5"/>
        <v>0</v>
      </c>
      <c r="K10" s="123"/>
      <c r="L10" s="122">
        <f t="shared" si="6"/>
        <v>0</v>
      </c>
      <c r="M10" s="122">
        <f t="shared" si="7"/>
        <v>0</v>
      </c>
      <c r="N10" s="122">
        <f t="shared" si="8"/>
        <v>0</v>
      </c>
      <c r="O10" s="123"/>
    </row>
    <row r="11" spans="1:15" ht="15" customHeight="1">
      <c r="A11" s="59"/>
      <c r="B11" s="98"/>
      <c r="C11" s="142">
        <f t="shared" si="0"/>
        <v>0</v>
      </c>
      <c r="D11" s="175">
        <f t="shared" si="9"/>
        <v>0</v>
      </c>
      <c r="E11" s="122">
        <f t="shared" si="1"/>
        <v>0</v>
      </c>
      <c r="F11" s="122">
        <f t="shared" si="2"/>
        <v>0</v>
      </c>
      <c r="G11" s="123"/>
      <c r="H11" s="122">
        <f t="shared" si="3"/>
        <v>0</v>
      </c>
      <c r="I11" s="122">
        <f t="shared" si="4"/>
        <v>0</v>
      </c>
      <c r="J11" s="122">
        <f t="shared" si="5"/>
        <v>0</v>
      </c>
      <c r="K11" s="123"/>
      <c r="L11" s="122">
        <f t="shared" si="6"/>
        <v>0</v>
      </c>
      <c r="M11" s="122">
        <f t="shared" si="7"/>
        <v>0</v>
      </c>
      <c r="N11" s="122">
        <f t="shared" si="8"/>
        <v>0</v>
      </c>
      <c r="O11" s="123"/>
    </row>
    <row r="12" spans="1:15" ht="15" customHeight="1">
      <c r="A12" s="59"/>
      <c r="B12" s="98"/>
      <c r="C12" s="142">
        <f t="shared" si="0"/>
        <v>0</v>
      </c>
      <c r="D12" s="175">
        <f t="shared" si="9"/>
        <v>0</v>
      </c>
      <c r="E12" s="122">
        <f t="shared" si="1"/>
        <v>0</v>
      </c>
      <c r="F12" s="122">
        <f t="shared" si="2"/>
        <v>0</v>
      </c>
      <c r="G12" s="123"/>
      <c r="H12" s="122">
        <f t="shared" si="3"/>
        <v>0</v>
      </c>
      <c r="I12" s="122">
        <f t="shared" si="4"/>
        <v>0</v>
      </c>
      <c r="J12" s="122">
        <f t="shared" si="5"/>
        <v>0</v>
      </c>
      <c r="K12" s="123"/>
      <c r="L12" s="122">
        <f t="shared" si="6"/>
        <v>0</v>
      </c>
      <c r="M12" s="122">
        <f t="shared" si="7"/>
        <v>0</v>
      </c>
      <c r="N12" s="122">
        <f t="shared" si="8"/>
        <v>0</v>
      </c>
      <c r="O12" s="123"/>
    </row>
    <row r="13" spans="1:15" ht="15" customHeight="1">
      <c r="A13" s="59"/>
      <c r="B13" s="96"/>
      <c r="C13" s="142">
        <f t="shared" si="0"/>
        <v>0</v>
      </c>
      <c r="D13" s="175">
        <f t="shared" si="9"/>
        <v>0</v>
      </c>
      <c r="E13" s="122">
        <f t="shared" si="1"/>
        <v>0</v>
      </c>
      <c r="F13" s="122">
        <f t="shared" si="2"/>
        <v>0</v>
      </c>
      <c r="G13" s="123"/>
      <c r="H13" s="122">
        <f t="shared" si="3"/>
        <v>0</v>
      </c>
      <c r="I13" s="122">
        <f t="shared" si="4"/>
        <v>0</v>
      </c>
      <c r="J13" s="122">
        <f t="shared" si="5"/>
        <v>0</v>
      </c>
      <c r="K13" s="123"/>
      <c r="L13" s="122">
        <f t="shared" si="6"/>
        <v>0</v>
      </c>
      <c r="M13" s="122">
        <f t="shared" si="7"/>
        <v>0</v>
      </c>
      <c r="N13" s="122">
        <f t="shared" si="8"/>
        <v>0</v>
      </c>
      <c r="O13" s="123"/>
    </row>
    <row r="14" spans="1:15" ht="15" customHeight="1">
      <c r="A14" s="59"/>
      <c r="B14" s="96"/>
      <c r="C14" s="142">
        <f t="shared" si="0"/>
        <v>0</v>
      </c>
      <c r="D14" s="175">
        <f t="shared" si="9"/>
        <v>0</v>
      </c>
      <c r="E14" s="122">
        <f t="shared" si="1"/>
        <v>0</v>
      </c>
      <c r="F14" s="122">
        <f t="shared" si="2"/>
        <v>0</v>
      </c>
      <c r="G14" s="123"/>
      <c r="H14" s="122">
        <f t="shared" si="3"/>
        <v>0</v>
      </c>
      <c r="I14" s="122">
        <f t="shared" si="4"/>
        <v>0</v>
      </c>
      <c r="J14" s="122">
        <f t="shared" si="5"/>
        <v>0</v>
      </c>
      <c r="K14" s="123"/>
      <c r="L14" s="122">
        <f t="shared" si="6"/>
        <v>0</v>
      </c>
      <c r="M14" s="122">
        <f t="shared" si="7"/>
        <v>0</v>
      </c>
      <c r="N14" s="122">
        <f t="shared" si="8"/>
        <v>0</v>
      </c>
      <c r="O14" s="123"/>
    </row>
    <row r="15" spans="1:15" ht="15" customHeight="1">
      <c r="A15" s="59"/>
      <c r="B15" s="96"/>
      <c r="C15" s="142">
        <f t="shared" si="0"/>
        <v>0</v>
      </c>
      <c r="D15" s="175">
        <f t="shared" si="9"/>
        <v>0</v>
      </c>
      <c r="E15" s="122">
        <f t="shared" si="1"/>
        <v>0</v>
      </c>
      <c r="F15" s="122">
        <f t="shared" si="2"/>
        <v>0</v>
      </c>
      <c r="G15" s="181"/>
      <c r="H15" s="122">
        <f t="shared" si="3"/>
        <v>0</v>
      </c>
      <c r="I15" s="122">
        <f t="shared" si="4"/>
        <v>0</v>
      </c>
      <c r="J15" s="122">
        <f t="shared" si="5"/>
        <v>0</v>
      </c>
      <c r="K15" s="181"/>
      <c r="L15" s="122">
        <f t="shared" si="6"/>
        <v>0</v>
      </c>
      <c r="M15" s="122">
        <f t="shared" si="7"/>
        <v>0</v>
      </c>
      <c r="N15" s="122">
        <f t="shared" si="8"/>
        <v>0</v>
      </c>
      <c r="O15" s="181"/>
    </row>
    <row r="16" spans="1:15" ht="15" customHeight="1">
      <c r="A16" s="59"/>
      <c r="B16" s="96"/>
      <c r="C16" s="142">
        <f t="shared" si="0"/>
        <v>0</v>
      </c>
      <c r="D16" s="175">
        <f t="shared" si="9"/>
        <v>0</v>
      </c>
      <c r="E16" s="122">
        <f t="shared" si="1"/>
        <v>0</v>
      </c>
      <c r="F16" s="122">
        <f t="shared" si="2"/>
        <v>0</v>
      </c>
      <c r="G16" s="181"/>
      <c r="H16" s="122">
        <f t="shared" si="3"/>
        <v>0</v>
      </c>
      <c r="I16" s="122">
        <f t="shared" si="4"/>
        <v>0</v>
      </c>
      <c r="J16" s="122">
        <f t="shared" si="5"/>
        <v>0</v>
      </c>
      <c r="K16" s="181"/>
      <c r="L16" s="122">
        <f t="shared" si="6"/>
        <v>0</v>
      </c>
      <c r="M16" s="122">
        <f t="shared" si="7"/>
        <v>0</v>
      </c>
      <c r="N16" s="122">
        <f t="shared" si="8"/>
        <v>0</v>
      </c>
      <c r="O16" s="181"/>
    </row>
    <row r="17" spans="1:15" ht="15" customHeight="1">
      <c r="A17" s="92"/>
      <c r="B17" s="96"/>
      <c r="C17" s="142">
        <f t="shared" si="0"/>
        <v>0</v>
      </c>
      <c r="D17" s="175">
        <f t="shared" si="9"/>
        <v>0</v>
      </c>
      <c r="E17" s="122">
        <f t="shared" si="1"/>
        <v>0</v>
      </c>
      <c r="F17" s="122">
        <f t="shared" si="2"/>
        <v>0</v>
      </c>
      <c r="G17" s="123"/>
      <c r="H17" s="122">
        <f t="shared" si="3"/>
        <v>0</v>
      </c>
      <c r="I17" s="122">
        <f t="shared" si="4"/>
        <v>0</v>
      </c>
      <c r="J17" s="122">
        <f t="shared" si="5"/>
        <v>0</v>
      </c>
      <c r="K17" s="123"/>
      <c r="L17" s="122">
        <f t="shared" si="6"/>
        <v>0</v>
      </c>
      <c r="M17" s="122">
        <f t="shared" si="7"/>
        <v>0</v>
      </c>
      <c r="N17" s="122">
        <f t="shared" si="8"/>
        <v>0</v>
      </c>
      <c r="O17" s="123"/>
    </row>
    <row r="18" spans="1:15" ht="15" customHeight="1">
      <c r="A18" s="52"/>
      <c r="B18" s="96"/>
      <c r="C18" s="142">
        <f t="shared" si="0"/>
        <v>0</v>
      </c>
      <c r="D18" s="175">
        <f t="shared" si="9"/>
        <v>0</v>
      </c>
      <c r="E18" s="122">
        <f t="shared" si="1"/>
        <v>0</v>
      </c>
      <c r="F18" s="122">
        <f t="shared" si="2"/>
        <v>0</v>
      </c>
      <c r="G18" s="123"/>
      <c r="H18" s="122">
        <f t="shared" si="3"/>
        <v>0</v>
      </c>
      <c r="I18" s="122">
        <f t="shared" si="4"/>
        <v>0</v>
      </c>
      <c r="J18" s="122">
        <f t="shared" si="5"/>
        <v>0</v>
      </c>
      <c r="K18" s="123"/>
      <c r="L18" s="122">
        <f t="shared" si="6"/>
        <v>0</v>
      </c>
      <c r="M18" s="122">
        <f t="shared" si="7"/>
        <v>0</v>
      </c>
      <c r="N18" s="122">
        <f t="shared" si="8"/>
        <v>0</v>
      </c>
      <c r="O18" s="123"/>
    </row>
    <row r="19" spans="1:15" ht="15" customHeight="1">
      <c r="A19" s="52"/>
      <c r="B19" s="96"/>
      <c r="C19" s="142">
        <f t="shared" si="0"/>
        <v>0</v>
      </c>
      <c r="D19" s="175">
        <f t="shared" si="9"/>
        <v>0</v>
      </c>
      <c r="E19" s="122">
        <f t="shared" si="1"/>
        <v>0</v>
      </c>
      <c r="F19" s="122">
        <f t="shared" si="2"/>
        <v>0</v>
      </c>
      <c r="G19" s="123"/>
      <c r="H19" s="122">
        <f t="shared" si="3"/>
        <v>0</v>
      </c>
      <c r="I19" s="122">
        <f t="shared" si="4"/>
        <v>0</v>
      </c>
      <c r="J19" s="122">
        <f t="shared" si="5"/>
        <v>0</v>
      </c>
      <c r="K19" s="123"/>
      <c r="L19" s="122">
        <f t="shared" si="6"/>
        <v>0</v>
      </c>
      <c r="M19" s="122">
        <f t="shared" si="7"/>
        <v>0</v>
      </c>
      <c r="N19" s="122">
        <f t="shared" si="8"/>
        <v>0</v>
      </c>
      <c r="O19" s="123"/>
    </row>
    <row r="20" spans="1:15" ht="15" customHeight="1">
      <c r="A20" s="52"/>
      <c r="B20" s="96"/>
      <c r="C20" s="142">
        <f t="shared" si="0"/>
        <v>0</v>
      </c>
      <c r="D20" s="175">
        <f t="shared" si="9"/>
        <v>0</v>
      </c>
      <c r="E20" s="122">
        <f t="shared" si="1"/>
        <v>0</v>
      </c>
      <c r="F20" s="122">
        <f t="shared" si="2"/>
        <v>0</v>
      </c>
      <c r="G20" s="123"/>
      <c r="H20" s="122">
        <f t="shared" si="3"/>
        <v>0</v>
      </c>
      <c r="I20" s="122">
        <f t="shared" si="4"/>
        <v>0</v>
      </c>
      <c r="J20" s="122">
        <f t="shared" si="5"/>
        <v>0</v>
      </c>
      <c r="K20" s="123"/>
      <c r="L20" s="122">
        <f t="shared" si="6"/>
        <v>0</v>
      </c>
      <c r="M20" s="122">
        <f t="shared" si="7"/>
        <v>0</v>
      </c>
      <c r="N20" s="122">
        <f t="shared" si="8"/>
        <v>0</v>
      </c>
      <c r="O20" s="123"/>
    </row>
    <row r="21" spans="1:15" ht="15" customHeight="1">
      <c r="A21" s="52"/>
      <c r="B21" s="96"/>
      <c r="C21" s="142">
        <f t="shared" si="0"/>
        <v>0</v>
      </c>
      <c r="D21" s="175">
        <f t="shared" si="9"/>
        <v>0</v>
      </c>
      <c r="E21" s="122">
        <f t="shared" si="1"/>
        <v>0</v>
      </c>
      <c r="F21" s="122">
        <f t="shared" si="2"/>
        <v>0</v>
      </c>
      <c r="G21" s="123"/>
      <c r="H21" s="122">
        <f t="shared" si="3"/>
        <v>0</v>
      </c>
      <c r="I21" s="122">
        <f t="shared" si="4"/>
        <v>0</v>
      </c>
      <c r="J21" s="122">
        <f t="shared" si="5"/>
        <v>0</v>
      </c>
      <c r="K21" s="123"/>
      <c r="L21" s="122">
        <f t="shared" si="6"/>
        <v>0</v>
      </c>
      <c r="M21" s="122">
        <f t="shared" si="7"/>
        <v>0</v>
      </c>
      <c r="N21" s="122">
        <f t="shared" si="8"/>
        <v>0</v>
      </c>
      <c r="O21" s="123"/>
    </row>
    <row r="22" spans="1:15" ht="15" customHeight="1">
      <c r="A22" s="52"/>
      <c r="B22" s="96"/>
      <c r="C22" s="142">
        <f t="shared" si="0"/>
        <v>0</v>
      </c>
      <c r="D22" s="175">
        <f t="shared" si="9"/>
        <v>0</v>
      </c>
      <c r="E22" s="122">
        <f t="shared" si="1"/>
        <v>0</v>
      </c>
      <c r="F22" s="122">
        <f t="shared" si="2"/>
        <v>0</v>
      </c>
      <c r="G22" s="181"/>
      <c r="H22" s="122">
        <f t="shared" si="3"/>
        <v>0</v>
      </c>
      <c r="I22" s="122">
        <f t="shared" si="4"/>
        <v>0</v>
      </c>
      <c r="J22" s="122">
        <f t="shared" si="5"/>
        <v>0</v>
      </c>
      <c r="K22" s="181"/>
      <c r="L22" s="122">
        <f t="shared" si="6"/>
        <v>0</v>
      </c>
      <c r="M22" s="122">
        <f t="shared" si="7"/>
        <v>0</v>
      </c>
      <c r="N22" s="122">
        <f t="shared" si="8"/>
        <v>0</v>
      </c>
      <c r="O22" s="181"/>
    </row>
    <row r="23" spans="1:15" ht="15" customHeight="1">
      <c r="A23" s="52"/>
      <c r="B23" s="96"/>
      <c r="C23" s="142">
        <f t="shared" si="0"/>
        <v>0</v>
      </c>
      <c r="D23" s="175">
        <f t="shared" si="9"/>
        <v>0</v>
      </c>
      <c r="E23" s="122">
        <f t="shared" si="1"/>
        <v>0</v>
      </c>
      <c r="F23" s="122">
        <f t="shared" si="2"/>
        <v>0</v>
      </c>
      <c r="G23" s="123"/>
      <c r="H23" s="122">
        <f t="shared" si="3"/>
        <v>0</v>
      </c>
      <c r="I23" s="122">
        <f t="shared" si="4"/>
        <v>0</v>
      </c>
      <c r="J23" s="122">
        <f t="shared" si="5"/>
        <v>0</v>
      </c>
      <c r="K23" s="123"/>
      <c r="L23" s="122">
        <f t="shared" si="6"/>
        <v>0</v>
      </c>
      <c r="M23" s="122">
        <f t="shared" si="7"/>
        <v>0</v>
      </c>
      <c r="N23" s="122">
        <f t="shared" si="8"/>
        <v>0</v>
      </c>
      <c r="O23" s="123"/>
    </row>
    <row r="24" spans="1:15" ht="15" customHeight="1">
      <c r="A24" s="52"/>
      <c r="B24" s="96"/>
      <c r="C24" s="142">
        <f t="shared" si="0"/>
        <v>0</v>
      </c>
      <c r="D24" s="175">
        <f t="shared" si="9"/>
        <v>0</v>
      </c>
      <c r="E24" s="122">
        <f t="shared" si="1"/>
        <v>0</v>
      </c>
      <c r="F24" s="122">
        <f t="shared" si="2"/>
        <v>0</v>
      </c>
      <c r="G24" s="181"/>
      <c r="H24" s="122">
        <f t="shared" si="3"/>
        <v>0</v>
      </c>
      <c r="I24" s="122">
        <f t="shared" si="4"/>
        <v>0</v>
      </c>
      <c r="J24" s="122">
        <f t="shared" si="5"/>
        <v>0</v>
      </c>
      <c r="K24" s="181"/>
      <c r="L24" s="122">
        <f t="shared" si="6"/>
        <v>0</v>
      </c>
      <c r="M24" s="122">
        <f t="shared" si="7"/>
        <v>0</v>
      </c>
      <c r="N24" s="122">
        <f t="shared" si="8"/>
        <v>0</v>
      </c>
      <c r="O24" s="181"/>
    </row>
    <row r="25" spans="1:15" ht="15" customHeight="1">
      <c r="A25" s="94"/>
      <c r="B25" s="96"/>
      <c r="C25" s="142">
        <f t="shared" si="0"/>
        <v>0</v>
      </c>
      <c r="D25" s="175">
        <f t="shared" si="9"/>
        <v>0</v>
      </c>
      <c r="E25" s="122">
        <f t="shared" si="1"/>
        <v>0</v>
      </c>
      <c r="F25" s="122">
        <f t="shared" si="2"/>
        <v>0</v>
      </c>
      <c r="G25" s="123"/>
      <c r="H25" s="122">
        <f t="shared" si="3"/>
        <v>0</v>
      </c>
      <c r="I25" s="122">
        <f t="shared" si="4"/>
        <v>0</v>
      </c>
      <c r="J25" s="122">
        <f t="shared" si="5"/>
        <v>0</v>
      </c>
      <c r="K25" s="123"/>
      <c r="L25" s="122">
        <f t="shared" si="6"/>
        <v>0</v>
      </c>
      <c r="M25" s="122">
        <f t="shared" si="7"/>
        <v>0</v>
      </c>
      <c r="N25" s="122">
        <f t="shared" si="8"/>
        <v>0</v>
      </c>
      <c r="O25" s="123"/>
    </row>
    <row r="26" spans="1:15" ht="15" customHeight="1">
      <c r="A26" s="59"/>
      <c r="B26" s="96"/>
      <c r="C26" s="142">
        <f t="shared" si="0"/>
        <v>0</v>
      </c>
      <c r="D26" s="175">
        <f t="shared" si="9"/>
        <v>0</v>
      </c>
      <c r="E26" s="122">
        <f t="shared" si="1"/>
        <v>0</v>
      </c>
      <c r="F26" s="122">
        <f t="shared" si="2"/>
        <v>0</v>
      </c>
      <c r="G26" s="123"/>
      <c r="H26" s="122">
        <f t="shared" si="3"/>
        <v>0</v>
      </c>
      <c r="I26" s="122">
        <f t="shared" si="4"/>
        <v>0</v>
      </c>
      <c r="J26" s="122">
        <f t="shared" si="5"/>
        <v>0</v>
      </c>
      <c r="K26" s="123"/>
      <c r="L26" s="122">
        <f t="shared" si="6"/>
        <v>0</v>
      </c>
      <c r="M26" s="122">
        <f t="shared" si="7"/>
        <v>0</v>
      </c>
      <c r="N26" s="122">
        <f t="shared" si="8"/>
        <v>0</v>
      </c>
      <c r="O26" s="123"/>
    </row>
    <row r="27" spans="1:15" ht="15" customHeight="1">
      <c r="A27" s="59"/>
      <c r="B27" s="96"/>
      <c r="C27" s="142">
        <f t="shared" si="0"/>
        <v>0</v>
      </c>
      <c r="D27" s="175">
        <f t="shared" si="9"/>
        <v>0</v>
      </c>
      <c r="E27" s="122">
        <f t="shared" si="1"/>
        <v>0</v>
      </c>
      <c r="F27" s="122">
        <f t="shared" si="2"/>
        <v>0</v>
      </c>
      <c r="G27" s="181"/>
      <c r="H27" s="122">
        <f t="shared" si="3"/>
        <v>0</v>
      </c>
      <c r="I27" s="122">
        <f t="shared" si="4"/>
        <v>0</v>
      </c>
      <c r="J27" s="122">
        <f t="shared" si="5"/>
        <v>0</v>
      </c>
      <c r="K27" s="181"/>
      <c r="L27" s="122">
        <f t="shared" si="6"/>
        <v>0</v>
      </c>
      <c r="M27" s="122">
        <f t="shared" si="7"/>
        <v>0</v>
      </c>
      <c r="N27" s="122">
        <f t="shared" si="8"/>
        <v>0</v>
      </c>
      <c r="O27" s="181"/>
    </row>
    <row r="28" spans="1:15" ht="15" customHeight="1">
      <c r="A28" s="52"/>
      <c r="B28" s="96"/>
      <c r="C28" s="142">
        <f t="shared" si="0"/>
        <v>0</v>
      </c>
      <c r="D28" s="175">
        <f t="shared" si="9"/>
        <v>0</v>
      </c>
      <c r="E28" s="122">
        <f t="shared" si="1"/>
        <v>0</v>
      </c>
      <c r="F28" s="122">
        <f t="shared" si="2"/>
        <v>0</v>
      </c>
      <c r="G28" s="181"/>
      <c r="H28" s="122">
        <f t="shared" si="3"/>
        <v>0</v>
      </c>
      <c r="I28" s="122">
        <f t="shared" si="4"/>
        <v>0</v>
      </c>
      <c r="J28" s="122">
        <f t="shared" si="5"/>
        <v>0</v>
      </c>
      <c r="K28" s="181"/>
      <c r="L28" s="122">
        <f t="shared" si="6"/>
        <v>0</v>
      </c>
      <c r="M28" s="122">
        <f t="shared" si="7"/>
        <v>0</v>
      </c>
      <c r="N28" s="122">
        <f t="shared" si="8"/>
        <v>0</v>
      </c>
      <c r="O28" s="181"/>
    </row>
    <row r="29" spans="1:15" ht="15" customHeight="1">
      <c r="A29" s="52"/>
      <c r="B29" s="96"/>
      <c r="C29" s="142">
        <f t="shared" si="0"/>
        <v>0</v>
      </c>
      <c r="D29" s="175">
        <f t="shared" si="9"/>
        <v>0</v>
      </c>
      <c r="E29" s="122">
        <f t="shared" si="1"/>
        <v>0</v>
      </c>
      <c r="F29" s="122">
        <f t="shared" si="2"/>
        <v>0</v>
      </c>
      <c r="G29" s="123"/>
      <c r="H29" s="122">
        <f t="shared" si="3"/>
        <v>0</v>
      </c>
      <c r="I29" s="122">
        <f t="shared" si="4"/>
        <v>0</v>
      </c>
      <c r="J29" s="122">
        <f t="shared" si="5"/>
        <v>0</v>
      </c>
      <c r="K29" s="123"/>
      <c r="L29" s="122">
        <f t="shared" si="6"/>
        <v>0</v>
      </c>
      <c r="M29" s="122">
        <f t="shared" si="7"/>
        <v>0</v>
      </c>
      <c r="N29" s="122">
        <f t="shared" si="8"/>
        <v>0</v>
      </c>
      <c r="O29" s="123"/>
    </row>
    <row r="30" spans="1:15" ht="15" customHeight="1">
      <c r="A30" s="59"/>
      <c r="B30" s="96"/>
      <c r="C30" s="142">
        <f t="shared" si="0"/>
        <v>0</v>
      </c>
      <c r="D30" s="175">
        <f t="shared" si="9"/>
        <v>0</v>
      </c>
      <c r="E30" s="122">
        <f t="shared" si="1"/>
        <v>0</v>
      </c>
      <c r="F30" s="122">
        <f t="shared" si="2"/>
        <v>0</v>
      </c>
      <c r="G30" s="181"/>
      <c r="H30" s="122">
        <f t="shared" si="3"/>
        <v>0</v>
      </c>
      <c r="I30" s="122">
        <f t="shared" si="4"/>
        <v>0</v>
      </c>
      <c r="J30" s="122">
        <f t="shared" si="5"/>
        <v>0</v>
      </c>
      <c r="K30" s="181"/>
      <c r="L30" s="122">
        <f t="shared" si="6"/>
        <v>0</v>
      </c>
      <c r="M30" s="122">
        <f t="shared" si="7"/>
        <v>0</v>
      </c>
      <c r="N30" s="122">
        <f t="shared" si="8"/>
        <v>0</v>
      </c>
      <c r="O30" s="181"/>
    </row>
    <row r="31" spans="1:15" ht="15" hidden="1" customHeight="1">
      <c r="A31" s="59"/>
      <c r="B31" s="96"/>
      <c r="C31" s="142">
        <f t="shared" si="0"/>
        <v>0</v>
      </c>
      <c r="D31" s="175">
        <f t="shared" si="9"/>
        <v>0</v>
      </c>
      <c r="E31" s="122">
        <f t="shared" si="1"/>
        <v>0</v>
      </c>
      <c r="F31" s="122">
        <f t="shared" si="2"/>
        <v>0</v>
      </c>
      <c r="G31" s="181"/>
      <c r="H31" s="122">
        <f t="shared" si="3"/>
        <v>0</v>
      </c>
      <c r="I31" s="122">
        <f t="shared" si="4"/>
        <v>0</v>
      </c>
      <c r="J31" s="122">
        <f t="shared" si="5"/>
        <v>0</v>
      </c>
      <c r="K31" s="181"/>
      <c r="L31" s="122">
        <f t="shared" si="6"/>
        <v>0</v>
      </c>
      <c r="M31" s="122">
        <f t="shared" si="7"/>
        <v>0</v>
      </c>
      <c r="N31" s="122">
        <f t="shared" si="8"/>
        <v>0</v>
      </c>
      <c r="O31" s="181"/>
    </row>
    <row r="32" spans="1:15" ht="15" hidden="1" customHeight="1">
      <c r="A32" s="59"/>
      <c r="B32" s="96"/>
      <c r="C32" s="142">
        <f t="shared" si="0"/>
        <v>0</v>
      </c>
      <c r="D32" s="175">
        <f t="shared" si="9"/>
        <v>0</v>
      </c>
      <c r="E32" s="122">
        <f t="shared" si="1"/>
        <v>0</v>
      </c>
      <c r="F32" s="122">
        <f t="shared" si="2"/>
        <v>0</v>
      </c>
      <c r="G32" s="123"/>
      <c r="H32" s="122">
        <f t="shared" si="3"/>
        <v>0</v>
      </c>
      <c r="I32" s="122">
        <f t="shared" si="4"/>
        <v>0</v>
      </c>
      <c r="J32" s="122">
        <f t="shared" si="5"/>
        <v>0</v>
      </c>
      <c r="K32" s="123"/>
      <c r="L32" s="122">
        <f t="shared" si="6"/>
        <v>0</v>
      </c>
      <c r="M32" s="122">
        <f t="shared" si="7"/>
        <v>0</v>
      </c>
      <c r="N32" s="122">
        <f t="shared" si="8"/>
        <v>0</v>
      </c>
      <c r="O32" s="123"/>
    </row>
    <row r="33" spans="1:15" ht="15" hidden="1" customHeight="1">
      <c r="A33" s="59"/>
      <c r="B33" s="96"/>
      <c r="C33" s="142">
        <f t="shared" si="0"/>
        <v>0</v>
      </c>
      <c r="D33" s="175">
        <f t="shared" si="9"/>
        <v>0</v>
      </c>
      <c r="E33" s="122">
        <f t="shared" si="1"/>
        <v>0</v>
      </c>
      <c r="F33" s="122">
        <f t="shared" si="2"/>
        <v>0</v>
      </c>
      <c r="G33" s="123"/>
      <c r="H33" s="122">
        <f t="shared" si="3"/>
        <v>0</v>
      </c>
      <c r="I33" s="122">
        <f t="shared" si="4"/>
        <v>0</v>
      </c>
      <c r="J33" s="122">
        <f t="shared" si="5"/>
        <v>0</v>
      </c>
      <c r="K33" s="123"/>
      <c r="L33" s="122">
        <f t="shared" si="6"/>
        <v>0</v>
      </c>
      <c r="M33" s="122">
        <f t="shared" si="7"/>
        <v>0</v>
      </c>
      <c r="N33" s="122">
        <f t="shared" si="8"/>
        <v>0</v>
      </c>
      <c r="O33" s="123"/>
    </row>
    <row r="34" spans="1:15" ht="15" hidden="1" customHeight="1">
      <c r="A34" s="59"/>
      <c r="B34" s="96"/>
      <c r="C34" s="142">
        <f t="shared" si="0"/>
        <v>0</v>
      </c>
      <c r="D34" s="175">
        <f t="shared" si="9"/>
        <v>0</v>
      </c>
      <c r="E34" s="122">
        <f t="shared" si="1"/>
        <v>0</v>
      </c>
      <c r="F34" s="122">
        <f t="shared" si="2"/>
        <v>0</v>
      </c>
      <c r="G34" s="123"/>
      <c r="H34" s="122">
        <f t="shared" si="3"/>
        <v>0</v>
      </c>
      <c r="I34" s="122">
        <f t="shared" si="4"/>
        <v>0</v>
      </c>
      <c r="J34" s="122">
        <f t="shared" si="5"/>
        <v>0</v>
      </c>
      <c r="K34" s="123"/>
      <c r="L34" s="122">
        <f t="shared" si="6"/>
        <v>0</v>
      </c>
      <c r="M34" s="122">
        <f t="shared" si="7"/>
        <v>0</v>
      </c>
      <c r="N34" s="122">
        <f t="shared" si="8"/>
        <v>0</v>
      </c>
      <c r="O34" s="123"/>
    </row>
    <row r="35" spans="1:15" ht="15" hidden="1" customHeight="1">
      <c r="A35" s="59"/>
      <c r="B35" s="96"/>
      <c r="C35" s="142">
        <f t="shared" si="0"/>
        <v>0</v>
      </c>
      <c r="D35" s="175">
        <f t="shared" si="9"/>
        <v>0</v>
      </c>
      <c r="E35" s="122">
        <f t="shared" si="1"/>
        <v>0</v>
      </c>
      <c r="F35" s="122">
        <f t="shared" si="2"/>
        <v>0</v>
      </c>
      <c r="G35" s="123"/>
      <c r="H35" s="122">
        <f t="shared" si="3"/>
        <v>0</v>
      </c>
      <c r="I35" s="122">
        <f t="shared" si="4"/>
        <v>0</v>
      </c>
      <c r="J35" s="122">
        <f t="shared" si="5"/>
        <v>0</v>
      </c>
      <c r="K35" s="123"/>
      <c r="L35" s="122">
        <f t="shared" si="6"/>
        <v>0</v>
      </c>
      <c r="M35" s="122">
        <f t="shared" si="7"/>
        <v>0</v>
      </c>
      <c r="N35" s="122">
        <f t="shared" si="8"/>
        <v>0</v>
      </c>
      <c r="O35" s="123"/>
    </row>
    <row r="36" spans="1:15" ht="15" hidden="1" customHeight="1">
      <c r="A36" s="59"/>
      <c r="B36" s="96"/>
      <c r="C36" s="142">
        <f t="shared" si="0"/>
        <v>0</v>
      </c>
      <c r="D36" s="175">
        <f t="shared" si="9"/>
        <v>0</v>
      </c>
      <c r="E36" s="122">
        <f t="shared" si="1"/>
        <v>0</v>
      </c>
      <c r="F36" s="122">
        <f t="shared" si="2"/>
        <v>0</v>
      </c>
      <c r="G36" s="181"/>
      <c r="H36" s="122">
        <f t="shared" si="3"/>
        <v>0</v>
      </c>
      <c r="I36" s="122">
        <f t="shared" si="4"/>
        <v>0</v>
      </c>
      <c r="J36" s="122">
        <f t="shared" si="5"/>
        <v>0</v>
      </c>
      <c r="K36" s="181"/>
      <c r="L36" s="122">
        <f t="shared" si="6"/>
        <v>0</v>
      </c>
      <c r="M36" s="122">
        <f t="shared" si="7"/>
        <v>0</v>
      </c>
      <c r="N36" s="122">
        <f t="shared" si="8"/>
        <v>0</v>
      </c>
      <c r="O36" s="181"/>
    </row>
    <row r="37" spans="1:15" ht="15" hidden="1" customHeight="1">
      <c r="A37" s="59"/>
      <c r="B37" s="96"/>
      <c r="C37" s="142">
        <f t="shared" si="0"/>
        <v>0</v>
      </c>
      <c r="D37" s="175">
        <f t="shared" si="9"/>
        <v>0</v>
      </c>
      <c r="E37" s="122">
        <f t="shared" si="1"/>
        <v>0</v>
      </c>
      <c r="F37" s="122">
        <f t="shared" si="2"/>
        <v>0</v>
      </c>
      <c r="G37" s="123"/>
      <c r="H37" s="122">
        <f t="shared" si="3"/>
        <v>0</v>
      </c>
      <c r="I37" s="122">
        <f t="shared" si="4"/>
        <v>0</v>
      </c>
      <c r="J37" s="122">
        <f t="shared" si="5"/>
        <v>0</v>
      </c>
      <c r="K37" s="123"/>
      <c r="L37" s="122">
        <f t="shared" si="6"/>
        <v>0</v>
      </c>
      <c r="M37" s="122">
        <f t="shared" si="7"/>
        <v>0</v>
      </c>
      <c r="N37" s="122">
        <f t="shared" si="8"/>
        <v>0</v>
      </c>
      <c r="O37" s="123"/>
    </row>
    <row r="38" spans="1:15" ht="15" hidden="1" customHeight="1">
      <c r="A38" s="59"/>
      <c r="B38" s="96"/>
      <c r="C38" s="142">
        <f t="shared" ref="C38:C69" si="10">SUM(E38:O38)</f>
        <v>0</v>
      </c>
      <c r="D38" s="175">
        <f t="shared" si="9"/>
        <v>0</v>
      </c>
      <c r="E38" s="122">
        <f t="shared" ref="E38:E69" si="11">IFERROR(VLOOKUP(B38,$B$93:$C$134,2,FALSE),0)</f>
        <v>0</v>
      </c>
      <c r="F38" s="122">
        <f t="shared" ref="F38:F69" si="12">IFERROR(VLOOKUP(B38,$F$93:$G$134,2,FALSE),0)</f>
        <v>0</v>
      </c>
      <c r="G38" s="181"/>
      <c r="H38" s="122">
        <f t="shared" ref="H38:H69" si="13">IFERROR(VLOOKUP(B38,$J$93:$K$134,2,FALSE),0)</f>
        <v>0</v>
      </c>
      <c r="I38" s="122">
        <f t="shared" ref="I38:I69" si="14">IFERROR(VLOOKUP(B38,$N$93:$O$134,2,FALSE),0)</f>
        <v>0</v>
      </c>
      <c r="J38" s="122">
        <f t="shared" ref="J38:J69" si="15">IFERROR(VLOOKUP(B38,$R$93:$S$134,2,FALSE),0)</f>
        <v>0</v>
      </c>
      <c r="K38" s="181"/>
      <c r="L38" s="122">
        <f t="shared" ref="L38:L69" si="16">IFERROR(VLOOKUP(B38,$V$93:$W$134,2,FALSE),0)</f>
        <v>0</v>
      </c>
      <c r="M38" s="122">
        <f t="shared" ref="M38:M69" si="17">IFERROR(VLOOKUP(B38,$Z$93:$AA$134,2,FALSE),0)</f>
        <v>0</v>
      </c>
      <c r="N38" s="122">
        <f t="shared" ref="N38:N69" si="18">IFERROR(VLOOKUP(B38,$AD$93:$AE$134,2,FALSE),0)</f>
        <v>0</v>
      </c>
      <c r="O38" s="181"/>
    </row>
    <row r="39" spans="1:15" ht="15" hidden="1" customHeight="1">
      <c r="A39" s="59"/>
      <c r="B39" s="96"/>
      <c r="C39" s="142">
        <f t="shared" si="10"/>
        <v>0</v>
      </c>
      <c r="D39" s="175">
        <f t="shared" si="9"/>
        <v>0</v>
      </c>
      <c r="E39" s="122">
        <f t="shared" si="11"/>
        <v>0</v>
      </c>
      <c r="F39" s="122">
        <f t="shared" si="12"/>
        <v>0</v>
      </c>
      <c r="G39" s="123"/>
      <c r="H39" s="122">
        <f t="shared" si="13"/>
        <v>0</v>
      </c>
      <c r="I39" s="122">
        <f t="shared" si="14"/>
        <v>0</v>
      </c>
      <c r="J39" s="122">
        <f t="shared" si="15"/>
        <v>0</v>
      </c>
      <c r="K39" s="123"/>
      <c r="L39" s="122">
        <f t="shared" si="16"/>
        <v>0</v>
      </c>
      <c r="M39" s="122">
        <f t="shared" si="17"/>
        <v>0</v>
      </c>
      <c r="N39" s="122">
        <f t="shared" si="18"/>
        <v>0</v>
      </c>
      <c r="O39" s="123"/>
    </row>
    <row r="40" spans="1:15" ht="15" hidden="1" customHeight="1">
      <c r="A40" s="59"/>
      <c r="B40" s="96"/>
      <c r="C40" s="142">
        <f t="shared" si="10"/>
        <v>0</v>
      </c>
      <c r="D40" s="175">
        <f t="shared" si="9"/>
        <v>0</v>
      </c>
      <c r="E40" s="122">
        <f t="shared" si="11"/>
        <v>0</v>
      </c>
      <c r="F40" s="122">
        <f t="shared" si="12"/>
        <v>0</v>
      </c>
      <c r="G40" s="181"/>
      <c r="H40" s="122">
        <f t="shared" si="13"/>
        <v>0</v>
      </c>
      <c r="I40" s="122">
        <f t="shared" si="14"/>
        <v>0</v>
      </c>
      <c r="J40" s="122">
        <f t="shared" si="15"/>
        <v>0</v>
      </c>
      <c r="K40" s="181"/>
      <c r="L40" s="122">
        <f t="shared" si="16"/>
        <v>0</v>
      </c>
      <c r="M40" s="122">
        <f t="shared" si="17"/>
        <v>0</v>
      </c>
      <c r="N40" s="122">
        <f t="shared" si="18"/>
        <v>0</v>
      </c>
      <c r="O40" s="181"/>
    </row>
    <row r="41" spans="1:15" ht="15" hidden="1" customHeight="1">
      <c r="A41" s="59"/>
      <c r="B41" s="96"/>
      <c r="C41" s="142">
        <f t="shared" si="10"/>
        <v>0</v>
      </c>
      <c r="D41" s="175">
        <f t="shared" si="9"/>
        <v>0</v>
      </c>
      <c r="E41" s="122">
        <f t="shared" si="11"/>
        <v>0</v>
      </c>
      <c r="F41" s="122">
        <f t="shared" si="12"/>
        <v>0</v>
      </c>
      <c r="G41" s="181"/>
      <c r="H41" s="122">
        <f t="shared" si="13"/>
        <v>0</v>
      </c>
      <c r="I41" s="122">
        <f t="shared" si="14"/>
        <v>0</v>
      </c>
      <c r="J41" s="122">
        <f t="shared" si="15"/>
        <v>0</v>
      </c>
      <c r="K41" s="181"/>
      <c r="L41" s="122">
        <f t="shared" si="16"/>
        <v>0</v>
      </c>
      <c r="M41" s="122">
        <f t="shared" si="17"/>
        <v>0</v>
      </c>
      <c r="N41" s="122">
        <f t="shared" si="18"/>
        <v>0</v>
      </c>
      <c r="O41" s="181"/>
    </row>
    <row r="42" spans="1:15" ht="15" hidden="1" customHeight="1">
      <c r="A42" s="59"/>
      <c r="B42" s="96"/>
      <c r="C42" s="142">
        <f t="shared" si="10"/>
        <v>0</v>
      </c>
      <c r="D42" s="175">
        <f t="shared" si="9"/>
        <v>0</v>
      </c>
      <c r="E42" s="122">
        <f t="shared" si="11"/>
        <v>0</v>
      </c>
      <c r="F42" s="122">
        <f t="shared" si="12"/>
        <v>0</v>
      </c>
      <c r="G42" s="181"/>
      <c r="H42" s="122">
        <f t="shared" si="13"/>
        <v>0</v>
      </c>
      <c r="I42" s="122">
        <f t="shared" si="14"/>
        <v>0</v>
      </c>
      <c r="J42" s="122">
        <f t="shared" si="15"/>
        <v>0</v>
      </c>
      <c r="K42" s="181"/>
      <c r="L42" s="122">
        <f t="shared" si="16"/>
        <v>0</v>
      </c>
      <c r="M42" s="122">
        <f t="shared" si="17"/>
        <v>0</v>
      </c>
      <c r="N42" s="122">
        <f t="shared" si="18"/>
        <v>0</v>
      </c>
      <c r="O42" s="181"/>
    </row>
    <row r="43" spans="1:15" ht="15" hidden="1" customHeight="1">
      <c r="A43" s="59"/>
      <c r="B43" s="96"/>
      <c r="C43" s="142">
        <f t="shared" si="10"/>
        <v>0</v>
      </c>
      <c r="D43" s="175">
        <f t="shared" si="9"/>
        <v>0</v>
      </c>
      <c r="E43" s="122">
        <f t="shared" si="11"/>
        <v>0</v>
      </c>
      <c r="F43" s="122">
        <f t="shared" si="12"/>
        <v>0</v>
      </c>
      <c r="G43" s="181"/>
      <c r="H43" s="122">
        <f t="shared" si="13"/>
        <v>0</v>
      </c>
      <c r="I43" s="122">
        <f t="shared" si="14"/>
        <v>0</v>
      </c>
      <c r="J43" s="122">
        <f t="shared" si="15"/>
        <v>0</v>
      </c>
      <c r="K43" s="181"/>
      <c r="L43" s="122">
        <f t="shared" si="16"/>
        <v>0</v>
      </c>
      <c r="M43" s="122">
        <f t="shared" si="17"/>
        <v>0</v>
      </c>
      <c r="N43" s="122">
        <f t="shared" si="18"/>
        <v>0</v>
      </c>
      <c r="O43" s="181"/>
    </row>
    <row r="44" spans="1:15" ht="15" hidden="1" customHeight="1">
      <c r="A44" s="59"/>
      <c r="B44" s="96"/>
      <c r="C44" s="142">
        <f t="shared" si="10"/>
        <v>0</v>
      </c>
      <c r="D44" s="175">
        <f t="shared" si="9"/>
        <v>0</v>
      </c>
      <c r="E44" s="122">
        <f t="shared" si="11"/>
        <v>0</v>
      </c>
      <c r="F44" s="122">
        <f t="shared" si="12"/>
        <v>0</v>
      </c>
      <c r="G44" s="181"/>
      <c r="H44" s="122">
        <f t="shared" si="13"/>
        <v>0</v>
      </c>
      <c r="I44" s="122">
        <f t="shared" si="14"/>
        <v>0</v>
      </c>
      <c r="J44" s="122">
        <f t="shared" si="15"/>
        <v>0</v>
      </c>
      <c r="K44" s="181"/>
      <c r="L44" s="122">
        <f t="shared" si="16"/>
        <v>0</v>
      </c>
      <c r="M44" s="122">
        <f t="shared" si="17"/>
        <v>0</v>
      </c>
      <c r="N44" s="122">
        <f t="shared" si="18"/>
        <v>0</v>
      </c>
      <c r="O44" s="181"/>
    </row>
    <row r="45" spans="1:15" ht="15" hidden="1" customHeight="1">
      <c r="A45" s="59"/>
      <c r="B45" s="96"/>
      <c r="C45" s="142">
        <f t="shared" si="10"/>
        <v>0</v>
      </c>
      <c r="D45" s="175">
        <f t="shared" si="9"/>
        <v>0</v>
      </c>
      <c r="E45" s="122">
        <f t="shared" si="11"/>
        <v>0</v>
      </c>
      <c r="F45" s="122">
        <f t="shared" si="12"/>
        <v>0</v>
      </c>
      <c r="G45" s="123"/>
      <c r="H45" s="122">
        <f t="shared" si="13"/>
        <v>0</v>
      </c>
      <c r="I45" s="122">
        <f t="shared" si="14"/>
        <v>0</v>
      </c>
      <c r="J45" s="122">
        <f t="shared" si="15"/>
        <v>0</v>
      </c>
      <c r="K45" s="123"/>
      <c r="L45" s="122">
        <f t="shared" si="16"/>
        <v>0</v>
      </c>
      <c r="M45" s="122">
        <f t="shared" si="17"/>
        <v>0</v>
      </c>
      <c r="N45" s="122">
        <f t="shared" si="18"/>
        <v>0</v>
      </c>
      <c r="O45" s="123"/>
    </row>
    <row r="46" spans="1:15" ht="15" hidden="1" customHeight="1">
      <c r="A46" s="59"/>
      <c r="B46" s="96"/>
      <c r="C46" s="142">
        <f t="shared" si="10"/>
        <v>0</v>
      </c>
      <c r="D46" s="175">
        <f t="shared" si="9"/>
        <v>0</v>
      </c>
      <c r="E46" s="122">
        <f t="shared" si="11"/>
        <v>0</v>
      </c>
      <c r="F46" s="122">
        <f t="shared" si="12"/>
        <v>0</v>
      </c>
      <c r="G46" s="123"/>
      <c r="H46" s="122">
        <f t="shared" si="13"/>
        <v>0</v>
      </c>
      <c r="I46" s="122">
        <f t="shared" si="14"/>
        <v>0</v>
      </c>
      <c r="J46" s="122">
        <f t="shared" si="15"/>
        <v>0</v>
      </c>
      <c r="K46" s="123"/>
      <c r="L46" s="122">
        <f t="shared" si="16"/>
        <v>0</v>
      </c>
      <c r="M46" s="122">
        <f t="shared" si="17"/>
        <v>0</v>
      </c>
      <c r="N46" s="122">
        <f t="shared" si="18"/>
        <v>0</v>
      </c>
      <c r="O46" s="123"/>
    </row>
    <row r="47" spans="1:15" ht="15" hidden="1" customHeight="1">
      <c r="A47" s="59"/>
      <c r="B47" s="96"/>
      <c r="C47" s="142">
        <f t="shared" si="10"/>
        <v>0</v>
      </c>
      <c r="D47" s="175">
        <f t="shared" si="9"/>
        <v>0</v>
      </c>
      <c r="E47" s="122">
        <f t="shared" si="11"/>
        <v>0</v>
      </c>
      <c r="F47" s="122">
        <f t="shared" si="12"/>
        <v>0</v>
      </c>
      <c r="G47" s="123"/>
      <c r="H47" s="122">
        <f t="shared" si="13"/>
        <v>0</v>
      </c>
      <c r="I47" s="122">
        <f t="shared" si="14"/>
        <v>0</v>
      </c>
      <c r="J47" s="122">
        <f t="shared" si="15"/>
        <v>0</v>
      </c>
      <c r="K47" s="123"/>
      <c r="L47" s="122">
        <f t="shared" si="16"/>
        <v>0</v>
      </c>
      <c r="M47" s="122">
        <f t="shared" si="17"/>
        <v>0</v>
      </c>
      <c r="N47" s="122">
        <f t="shared" si="18"/>
        <v>0</v>
      </c>
      <c r="O47" s="123"/>
    </row>
    <row r="48" spans="1:15" ht="15" hidden="1" customHeight="1">
      <c r="A48" s="59"/>
      <c r="B48" s="96"/>
      <c r="C48" s="142">
        <f t="shared" si="10"/>
        <v>0</v>
      </c>
      <c r="D48" s="175">
        <f t="shared" si="9"/>
        <v>0</v>
      </c>
      <c r="E48" s="122">
        <f t="shared" si="11"/>
        <v>0</v>
      </c>
      <c r="F48" s="122">
        <f t="shared" si="12"/>
        <v>0</v>
      </c>
      <c r="G48" s="181"/>
      <c r="H48" s="122">
        <f t="shared" si="13"/>
        <v>0</v>
      </c>
      <c r="I48" s="122">
        <f t="shared" si="14"/>
        <v>0</v>
      </c>
      <c r="J48" s="122">
        <f t="shared" si="15"/>
        <v>0</v>
      </c>
      <c r="K48" s="181"/>
      <c r="L48" s="122">
        <f t="shared" si="16"/>
        <v>0</v>
      </c>
      <c r="M48" s="122">
        <f t="shared" si="17"/>
        <v>0</v>
      </c>
      <c r="N48" s="122">
        <f t="shared" si="18"/>
        <v>0</v>
      </c>
      <c r="O48" s="181"/>
    </row>
    <row r="49" spans="1:15" ht="15" hidden="1" customHeight="1">
      <c r="A49" s="59"/>
      <c r="B49" s="96"/>
      <c r="C49" s="142">
        <f t="shared" si="10"/>
        <v>0</v>
      </c>
      <c r="D49" s="175">
        <f t="shared" si="9"/>
        <v>0</v>
      </c>
      <c r="E49" s="122">
        <f t="shared" si="11"/>
        <v>0</v>
      </c>
      <c r="F49" s="122">
        <f t="shared" si="12"/>
        <v>0</v>
      </c>
      <c r="G49" s="181"/>
      <c r="H49" s="122">
        <f t="shared" si="13"/>
        <v>0</v>
      </c>
      <c r="I49" s="122">
        <f t="shared" si="14"/>
        <v>0</v>
      </c>
      <c r="J49" s="122">
        <f t="shared" si="15"/>
        <v>0</v>
      </c>
      <c r="K49" s="181"/>
      <c r="L49" s="122">
        <f t="shared" si="16"/>
        <v>0</v>
      </c>
      <c r="M49" s="122">
        <f t="shared" si="17"/>
        <v>0</v>
      </c>
      <c r="N49" s="122">
        <f t="shared" si="18"/>
        <v>0</v>
      </c>
      <c r="O49" s="181"/>
    </row>
    <row r="50" spans="1:15" ht="15" hidden="1" customHeight="1">
      <c r="A50" s="59"/>
      <c r="B50" s="96"/>
      <c r="C50" s="142">
        <f t="shared" si="10"/>
        <v>0</v>
      </c>
      <c r="D50" s="175">
        <f t="shared" si="9"/>
        <v>0</v>
      </c>
      <c r="E50" s="122">
        <f t="shared" si="11"/>
        <v>0</v>
      </c>
      <c r="F50" s="122">
        <f t="shared" si="12"/>
        <v>0</v>
      </c>
      <c r="G50" s="181"/>
      <c r="H50" s="122">
        <f t="shared" si="13"/>
        <v>0</v>
      </c>
      <c r="I50" s="122">
        <f t="shared" si="14"/>
        <v>0</v>
      </c>
      <c r="J50" s="122">
        <f t="shared" si="15"/>
        <v>0</v>
      </c>
      <c r="K50" s="181"/>
      <c r="L50" s="122">
        <f t="shared" si="16"/>
        <v>0</v>
      </c>
      <c r="M50" s="122">
        <f t="shared" si="17"/>
        <v>0</v>
      </c>
      <c r="N50" s="122">
        <f t="shared" si="18"/>
        <v>0</v>
      </c>
      <c r="O50" s="181"/>
    </row>
    <row r="51" spans="1:15" ht="15" hidden="1" customHeight="1">
      <c r="A51" s="59"/>
      <c r="B51" s="96"/>
      <c r="C51" s="142">
        <f t="shared" si="10"/>
        <v>0</v>
      </c>
      <c r="D51" s="175">
        <f t="shared" si="9"/>
        <v>0</v>
      </c>
      <c r="E51" s="122">
        <f t="shared" si="11"/>
        <v>0</v>
      </c>
      <c r="F51" s="122">
        <f t="shared" si="12"/>
        <v>0</v>
      </c>
      <c r="G51" s="123"/>
      <c r="H51" s="122">
        <f t="shared" si="13"/>
        <v>0</v>
      </c>
      <c r="I51" s="122">
        <f t="shared" si="14"/>
        <v>0</v>
      </c>
      <c r="J51" s="122">
        <f t="shared" si="15"/>
        <v>0</v>
      </c>
      <c r="K51" s="123"/>
      <c r="L51" s="122">
        <f t="shared" si="16"/>
        <v>0</v>
      </c>
      <c r="M51" s="122">
        <f t="shared" si="17"/>
        <v>0</v>
      </c>
      <c r="N51" s="122">
        <f t="shared" si="18"/>
        <v>0</v>
      </c>
      <c r="O51" s="123"/>
    </row>
    <row r="52" spans="1:15" ht="15" hidden="1" customHeight="1">
      <c r="A52" s="59"/>
      <c r="B52" s="96"/>
      <c r="C52" s="142">
        <f t="shared" si="10"/>
        <v>0</v>
      </c>
      <c r="D52" s="175">
        <f t="shared" si="9"/>
        <v>0</v>
      </c>
      <c r="E52" s="122">
        <f t="shared" si="11"/>
        <v>0</v>
      </c>
      <c r="F52" s="122">
        <f t="shared" si="12"/>
        <v>0</v>
      </c>
      <c r="G52" s="181"/>
      <c r="H52" s="122">
        <f t="shared" si="13"/>
        <v>0</v>
      </c>
      <c r="I52" s="122">
        <f t="shared" si="14"/>
        <v>0</v>
      </c>
      <c r="J52" s="122">
        <f t="shared" si="15"/>
        <v>0</v>
      </c>
      <c r="K52" s="181"/>
      <c r="L52" s="122">
        <f t="shared" si="16"/>
        <v>0</v>
      </c>
      <c r="M52" s="122">
        <f t="shared" si="17"/>
        <v>0</v>
      </c>
      <c r="N52" s="122">
        <f t="shared" si="18"/>
        <v>0</v>
      </c>
      <c r="O52" s="181"/>
    </row>
    <row r="53" spans="1:15" ht="15" hidden="1" customHeight="1">
      <c r="A53" s="59"/>
      <c r="B53" s="96"/>
      <c r="C53" s="142">
        <f t="shared" si="10"/>
        <v>0</v>
      </c>
      <c r="D53" s="175">
        <f t="shared" si="9"/>
        <v>0</v>
      </c>
      <c r="E53" s="122">
        <f t="shared" si="11"/>
        <v>0</v>
      </c>
      <c r="F53" s="122">
        <f t="shared" si="12"/>
        <v>0</v>
      </c>
      <c r="G53" s="123"/>
      <c r="H53" s="122">
        <f t="shared" si="13"/>
        <v>0</v>
      </c>
      <c r="I53" s="122">
        <f t="shared" si="14"/>
        <v>0</v>
      </c>
      <c r="J53" s="122">
        <f t="shared" si="15"/>
        <v>0</v>
      </c>
      <c r="K53" s="123"/>
      <c r="L53" s="122">
        <f t="shared" si="16"/>
        <v>0</v>
      </c>
      <c r="M53" s="122">
        <f t="shared" si="17"/>
        <v>0</v>
      </c>
      <c r="N53" s="122">
        <f t="shared" si="18"/>
        <v>0</v>
      </c>
      <c r="O53" s="123"/>
    </row>
    <row r="54" spans="1:15" ht="15" hidden="1" customHeight="1">
      <c r="A54" s="59"/>
      <c r="B54" s="96"/>
      <c r="C54" s="142">
        <f t="shared" si="10"/>
        <v>0</v>
      </c>
      <c r="D54" s="175">
        <f t="shared" si="9"/>
        <v>0</v>
      </c>
      <c r="E54" s="122">
        <f t="shared" si="11"/>
        <v>0</v>
      </c>
      <c r="F54" s="122">
        <f t="shared" si="12"/>
        <v>0</v>
      </c>
      <c r="G54" s="181"/>
      <c r="H54" s="122">
        <f t="shared" si="13"/>
        <v>0</v>
      </c>
      <c r="I54" s="122">
        <f t="shared" si="14"/>
        <v>0</v>
      </c>
      <c r="J54" s="122">
        <f t="shared" si="15"/>
        <v>0</v>
      </c>
      <c r="K54" s="181"/>
      <c r="L54" s="122">
        <f t="shared" si="16"/>
        <v>0</v>
      </c>
      <c r="M54" s="122">
        <f t="shared" si="17"/>
        <v>0</v>
      </c>
      <c r="N54" s="122">
        <f t="shared" si="18"/>
        <v>0</v>
      </c>
      <c r="O54" s="181"/>
    </row>
    <row r="55" spans="1:15" ht="15" hidden="1" customHeight="1">
      <c r="A55" s="59"/>
      <c r="B55" s="96"/>
      <c r="C55" s="142">
        <f t="shared" si="10"/>
        <v>0</v>
      </c>
      <c r="D55" s="175">
        <f t="shared" si="9"/>
        <v>0</v>
      </c>
      <c r="E55" s="122">
        <f t="shared" si="11"/>
        <v>0</v>
      </c>
      <c r="F55" s="122">
        <f t="shared" si="12"/>
        <v>0</v>
      </c>
      <c r="G55" s="181"/>
      <c r="H55" s="122">
        <f t="shared" si="13"/>
        <v>0</v>
      </c>
      <c r="I55" s="122">
        <f t="shared" si="14"/>
        <v>0</v>
      </c>
      <c r="J55" s="122">
        <f t="shared" si="15"/>
        <v>0</v>
      </c>
      <c r="K55" s="181"/>
      <c r="L55" s="122">
        <f t="shared" si="16"/>
        <v>0</v>
      </c>
      <c r="M55" s="122">
        <f t="shared" si="17"/>
        <v>0</v>
      </c>
      <c r="N55" s="122">
        <f t="shared" si="18"/>
        <v>0</v>
      </c>
      <c r="O55" s="181"/>
    </row>
    <row r="56" spans="1:15" ht="15" hidden="1" customHeight="1">
      <c r="A56" s="59"/>
      <c r="B56" s="96"/>
      <c r="C56" s="142">
        <f t="shared" si="10"/>
        <v>0</v>
      </c>
      <c r="D56" s="175">
        <f t="shared" si="9"/>
        <v>0</v>
      </c>
      <c r="E56" s="122">
        <f t="shared" si="11"/>
        <v>0</v>
      </c>
      <c r="F56" s="122">
        <f t="shared" si="12"/>
        <v>0</v>
      </c>
      <c r="G56" s="181"/>
      <c r="H56" s="122">
        <f t="shared" si="13"/>
        <v>0</v>
      </c>
      <c r="I56" s="122">
        <f t="shared" si="14"/>
        <v>0</v>
      </c>
      <c r="J56" s="122">
        <f t="shared" si="15"/>
        <v>0</v>
      </c>
      <c r="K56" s="181"/>
      <c r="L56" s="122">
        <f t="shared" si="16"/>
        <v>0</v>
      </c>
      <c r="M56" s="122">
        <f t="shared" si="17"/>
        <v>0</v>
      </c>
      <c r="N56" s="122">
        <f t="shared" si="18"/>
        <v>0</v>
      </c>
      <c r="O56" s="181"/>
    </row>
    <row r="57" spans="1:15" ht="15" hidden="1" customHeight="1">
      <c r="A57" s="59"/>
      <c r="B57" s="96"/>
      <c r="C57" s="142">
        <f t="shared" si="10"/>
        <v>0</v>
      </c>
      <c r="D57" s="175">
        <f t="shared" si="9"/>
        <v>0</v>
      </c>
      <c r="E57" s="122">
        <f t="shared" si="11"/>
        <v>0</v>
      </c>
      <c r="F57" s="122">
        <f t="shared" si="12"/>
        <v>0</v>
      </c>
      <c r="G57" s="181"/>
      <c r="H57" s="122">
        <f t="shared" si="13"/>
        <v>0</v>
      </c>
      <c r="I57" s="122">
        <f t="shared" si="14"/>
        <v>0</v>
      </c>
      <c r="J57" s="122">
        <f t="shared" si="15"/>
        <v>0</v>
      </c>
      <c r="K57" s="181"/>
      <c r="L57" s="122">
        <f t="shared" si="16"/>
        <v>0</v>
      </c>
      <c r="M57" s="122">
        <f t="shared" si="17"/>
        <v>0</v>
      </c>
      <c r="N57" s="122">
        <f t="shared" si="18"/>
        <v>0</v>
      </c>
      <c r="O57" s="181"/>
    </row>
    <row r="58" spans="1:15" ht="15" hidden="1" customHeight="1">
      <c r="A58" s="59"/>
      <c r="B58" s="96"/>
      <c r="C58" s="142">
        <f t="shared" si="10"/>
        <v>0</v>
      </c>
      <c r="D58" s="175">
        <f t="shared" si="9"/>
        <v>0</v>
      </c>
      <c r="E58" s="122">
        <f t="shared" si="11"/>
        <v>0</v>
      </c>
      <c r="F58" s="122">
        <f t="shared" si="12"/>
        <v>0</v>
      </c>
      <c r="G58" s="123"/>
      <c r="H58" s="122">
        <f t="shared" si="13"/>
        <v>0</v>
      </c>
      <c r="I58" s="122">
        <f t="shared" si="14"/>
        <v>0</v>
      </c>
      <c r="J58" s="122">
        <f t="shared" si="15"/>
        <v>0</v>
      </c>
      <c r="K58" s="123"/>
      <c r="L58" s="122">
        <f t="shared" si="16"/>
        <v>0</v>
      </c>
      <c r="M58" s="122">
        <f t="shared" si="17"/>
        <v>0</v>
      </c>
      <c r="N58" s="122">
        <f t="shared" si="18"/>
        <v>0</v>
      </c>
      <c r="O58" s="123"/>
    </row>
    <row r="59" spans="1:15" ht="15" hidden="1" customHeight="1">
      <c r="A59" s="59"/>
      <c r="B59" s="96"/>
      <c r="C59" s="142">
        <f t="shared" si="10"/>
        <v>0</v>
      </c>
      <c r="D59" s="175">
        <f t="shared" si="9"/>
        <v>0</v>
      </c>
      <c r="E59" s="122">
        <f t="shared" si="11"/>
        <v>0</v>
      </c>
      <c r="F59" s="122">
        <f t="shared" si="12"/>
        <v>0</v>
      </c>
      <c r="G59" s="181"/>
      <c r="H59" s="122">
        <f t="shared" si="13"/>
        <v>0</v>
      </c>
      <c r="I59" s="122">
        <f t="shared" si="14"/>
        <v>0</v>
      </c>
      <c r="J59" s="122">
        <f t="shared" si="15"/>
        <v>0</v>
      </c>
      <c r="K59" s="181"/>
      <c r="L59" s="122">
        <f t="shared" si="16"/>
        <v>0</v>
      </c>
      <c r="M59" s="122">
        <f t="shared" si="17"/>
        <v>0</v>
      </c>
      <c r="N59" s="122">
        <f t="shared" si="18"/>
        <v>0</v>
      </c>
      <c r="O59" s="181"/>
    </row>
    <row r="60" spans="1:15" ht="15" hidden="1" customHeight="1">
      <c r="A60" s="59"/>
      <c r="B60" s="96"/>
      <c r="C60" s="142">
        <f t="shared" si="10"/>
        <v>0</v>
      </c>
      <c r="D60" s="175">
        <f t="shared" si="9"/>
        <v>0</v>
      </c>
      <c r="E60" s="122">
        <f t="shared" si="11"/>
        <v>0</v>
      </c>
      <c r="F60" s="122">
        <f t="shared" si="12"/>
        <v>0</v>
      </c>
      <c r="G60" s="181"/>
      <c r="H60" s="122">
        <f t="shared" si="13"/>
        <v>0</v>
      </c>
      <c r="I60" s="122">
        <f t="shared" si="14"/>
        <v>0</v>
      </c>
      <c r="J60" s="122">
        <f t="shared" si="15"/>
        <v>0</v>
      </c>
      <c r="K60" s="181"/>
      <c r="L60" s="122">
        <f t="shared" si="16"/>
        <v>0</v>
      </c>
      <c r="M60" s="122">
        <f t="shared" si="17"/>
        <v>0</v>
      </c>
      <c r="N60" s="122">
        <f t="shared" si="18"/>
        <v>0</v>
      </c>
      <c r="O60" s="181"/>
    </row>
    <row r="61" spans="1:15" ht="15" hidden="1" customHeight="1">
      <c r="A61" s="59"/>
      <c r="B61" s="96"/>
      <c r="C61" s="142">
        <f t="shared" si="10"/>
        <v>0</v>
      </c>
      <c r="D61" s="175">
        <f t="shared" si="9"/>
        <v>0</v>
      </c>
      <c r="E61" s="122">
        <f t="shared" si="11"/>
        <v>0</v>
      </c>
      <c r="F61" s="122">
        <f t="shared" si="12"/>
        <v>0</v>
      </c>
      <c r="G61" s="181"/>
      <c r="H61" s="122">
        <f t="shared" si="13"/>
        <v>0</v>
      </c>
      <c r="I61" s="122">
        <f t="shared" si="14"/>
        <v>0</v>
      </c>
      <c r="J61" s="122">
        <f t="shared" si="15"/>
        <v>0</v>
      </c>
      <c r="K61" s="181"/>
      <c r="L61" s="122">
        <f t="shared" si="16"/>
        <v>0</v>
      </c>
      <c r="M61" s="122">
        <f t="shared" si="17"/>
        <v>0</v>
      </c>
      <c r="N61" s="122">
        <f t="shared" si="18"/>
        <v>0</v>
      </c>
      <c r="O61" s="181"/>
    </row>
    <row r="62" spans="1:15" ht="15" hidden="1" customHeight="1">
      <c r="A62" s="59"/>
      <c r="B62" s="96"/>
      <c r="C62" s="142">
        <f t="shared" si="10"/>
        <v>0</v>
      </c>
      <c r="D62" s="175">
        <f t="shared" si="9"/>
        <v>0</v>
      </c>
      <c r="E62" s="122">
        <f t="shared" si="11"/>
        <v>0</v>
      </c>
      <c r="F62" s="122">
        <f t="shared" si="12"/>
        <v>0</v>
      </c>
      <c r="G62" s="123"/>
      <c r="H62" s="122">
        <f t="shared" si="13"/>
        <v>0</v>
      </c>
      <c r="I62" s="122">
        <f t="shared" si="14"/>
        <v>0</v>
      </c>
      <c r="J62" s="122">
        <f t="shared" si="15"/>
        <v>0</v>
      </c>
      <c r="K62" s="123"/>
      <c r="L62" s="122">
        <f t="shared" si="16"/>
        <v>0</v>
      </c>
      <c r="M62" s="122">
        <f t="shared" si="17"/>
        <v>0</v>
      </c>
      <c r="N62" s="122">
        <f t="shared" si="18"/>
        <v>0</v>
      </c>
      <c r="O62" s="123"/>
    </row>
    <row r="63" spans="1:15" ht="15" hidden="1" customHeight="1">
      <c r="A63" s="59"/>
      <c r="B63" s="96"/>
      <c r="C63" s="142">
        <f t="shared" si="10"/>
        <v>0</v>
      </c>
      <c r="D63" s="175">
        <f t="shared" si="9"/>
        <v>0</v>
      </c>
      <c r="E63" s="122">
        <f t="shared" si="11"/>
        <v>0</v>
      </c>
      <c r="F63" s="122">
        <f t="shared" si="12"/>
        <v>0</v>
      </c>
      <c r="G63" s="181"/>
      <c r="H63" s="122">
        <f t="shared" si="13"/>
        <v>0</v>
      </c>
      <c r="I63" s="122">
        <f t="shared" si="14"/>
        <v>0</v>
      </c>
      <c r="J63" s="122">
        <f t="shared" si="15"/>
        <v>0</v>
      </c>
      <c r="K63" s="181"/>
      <c r="L63" s="122">
        <f t="shared" si="16"/>
        <v>0</v>
      </c>
      <c r="M63" s="122">
        <f t="shared" si="17"/>
        <v>0</v>
      </c>
      <c r="N63" s="122">
        <f t="shared" si="18"/>
        <v>0</v>
      </c>
      <c r="O63" s="181"/>
    </row>
    <row r="64" spans="1:15" ht="15" hidden="1" customHeight="1">
      <c r="A64" s="59"/>
      <c r="B64" s="96"/>
      <c r="C64" s="142">
        <f t="shared" si="10"/>
        <v>0</v>
      </c>
      <c r="D64" s="175">
        <f t="shared" si="9"/>
        <v>0</v>
      </c>
      <c r="E64" s="122">
        <f t="shared" si="11"/>
        <v>0</v>
      </c>
      <c r="F64" s="122">
        <f t="shared" si="12"/>
        <v>0</v>
      </c>
      <c r="G64" s="123"/>
      <c r="H64" s="122">
        <f t="shared" si="13"/>
        <v>0</v>
      </c>
      <c r="I64" s="122">
        <f t="shared" si="14"/>
        <v>0</v>
      </c>
      <c r="J64" s="122">
        <f t="shared" si="15"/>
        <v>0</v>
      </c>
      <c r="K64" s="123"/>
      <c r="L64" s="122">
        <f t="shared" si="16"/>
        <v>0</v>
      </c>
      <c r="M64" s="122">
        <f t="shared" si="17"/>
        <v>0</v>
      </c>
      <c r="N64" s="122">
        <f t="shared" si="18"/>
        <v>0</v>
      </c>
      <c r="O64" s="123"/>
    </row>
    <row r="65" spans="1:15" ht="15" hidden="1" customHeight="1">
      <c r="A65" s="59"/>
      <c r="B65" s="96"/>
      <c r="C65" s="142">
        <f t="shared" si="10"/>
        <v>0</v>
      </c>
      <c r="D65" s="175">
        <f t="shared" si="9"/>
        <v>0</v>
      </c>
      <c r="E65" s="122">
        <f t="shared" si="11"/>
        <v>0</v>
      </c>
      <c r="F65" s="122">
        <f t="shared" si="12"/>
        <v>0</v>
      </c>
      <c r="G65" s="181"/>
      <c r="H65" s="122">
        <f t="shared" si="13"/>
        <v>0</v>
      </c>
      <c r="I65" s="122">
        <f t="shared" si="14"/>
        <v>0</v>
      </c>
      <c r="J65" s="122">
        <f t="shared" si="15"/>
        <v>0</v>
      </c>
      <c r="K65" s="181"/>
      <c r="L65" s="122">
        <f t="shared" si="16"/>
        <v>0</v>
      </c>
      <c r="M65" s="122">
        <f t="shared" si="17"/>
        <v>0</v>
      </c>
      <c r="N65" s="122">
        <f t="shared" si="18"/>
        <v>0</v>
      </c>
      <c r="O65" s="181"/>
    </row>
    <row r="66" spans="1:15" hidden="1">
      <c r="A66" s="59"/>
      <c r="B66" s="96"/>
      <c r="C66" s="142">
        <f t="shared" si="10"/>
        <v>0</v>
      </c>
      <c r="D66" s="175">
        <f t="shared" si="9"/>
        <v>0</v>
      </c>
      <c r="E66" s="122">
        <f t="shared" si="11"/>
        <v>0</v>
      </c>
      <c r="F66" s="122">
        <f t="shared" si="12"/>
        <v>0</v>
      </c>
      <c r="G66" s="181"/>
      <c r="H66" s="122">
        <f t="shared" si="13"/>
        <v>0</v>
      </c>
      <c r="I66" s="122">
        <f t="shared" si="14"/>
        <v>0</v>
      </c>
      <c r="J66" s="122">
        <f t="shared" si="15"/>
        <v>0</v>
      </c>
      <c r="K66" s="181"/>
      <c r="L66" s="122">
        <f t="shared" si="16"/>
        <v>0</v>
      </c>
      <c r="M66" s="122">
        <f t="shared" si="17"/>
        <v>0</v>
      </c>
      <c r="N66" s="122">
        <f t="shared" si="18"/>
        <v>0</v>
      </c>
      <c r="O66" s="181"/>
    </row>
    <row r="67" spans="1:15" hidden="1">
      <c r="A67" s="59"/>
      <c r="B67" s="96"/>
      <c r="C67" s="142">
        <f t="shared" si="10"/>
        <v>0</v>
      </c>
      <c r="D67" s="175">
        <f t="shared" si="9"/>
        <v>0</v>
      </c>
      <c r="E67" s="122">
        <f t="shared" si="11"/>
        <v>0</v>
      </c>
      <c r="F67" s="122">
        <f t="shared" si="12"/>
        <v>0</v>
      </c>
      <c r="G67" s="181"/>
      <c r="H67" s="122">
        <f t="shared" si="13"/>
        <v>0</v>
      </c>
      <c r="I67" s="122">
        <f t="shared" si="14"/>
        <v>0</v>
      </c>
      <c r="J67" s="122">
        <f t="shared" si="15"/>
        <v>0</v>
      </c>
      <c r="K67" s="181"/>
      <c r="L67" s="122">
        <f t="shared" si="16"/>
        <v>0</v>
      </c>
      <c r="M67" s="122">
        <f t="shared" si="17"/>
        <v>0</v>
      </c>
      <c r="N67" s="122">
        <f t="shared" si="18"/>
        <v>0</v>
      </c>
      <c r="O67" s="181"/>
    </row>
    <row r="68" spans="1:15" hidden="1">
      <c r="A68" s="59"/>
      <c r="B68" s="96"/>
      <c r="C68" s="142">
        <f t="shared" si="10"/>
        <v>0</v>
      </c>
      <c r="D68" s="175">
        <f t="shared" si="9"/>
        <v>0</v>
      </c>
      <c r="E68" s="122">
        <f t="shared" si="11"/>
        <v>0</v>
      </c>
      <c r="F68" s="122">
        <f t="shared" si="12"/>
        <v>0</v>
      </c>
      <c r="G68" s="181"/>
      <c r="H68" s="122">
        <f t="shared" si="13"/>
        <v>0</v>
      </c>
      <c r="I68" s="122">
        <f t="shared" si="14"/>
        <v>0</v>
      </c>
      <c r="J68" s="122">
        <f t="shared" si="15"/>
        <v>0</v>
      </c>
      <c r="K68" s="181"/>
      <c r="L68" s="122">
        <f t="shared" si="16"/>
        <v>0</v>
      </c>
      <c r="M68" s="122">
        <f t="shared" si="17"/>
        <v>0</v>
      </c>
      <c r="N68" s="122">
        <f t="shared" si="18"/>
        <v>0</v>
      </c>
      <c r="O68" s="181"/>
    </row>
    <row r="69" spans="1:15" hidden="1">
      <c r="A69" s="59"/>
      <c r="B69" s="96"/>
      <c r="C69" s="142">
        <f t="shared" si="10"/>
        <v>0</v>
      </c>
      <c r="D69" s="175">
        <f t="shared" si="9"/>
        <v>0</v>
      </c>
      <c r="E69" s="122">
        <f t="shared" si="11"/>
        <v>0</v>
      </c>
      <c r="F69" s="122">
        <f t="shared" si="12"/>
        <v>0</v>
      </c>
      <c r="G69" s="181"/>
      <c r="H69" s="122">
        <f t="shared" si="13"/>
        <v>0</v>
      </c>
      <c r="I69" s="122">
        <f t="shared" si="14"/>
        <v>0</v>
      </c>
      <c r="J69" s="122">
        <f t="shared" si="15"/>
        <v>0</v>
      </c>
      <c r="K69" s="181"/>
      <c r="L69" s="122">
        <f t="shared" si="16"/>
        <v>0</v>
      </c>
      <c r="M69" s="122">
        <f t="shared" si="17"/>
        <v>0</v>
      </c>
      <c r="N69" s="122">
        <f t="shared" si="18"/>
        <v>0</v>
      </c>
      <c r="O69" s="181"/>
    </row>
    <row r="70" spans="1:15" hidden="1">
      <c r="A70" s="59"/>
      <c r="B70" s="96"/>
      <c r="C70" s="142">
        <f t="shared" ref="C70:C84" si="19">SUM(E70:O70)</f>
        <v>0</v>
      </c>
      <c r="D70" s="175">
        <f t="shared" si="9"/>
        <v>0</v>
      </c>
      <c r="E70" s="122">
        <f t="shared" ref="E70:E84" si="20">IFERROR(VLOOKUP(B70,$B$93:$C$134,2,FALSE),0)</f>
        <v>0</v>
      </c>
      <c r="F70" s="122">
        <f t="shared" ref="F70:F84" si="21">IFERROR(VLOOKUP(B70,$F$93:$G$134,2,FALSE),0)</f>
        <v>0</v>
      </c>
      <c r="G70" s="181"/>
      <c r="H70" s="122">
        <f t="shared" ref="H70:H84" si="22">IFERROR(VLOOKUP(B70,$J$93:$K$134,2,FALSE),0)</f>
        <v>0</v>
      </c>
      <c r="I70" s="122">
        <f t="shared" ref="I70:I84" si="23">IFERROR(VLOOKUP(B70,$N$93:$O$134,2,FALSE),0)</f>
        <v>0</v>
      </c>
      <c r="J70" s="122">
        <f t="shared" ref="J70:J84" si="24">IFERROR(VLOOKUP(B70,$R$93:$S$134,2,FALSE),0)</f>
        <v>0</v>
      </c>
      <c r="K70" s="181"/>
      <c r="L70" s="122">
        <f t="shared" ref="L70:L84" si="25">IFERROR(VLOOKUP(B70,$V$93:$W$134,2,FALSE),0)</f>
        <v>0</v>
      </c>
      <c r="M70" s="122">
        <f t="shared" ref="M70:M84" si="26">IFERROR(VLOOKUP(B70,$Z$93:$AA$134,2,FALSE),0)</f>
        <v>0</v>
      </c>
      <c r="N70" s="122">
        <f t="shared" ref="N70:N84" si="27">IFERROR(VLOOKUP(B70,$AD$93:$AE$134,2,FALSE),0)</f>
        <v>0</v>
      </c>
      <c r="O70" s="181"/>
    </row>
    <row r="71" spans="1:15" hidden="1">
      <c r="A71" s="59"/>
      <c r="B71" s="96"/>
      <c r="C71" s="142">
        <f t="shared" si="19"/>
        <v>0</v>
      </c>
      <c r="D71" s="175">
        <f t="shared" ref="D71:D84" si="28">SUM(E71:N71)-MIN(E71:I71)</f>
        <v>0</v>
      </c>
      <c r="E71" s="122">
        <f t="shared" si="20"/>
        <v>0</v>
      </c>
      <c r="F71" s="122">
        <f t="shared" si="21"/>
        <v>0</v>
      </c>
      <c r="G71" s="181"/>
      <c r="H71" s="122">
        <f t="shared" si="22"/>
        <v>0</v>
      </c>
      <c r="I71" s="122">
        <f t="shared" si="23"/>
        <v>0</v>
      </c>
      <c r="J71" s="122">
        <f t="shared" si="24"/>
        <v>0</v>
      </c>
      <c r="K71" s="181"/>
      <c r="L71" s="122">
        <f t="shared" si="25"/>
        <v>0</v>
      </c>
      <c r="M71" s="122">
        <f t="shared" si="26"/>
        <v>0</v>
      </c>
      <c r="N71" s="122">
        <f t="shared" si="27"/>
        <v>0</v>
      </c>
      <c r="O71" s="181"/>
    </row>
    <row r="72" spans="1:15" hidden="1">
      <c r="A72" s="59"/>
      <c r="B72" s="96"/>
      <c r="C72" s="142">
        <f t="shared" si="19"/>
        <v>0</v>
      </c>
      <c r="D72" s="175">
        <f t="shared" si="28"/>
        <v>0</v>
      </c>
      <c r="E72" s="122">
        <f t="shared" si="20"/>
        <v>0</v>
      </c>
      <c r="F72" s="122">
        <f t="shared" si="21"/>
        <v>0</v>
      </c>
      <c r="G72" s="181"/>
      <c r="H72" s="122">
        <f t="shared" si="22"/>
        <v>0</v>
      </c>
      <c r="I72" s="122">
        <f t="shared" si="23"/>
        <v>0</v>
      </c>
      <c r="J72" s="122">
        <f t="shared" si="24"/>
        <v>0</v>
      </c>
      <c r="K72" s="181"/>
      <c r="L72" s="122">
        <f t="shared" si="25"/>
        <v>0</v>
      </c>
      <c r="M72" s="122">
        <f t="shared" si="26"/>
        <v>0</v>
      </c>
      <c r="N72" s="122">
        <f t="shared" si="27"/>
        <v>0</v>
      </c>
      <c r="O72" s="181"/>
    </row>
    <row r="73" spans="1:15" hidden="1">
      <c r="A73" s="59"/>
      <c r="B73" s="96"/>
      <c r="C73" s="142">
        <f t="shared" si="19"/>
        <v>0</v>
      </c>
      <c r="D73" s="175">
        <f t="shared" si="28"/>
        <v>0</v>
      </c>
      <c r="E73" s="122">
        <f t="shared" si="20"/>
        <v>0</v>
      </c>
      <c r="F73" s="122">
        <f t="shared" si="21"/>
        <v>0</v>
      </c>
      <c r="G73" s="181"/>
      <c r="H73" s="122">
        <f t="shared" si="22"/>
        <v>0</v>
      </c>
      <c r="I73" s="122">
        <f t="shared" si="23"/>
        <v>0</v>
      </c>
      <c r="J73" s="122">
        <f t="shared" si="24"/>
        <v>0</v>
      </c>
      <c r="K73" s="181"/>
      <c r="L73" s="122">
        <f t="shared" si="25"/>
        <v>0</v>
      </c>
      <c r="M73" s="122">
        <f t="shared" si="26"/>
        <v>0</v>
      </c>
      <c r="N73" s="122">
        <f t="shared" si="27"/>
        <v>0</v>
      </c>
      <c r="O73" s="181"/>
    </row>
    <row r="74" spans="1:15" hidden="1">
      <c r="A74" s="59"/>
      <c r="B74" s="96"/>
      <c r="C74" s="142">
        <f t="shared" si="19"/>
        <v>0</v>
      </c>
      <c r="D74" s="175">
        <f t="shared" si="28"/>
        <v>0</v>
      </c>
      <c r="E74" s="122">
        <f t="shared" si="20"/>
        <v>0</v>
      </c>
      <c r="F74" s="122">
        <f t="shared" si="21"/>
        <v>0</v>
      </c>
      <c r="G74" s="181"/>
      <c r="H74" s="122">
        <f t="shared" si="22"/>
        <v>0</v>
      </c>
      <c r="I74" s="122">
        <f t="shared" si="23"/>
        <v>0</v>
      </c>
      <c r="J74" s="122">
        <f t="shared" si="24"/>
        <v>0</v>
      </c>
      <c r="K74" s="181"/>
      <c r="L74" s="122">
        <f t="shared" si="25"/>
        <v>0</v>
      </c>
      <c r="M74" s="122">
        <f t="shared" si="26"/>
        <v>0</v>
      </c>
      <c r="N74" s="122">
        <f t="shared" si="27"/>
        <v>0</v>
      </c>
      <c r="O74" s="181"/>
    </row>
    <row r="75" spans="1:15" hidden="1">
      <c r="A75" s="59"/>
      <c r="B75" s="96"/>
      <c r="C75" s="142">
        <f t="shared" si="19"/>
        <v>0</v>
      </c>
      <c r="D75" s="175">
        <f t="shared" si="28"/>
        <v>0</v>
      </c>
      <c r="E75" s="122">
        <f t="shared" si="20"/>
        <v>0</v>
      </c>
      <c r="F75" s="122">
        <f t="shared" si="21"/>
        <v>0</v>
      </c>
      <c r="G75" s="181"/>
      <c r="H75" s="122">
        <f t="shared" si="22"/>
        <v>0</v>
      </c>
      <c r="I75" s="122">
        <f t="shared" si="23"/>
        <v>0</v>
      </c>
      <c r="J75" s="122">
        <f t="shared" si="24"/>
        <v>0</v>
      </c>
      <c r="K75" s="181"/>
      <c r="L75" s="122">
        <f t="shared" si="25"/>
        <v>0</v>
      </c>
      <c r="M75" s="122">
        <f t="shared" si="26"/>
        <v>0</v>
      </c>
      <c r="N75" s="122">
        <f t="shared" si="27"/>
        <v>0</v>
      </c>
      <c r="O75" s="181"/>
    </row>
    <row r="76" spans="1:15" ht="15" hidden="1">
      <c r="A76" s="59"/>
      <c r="B76" s="97"/>
      <c r="C76" s="142">
        <f t="shared" si="19"/>
        <v>0</v>
      </c>
      <c r="D76" s="175">
        <f t="shared" si="28"/>
        <v>0</v>
      </c>
      <c r="E76" s="122">
        <f t="shared" si="20"/>
        <v>0</v>
      </c>
      <c r="F76" s="122">
        <f t="shared" si="21"/>
        <v>0</v>
      </c>
      <c r="G76" s="181"/>
      <c r="H76" s="122">
        <f t="shared" si="22"/>
        <v>0</v>
      </c>
      <c r="I76" s="122">
        <f t="shared" si="23"/>
        <v>0</v>
      </c>
      <c r="J76" s="122">
        <f t="shared" si="24"/>
        <v>0</v>
      </c>
      <c r="K76" s="181"/>
      <c r="L76" s="122">
        <f t="shared" si="25"/>
        <v>0</v>
      </c>
      <c r="M76" s="122">
        <f t="shared" si="26"/>
        <v>0</v>
      </c>
      <c r="N76" s="122">
        <f t="shared" si="27"/>
        <v>0</v>
      </c>
      <c r="O76" s="181"/>
    </row>
    <row r="77" spans="1:15" ht="15" hidden="1">
      <c r="A77" s="59"/>
      <c r="B77" s="97"/>
      <c r="C77" s="142">
        <f t="shared" si="19"/>
        <v>0</v>
      </c>
      <c r="D77" s="175">
        <f t="shared" si="28"/>
        <v>0</v>
      </c>
      <c r="E77" s="122">
        <f t="shared" si="20"/>
        <v>0</v>
      </c>
      <c r="F77" s="122">
        <f t="shared" si="21"/>
        <v>0</v>
      </c>
      <c r="G77" s="181"/>
      <c r="H77" s="122">
        <f t="shared" si="22"/>
        <v>0</v>
      </c>
      <c r="I77" s="122">
        <f t="shared" si="23"/>
        <v>0</v>
      </c>
      <c r="J77" s="122">
        <f t="shared" si="24"/>
        <v>0</v>
      </c>
      <c r="K77" s="181"/>
      <c r="L77" s="122">
        <f t="shared" si="25"/>
        <v>0</v>
      </c>
      <c r="M77" s="122">
        <f t="shared" si="26"/>
        <v>0</v>
      </c>
      <c r="N77" s="122">
        <f t="shared" si="27"/>
        <v>0</v>
      </c>
      <c r="O77" s="181"/>
    </row>
    <row r="78" spans="1:15" ht="15" hidden="1">
      <c r="A78" s="59"/>
      <c r="B78" s="97"/>
      <c r="C78" s="142">
        <f t="shared" si="19"/>
        <v>0</v>
      </c>
      <c r="D78" s="175">
        <f t="shared" si="28"/>
        <v>0</v>
      </c>
      <c r="E78" s="122">
        <f t="shared" si="20"/>
        <v>0</v>
      </c>
      <c r="F78" s="122">
        <f t="shared" si="21"/>
        <v>0</v>
      </c>
      <c r="G78" s="181"/>
      <c r="H78" s="122">
        <f t="shared" si="22"/>
        <v>0</v>
      </c>
      <c r="I78" s="122">
        <f t="shared" si="23"/>
        <v>0</v>
      </c>
      <c r="J78" s="122">
        <f t="shared" si="24"/>
        <v>0</v>
      </c>
      <c r="K78" s="181"/>
      <c r="L78" s="122">
        <f t="shared" si="25"/>
        <v>0</v>
      </c>
      <c r="M78" s="122">
        <f t="shared" si="26"/>
        <v>0</v>
      </c>
      <c r="N78" s="122">
        <f t="shared" si="27"/>
        <v>0</v>
      </c>
      <c r="O78" s="181"/>
    </row>
    <row r="79" spans="1:15" ht="15" hidden="1">
      <c r="A79" s="59"/>
      <c r="B79" s="97"/>
      <c r="C79" s="142">
        <f t="shared" si="19"/>
        <v>0</v>
      </c>
      <c r="D79" s="175">
        <f t="shared" si="28"/>
        <v>0</v>
      </c>
      <c r="E79" s="122">
        <f t="shared" si="20"/>
        <v>0</v>
      </c>
      <c r="F79" s="122">
        <f t="shared" si="21"/>
        <v>0</v>
      </c>
      <c r="G79" s="181"/>
      <c r="H79" s="122">
        <f t="shared" si="22"/>
        <v>0</v>
      </c>
      <c r="I79" s="122">
        <f t="shared" si="23"/>
        <v>0</v>
      </c>
      <c r="J79" s="122">
        <f t="shared" si="24"/>
        <v>0</v>
      </c>
      <c r="K79" s="181"/>
      <c r="L79" s="122">
        <f t="shared" si="25"/>
        <v>0</v>
      </c>
      <c r="M79" s="122">
        <f t="shared" si="26"/>
        <v>0</v>
      </c>
      <c r="N79" s="122">
        <f t="shared" si="27"/>
        <v>0</v>
      </c>
      <c r="O79" s="181"/>
    </row>
    <row r="80" spans="1:15" ht="15" hidden="1">
      <c r="A80" s="59"/>
      <c r="B80" s="97"/>
      <c r="C80" s="142">
        <f t="shared" si="19"/>
        <v>0</v>
      </c>
      <c r="D80" s="175">
        <f t="shared" si="28"/>
        <v>0</v>
      </c>
      <c r="E80" s="122">
        <f t="shared" si="20"/>
        <v>0</v>
      </c>
      <c r="F80" s="122">
        <f t="shared" si="21"/>
        <v>0</v>
      </c>
      <c r="G80" s="181"/>
      <c r="H80" s="122">
        <f t="shared" si="22"/>
        <v>0</v>
      </c>
      <c r="I80" s="122">
        <f t="shared" si="23"/>
        <v>0</v>
      </c>
      <c r="J80" s="122">
        <f t="shared" si="24"/>
        <v>0</v>
      </c>
      <c r="K80" s="181"/>
      <c r="L80" s="122">
        <f t="shared" si="25"/>
        <v>0</v>
      </c>
      <c r="M80" s="122">
        <f t="shared" si="26"/>
        <v>0</v>
      </c>
      <c r="N80" s="122">
        <f t="shared" si="27"/>
        <v>0</v>
      </c>
      <c r="O80" s="181"/>
    </row>
    <row r="81" spans="1:32" ht="15" hidden="1">
      <c r="A81" s="59"/>
      <c r="B81" s="97"/>
      <c r="C81" s="142">
        <f t="shared" si="19"/>
        <v>0</v>
      </c>
      <c r="D81" s="175">
        <f t="shared" si="28"/>
        <v>0</v>
      </c>
      <c r="E81" s="122">
        <f t="shared" si="20"/>
        <v>0</v>
      </c>
      <c r="F81" s="122">
        <f t="shared" si="21"/>
        <v>0</v>
      </c>
      <c r="G81" s="181"/>
      <c r="H81" s="122">
        <f t="shared" si="22"/>
        <v>0</v>
      </c>
      <c r="I81" s="122">
        <f t="shared" si="23"/>
        <v>0</v>
      </c>
      <c r="J81" s="122">
        <f t="shared" si="24"/>
        <v>0</v>
      </c>
      <c r="K81" s="181"/>
      <c r="L81" s="122">
        <f t="shared" si="25"/>
        <v>0</v>
      </c>
      <c r="M81" s="122">
        <f t="shared" si="26"/>
        <v>0</v>
      </c>
      <c r="N81" s="122">
        <f t="shared" si="27"/>
        <v>0</v>
      </c>
      <c r="O81" s="181"/>
    </row>
    <row r="82" spans="1:32" ht="15" hidden="1">
      <c r="A82" s="59"/>
      <c r="B82" s="97"/>
      <c r="C82" s="142">
        <f t="shared" si="19"/>
        <v>0</v>
      </c>
      <c r="D82" s="175">
        <f t="shared" si="28"/>
        <v>0</v>
      </c>
      <c r="E82" s="122">
        <f t="shared" si="20"/>
        <v>0</v>
      </c>
      <c r="F82" s="122">
        <f t="shared" si="21"/>
        <v>0</v>
      </c>
      <c r="G82" s="123"/>
      <c r="H82" s="122">
        <f t="shared" si="22"/>
        <v>0</v>
      </c>
      <c r="I82" s="122">
        <f t="shared" si="23"/>
        <v>0</v>
      </c>
      <c r="J82" s="122">
        <f t="shared" si="24"/>
        <v>0</v>
      </c>
      <c r="K82" s="123"/>
      <c r="L82" s="122">
        <f t="shared" si="25"/>
        <v>0</v>
      </c>
      <c r="M82" s="122">
        <f t="shared" si="26"/>
        <v>0</v>
      </c>
      <c r="N82" s="122">
        <f t="shared" si="27"/>
        <v>0</v>
      </c>
      <c r="O82" s="123"/>
    </row>
    <row r="83" spans="1:32" ht="15" hidden="1">
      <c r="A83" s="59"/>
      <c r="B83" s="97"/>
      <c r="C83" s="142">
        <f t="shared" si="19"/>
        <v>0</v>
      </c>
      <c r="D83" s="175">
        <f t="shared" si="28"/>
        <v>0</v>
      </c>
      <c r="E83" s="122">
        <f t="shared" si="20"/>
        <v>0</v>
      </c>
      <c r="F83" s="122">
        <f t="shared" si="21"/>
        <v>0</v>
      </c>
      <c r="G83" s="123"/>
      <c r="H83" s="122">
        <f t="shared" si="22"/>
        <v>0</v>
      </c>
      <c r="I83" s="122">
        <f t="shared" si="23"/>
        <v>0</v>
      </c>
      <c r="J83" s="122">
        <f t="shared" si="24"/>
        <v>0</v>
      </c>
      <c r="K83" s="123"/>
      <c r="L83" s="122">
        <f t="shared" si="25"/>
        <v>0</v>
      </c>
      <c r="M83" s="122">
        <f t="shared" si="26"/>
        <v>0</v>
      </c>
      <c r="N83" s="122">
        <f t="shared" si="27"/>
        <v>0</v>
      </c>
      <c r="O83" s="123"/>
    </row>
    <row r="84" spans="1:32" ht="15" hidden="1">
      <c r="A84" s="52"/>
      <c r="B84" s="97"/>
      <c r="C84" s="142">
        <f t="shared" si="19"/>
        <v>0</v>
      </c>
      <c r="D84" s="175">
        <f t="shared" si="28"/>
        <v>0</v>
      </c>
      <c r="E84" s="122">
        <f t="shared" si="20"/>
        <v>0</v>
      </c>
      <c r="F84" s="122">
        <f t="shared" si="21"/>
        <v>0</v>
      </c>
      <c r="G84" s="123"/>
      <c r="H84" s="122">
        <f t="shared" si="22"/>
        <v>0</v>
      </c>
      <c r="I84" s="122">
        <f t="shared" si="23"/>
        <v>0</v>
      </c>
      <c r="J84" s="122">
        <f t="shared" si="24"/>
        <v>0</v>
      </c>
      <c r="K84" s="123"/>
      <c r="L84" s="122">
        <f t="shared" si="25"/>
        <v>0</v>
      </c>
      <c r="M84" s="122">
        <f t="shared" si="26"/>
        <v>0</v>
      </c>
      <c r="N84" s="122">
        <f t="shared" si="27"/>
        <v>0</v>
      </c>
      <c r="O84" s="123"/>
    </row>
    <row r="88" spans="1:32" ht="13.5" thickBot="1"/>
    <row r="89" spans="1:32">
      <c r="A89" s="247" t="s">
        <v>152</v>
      </c>
      <c r="B89" s="248"/>
      <c r="C89" s="248"/>
      <c r="D89" s="249"/>
      <c r="E89" s="255" t="s">
        <v>153</v>
      </c>
      <c r="F89" s="256"/>
      <c r="G89" s="256"/>
      <c r="H89" s="257"/>
      <c r="I89" s="255" t="s">
        <v>51</v>
      </c>
      <c r="J89" s="256"/>
      <c r="K89" s="256"/>
      <c r="L89" s="257"/>
      <c r="M89" s="244" t="s">
        <v>154</v>
      </c>
      <c r="N89" s="245"/>
      <c r="O89" s="245"/>
      <c r="P89" s="246"/>
      <c r="Q89" s="244" t="s">
        <v>155</v>
      </c>
      <c r="R89" s="245"/>
      <c r="S89" s="245"/>
      <c r="T89" s="246"/>
      <c r="U89" s="244" t="s">
        <v>156</v>
      </c>
      <c r="V89" s="245"/>
      <c r="W89" s="245"/>
      <c r="X89" s="246"/>
      <c r="Y89" s="244" t="s">
        <v>157</v>
      </c>
      <c r="Z89" s="245"/>
      <c r="AA89" s="245"/>
      <c r="AB89" s="246"/>
      <c r="AC89" s="244" t="s">
        <v>158</v>
      </c>
      <c r="AD89" s="245"/>
      <c r="AE89" s="245"/>
      <c r="AF89" s="246"/>
    </row>
    <row r="90" spans="1:32">
      <c r="A90" s="156"/>
      <c r="B90" s="147"/>
      <c r="C90" s="147"/>
      <c r="E90" s="113"/>
      <c r="H90" s="112"/>
      <c r="I90" s="113"/>
      <c r="L90" s="112"/>
      <c r="M90" s="113"/>
      <c r="P90" s="157"/>
      <c r="Q90" s="105"/>
      <c r="T90" s="157"/>
      <c r="U90" s="105"/>
      <c r="X90" s="157"/>
      <c r="Y90" s="105"/>
      <c r="AB90" s="157"/>
      <c r="AC90" s="105"/>
      <c r="AF90" s="157"/>
    </row>
    <row r="91" spans="1:32">
      <c r="A91" s="105" t="s">
        <v>162</v>
      </c>
      <c r="B91" s="102" t="s">
        <v>159</v>
      </c>
      <c r="C91" s="102" t="s">
        <v>163</v>
      </c>
      <c r="D91" s="112" t="s">
        <v>174</v>
      </c>
      <c r="E91" s="113" t="s">
        <v>162</v>
      </c>
      <c r="F91" s="111" t="s">
        <v>159</v>
      </c>
      <c r="G91" s="111" t="s">
        <v>163</v>
      </c>
      <c r="H91" s="112" t="s">
        <v>174</v>
      </c>
      <c r="I91" s="113" t="s">
        <v>162</v>
      </c>
      <c r="J91" s="111" t="s">
        <v>159</v>
      </c>
      <c r="K91" s="111" t="s">
        <v>163</v>
      </c>
      <c r="L91" s="112" t="s">
        <v>174</v>
      </c>
      <c r="M91" s="113" t="s">
        <v>162</v>
      </c>
      <c r="N91" s="111" t="s">
        <v>159</v>
      </c>
      <c r="O91" s="102" t="s">
        <v>163</v>
      </c>
      <c r="P91" s="106" t="s">
        <v>174</v>
      </c>
      <c r="Q91" s="105" t="s">
        <v>162</v>
      </c>
      <c r="R91" s="102" t="s">
        <v>159</v>
      </c>
      <c r="S91" s="102" t="s">
        <v>163</v>
      </c>
      <c r="T91" s="106" t="s">
        <v>174</v>
      </c>
      <c r="U91" s="105" t="s">
        <v>162</v>
      </c>
      <c r="V91" s="102" t="s">
        <v>159</v>
      </c>
      <c r="W91" s="102" t="s">
        <v>163</v>
      </c>
      <c r="X91" s="106" t="s">
        <v>174</v>
      </c>
      <c r="Y91" s="105" t="s">
        <v>162</v>
      </c>
      <c r="Z91" s="102" t="s">
        <v>159</v>
      </c>
      <c r="AA91" s="102" t="s">
        <v>163</v>
      </c>
      <c r="AB91" s="106" t="s">
        <v>174</v>
      </c>
      <c r="AC91" s="105" t="s">
        <v>162</v>
      </c>
      <c r="AD91" s="102" t="s">
        <v>159</v>
      </c>
      <c r="AE91" s="102" t="s">
        <v>163</v>
      </c>
      <c r="AF91" s="106" t="s">
        <v>174</v>
      </c>
    </row>
    <row r="92" spans="1:32">
      <c r="A92" s="156"/>
      <c r="B92" s="107">
        <f>COUNTA(B93:B136)</f>
        <v>7</v>
      </c>
      <c r="C92" s="147"/>
      <c r="D92" s="112"/>
      <c r="E92" s="113"/>
      <c r="F92" s="114">
        <f>COUNTA(F93:F136)</f>
        <v>0</v>
      </c>
      <c r="H92" s="112"/>
      <c r="I92" s="113"/>
      <c r="J92" s="114">
        <f>COUNTA(J93:J136)</f>
        <v>0</v>
      </c>
      <c r="L92" s="112"/>
      <c r="M92" s="113"/>
      <c r="N92" s="114">
        <f>COUNTA(N93:N136)</f>
        <v>0</v>
      </c>
      <c r="O92" s="147"/>
      <c r="P92" s="157"/>
      <c r="Q92" s="156"/>
      <c r="R92" s="107">
        <f>COUNTA(R93:R136)</f>
        <v>0</v>
      </c>
      <c r="S92" s="147"/>
      <c r="T92" s="157"/>
      <c r="U92" s="156"/>
      <c r="V92" s="107">
        <f>COUNTA(V93:V136)</f>
        <v>0</v>
      </c>
      <c r="W92" s="147"/>
      <c r="X92" s="157"/>
      <c r="Y92" s="156"/>
      <c r="Z92" s="107">
        <f>COUNTA(Z93:Z136)</f>
        <v>0</v>
      </c>
      <c r="AA92" s="147"/>
      <c r="AB92" s="157"/>
      <c r="AC92" s="156"/>
      <c r="AD92" s="107">
        <f>COUNTA(AD93:AD136)</f>
        <v>0</v>
      </c>
      <c r="AE92" s="147"/>
      <c r="AF92" s="157"/>
    </row>
    <row r="93" spans="1:32">
      <c r="A93" s="105">
        <v>1</v>
      </c>
      <c r="B93" s="223" t="s">
        <v>104</v>
      </c>
      <c r="C93" s="102">
        <f>VLOOKUP(B92,'POINTS SCORE'!$B$10:$AI$39,2,FALSE)</f>
        <v>37</v>
      </c>
      <c r="D93" s="111">
        <f>VLOOKUP(B92,'POINTS SCORE'!$B$39:$AI$78,2,FALSE)</f>
        <v>40</v>
      </c>
      <c r="E93" s="113">
        <v>1</v>
      </c>
      <c r="F93" s="223"/>
      <c r="G93" s="111" t="e">
        <f>VLOOKUP(F92,'POINTS SCORE'!$B$10:$AI$39,2,FALSE)</f>
        <v>#N/A</v>
      </c>
      <c r="H93" s="111" t="e">
        <f>VLOOKUP(F92,'POINTS SCORE'!$B$39:$AI$78,2,FALSE)</f>
        <v>#N/A</v>
      </c>
      <c r="I93" s="113">
        <v>1</v>
      </c>
      <c r="J93" s="223"/>
      <c r="K93" s="111" t="e">
        <f>VLOOKUP(J92,'POINTS SCORE'!$B$10:$AI$39,2,FALSE)</f>
        <v>#N/A</v>
      </c>
      <c r="L93" s="111" t="e">
        <f>VLOOKUP(J92,'POINTS SCORE'!$B$39:$AI$78,2,FALSE)</f>
        <v>#N/A</v>
      </c>
      <c r="M93" s="113">
        <v>1</v>
      </c>
      <c r="N93" s="223"/>
      <c r="O93" s="102" t="e">
        <f>VLOOKUP(N92,'POINTS SCORE'!$B$10:$AI$39,2,FALSE)</f>
        <v>#N/A</v>
      </c>
      <c r="P93" s="102" t="e">
        <f>VLOOKUP(N92,'POINTS SCORE'!$B$39:$AI$78,2,FALSE)</f>
        <v>#N/A</v>
      </c>
      <c r="Q93" s="105">
        <v>1</v>
      </c>
      <c r="R93" s="223"/>
      <c r="S93" s="102" t="e">
        <f>VLOOKUP(R92,'POINTS SCORE'!$B$10:$AI$39,2,FALSE)</f>
        <v>#N/A</v>
      </c>
      <c r="T93" s="102" t="e">
        <f>VLOOKUP(R92,'POINTS SCORE'!$B$39:$AI$78,2,FALSE)</f>
        <v>#N/A</v>
      </c>
      <c r="U93" s="105">
        <v>1</v>
      </c>
      <c r="V93" s="223"/>
      <c r="W93" s="102" t="e">
        <f>VLOOKUP(V92,'POINTS SCORE'!$B$10:$AI$39,2,FALSE)</f>
        <v>#N/A</v>
      </c>
      <c r="X93" s="102" t="e">
        <f>VLOOKUP(V92,'POINTS SCORE'!$B$39:$AI$78,2,FALSE)</f>
        <v>#N/A</v>
      </c>
      <c r="Y93" s="105">
        <v>1</v>
      </c>
      <c r="Z93" s="223"/>
      <c r="AA93" s="102" t="e">
        <f>VLOOKUP(Z92,'POINTS SCORE'!$B$10:$AI$39,2,FALSE)</f>
        <v>#N/A</v>
      </c>
      <c r="AB93" s="102" t="e">
        <f>VLOOKUP(Z92,'POINTS SCORE'!$B$39:$AI$78,2,FALSE)</f>
        <v>#N/A</v>
      </c>
      <c r="AC93" s="105">
        <v>1</v>
      </c>
      <c r="AD93" s="223"/>
      <c r="AE93" s="102" t="e">
        <f>VLOOKUP(AD92,'POINTS SCORE'!$B$10:$AI$39,2,FALSE)</f>
        <v>#N/A</v>
      </c>
      <c r="AF93" s="106" t="e">
        <f>VLOOKUP(AD92,'POINTS SCORE'!$B$39:$AI$78,2,FALSE)</f>
        <v>#N/A</v>
      </c>
    </row>
    <row r="94" spans="1:32">
      <c r="A94" s="105">
        <v>2</v>
      </c>
      <c r="B94" s="223" t="s">
        <v>63</v>
      </c>
      <c r="C94" s="102">
        <f>VLOOKUP(B92,'POINTS SCORE'!$B$10:$AI$39,3,FALSE)</f>
        <v>30</v>
      </c>
      <c r="D94" s="111">
        <f>VLOOKUP(B92,'POINTS SCORE'!$B$39:$AI$78,3,FALSE)</f>
        <v>39</v>
      </c>
      <c r="E94" s="113">
        <v>2</v>
      </c>
      <c r="F94" s="223"/>
      <c r="G94" s="111" t="e">
        <f>VLOOKUP(F92,'POINTS SCORE'!$B$10:$AI$39,3,FALSE)</f>
        <v>#N/A</v>
      </c>
      <c r="H94" s="111" t="e">
        <f>VLOOKUP(F92,'POINTS SCORE'!$B$39:$AI$78,3,FALSE)</f>
        <v>#N/A</v>
      </c>
      <c r="I94" s="113">
        <v>2</v>
      </c>
      <c r="J94" s="223"/>
      <c r="K94" s="111" t="e">
        <f>VLOOKUP(J92,'POINTS SCORE'!$B$10:$AI$39,3,FALSE)</f>
        <v>#N/A</v>
      </c>
      <c r="L94" s="111" t="e">
        <f>VLOOKUP(J92,'POINTS SCORE'!$B$39:$AI$78,3,FALSE)</f>
        <v>#N/A</v>
      </c>
      <c r="M94" s="113">
        <v>2</v>
      </c>
      <c r="N94" s="223"/>
      <c r="O94" s="102" t="e">
        <f>VLOOKUP(N92,'POINTS SCORE'!$B$10:$AI$39,3,FALSE)</f>
        <v>#N/A</v>
      </c>
      <c r="P94" s="102" t="e">
        <f>VLOOKUP(N92,'POINTS SCORE'!$B$39:$AI$78,3,FALSE)</f>
        <v>#N/A</v>
      </c>
      <c r="Q94" s="105">
        <v>2</v>
      </c>
      <c r="R94" s="223"/>
      <c r="S94" s="102" t="e">
        <f>VLOOKUP(R92,'POINTS SCORE'!$B$10:$AI$39,3,FALSE)</f>
        <v>#N/A</v>
      </c>
      <c r="T94" s="102" t="e">
        <f>VLOOKUP(R92,'POINTS SCORE'!$B$39:$AI$78,3,FALSE)</f>
        <v>#N/A</v>
      </c>
      <c r="U94" s="105">
        <v>2</v>
      </c>
      <c r="V94" s="223"/>
      <c r="W94" s="102" t="e">
        <f>VLOOKUP(V92,'POINTS SCORE'!$B$10:$AI$39,3,FALSE)</f>
        <v>#N/A</v>
      </c>
      <c r="X94" s="102" t="e">
        <f>VLOOKUP(V92,'POINTS SCORE'!$B$39:$AI$78,3,FALSE)</f>
        <v>#N/A</v>
      </c>
      <c r="Y94" s="105">
        <v>2</v>
      </c>
      <c r="Z94" s="223"/>
      <c r="AA94" s="102" t="e">
        <f>VLOOKUP(Z92,'POINTS SCORE'!$B$10:$AI$39,3,FALSE)</f>
        <v>#N/A</v>
      </c>
      <c r="AB94" s="102" t="e">
        <f>VLOOKUP(Z92,'POINTS SCORE'!$B$39:$AI$78,3,FALSE)</f>
        <v>#N/A</v>
      </c>
      <c r="AC94" s="105">
        <v>2</v>
      </c>
      <c r="AD94" s="223"/>
      <c r="AE94" s="102" t="e">
        <f>VLOOKUP(AD92,'POINTS SCORE'!$B$10:$AI$39,3,FALSE)</f>
        <v>#N/A</v>
      </c>
      <c r="AF94" s="106" t="e">
        <f>VLOOKUP(AD92,'POINTS SCORE'!$B$39:$AI$78,3,FALSE)</f>
        <v>#N/A</v>
      </c>
    </row>
    <row r="95" spans="1:32">
      <c r="A95" s="105">
        <v>3</v>
      </c>
      <c r="B95" s="223" t="s">
        <v>114</v>
      </c>
      <c r="C95" s="102">
        <f>VLOOKUP(B92,'POINTS SCORE'!$B$10:$AI$39,4,FALSE)</f>
        <v>25</v>
      </c>
      <c r="D95" s="111">
        <f>VLOOKUP(B92,'POINTS SCORE'!$B$39:$AI$78,4,FALSE)</f>
        <v>38</v>
      </c>
      <c r="E95" s="113">
        <v>3</v>
      </c>
      <c r="F95" s="223"/>
      <c r="G95" s="111" t="e">
        <f>VLOOKUP(F92,'POINTS SCORE'!$B$10:$AI$39,4,FALSE)</f>
        <v>#N/A</v>
      </c>
      <c r="H95" s="111" t="e">
        <f>VLOOKUP(F92,'POINTS SCORE'!$B$39:$AI$78,4,FALSE)</f>
        <v>#N/A</v>
      </c>
      <c r="I95" s="113">
        <v>3</v>
      </c>
      <c r="J95" s="223"/>
      <c r="K95" s="111" t="e">
        <f>VLOOKUP(J92,'POINTS SCORE'!$B$10:$AI$39,4,FALSE)</f>
        <v>#N/A</v>
      </c>
      <c r="L95" s="111" t="e">
        <f>VLOOKUP(J92,'POINTS SCORE'!$B$39:$AI$78,4,FALSE)</f>
        <v>#N/A</v>
      </c>
      <c r="M95" s="113">
        <v>3</v>
      </c>
      <c r="N95" s="223"/>
      <c r="O95" s="102" t="e">
        <f>VLOOKUP(N92,'POINTS SCORE'!$B$10:$AI$39,4,FALSE)</f>
        <v>#N/A</v>
      </c>
      <c r="P95" s="102" t="e">
        <f>VLOOKUP(N92,'POINTS SCORE'!$B$39:$AI$78,4,FALSE)</f>
        <v>#N/A</v>
      </c>
      <c r="Q95" s="105">
        <v>3</v>
      </c>
      <c r="R95" s="223"/>
      <c r="S95" s="102" t="e">
        <f>VLOOKUP(R92,'POINTS SCORE'!$B$10:$AI$39,4,FALSE)</f>
        <v>#N/A</v>
      </c>
      <c r="T95" s="102" t="e">
        <f>VLOOKUP(R92,'POINTS SCORE'!$B$39:$AI$78,4,FALSE)</f>
        <v>#N/A</v>
      </c>
      <c r="U95" s="105">
        <v>3</v>
      </c>
      <c r="V95" s="223"/>
      <c r="W95" s="102" t="e">
        <f>VLOOKUP(V92,'POINTS SCORE'!$B$10:$AI$39,4,FALSE)</f>
        <v>#N/A</v>
      </c>
      <c r="X95" s="102" t="e">
        <f>VLOOKUP(V92,'POINTS SCORE'!$B$39:$AI$78,4,FALSE)</f>
        <v>#N/A</v>
      </c>
      <c r="Y95" s="105">
        <v>3</v>
      </c>
      <c r="Z95" s="223"/>
      <c r="AA95" s="102" t="e">
        <f>VLOOKUP(Z92,'POINTS SCORE'!$B$10:$AI$39,4,FALSE)</f>
        <v>#N/A</v>
      </c>
      <c r="AB95" s="102" t="e">
        <f>VLOOKUP(Z92,'POINTS SCORE'!$B$39:$AI$78,4,FALSE)</f>
        <v>#N/A</v>
      </c>
      <c r="AC95" s="105">
        <v>3</v>
      </c>
      <c r="AD95" s="223"/>
      <c r="AE95" s="102" t="e">
        <f>VLOOKUP(AD92,'POINTS SCORE'!$B$10:$AI$39,4,FALSE)</f>
        <v>#N/A</v>
      </c>
      <c r="AF95" s="106" t="e">
        <f>VLOOKUP(AD92,'POINTS SCORE'!$B$39:$AI$78,4,FALSE)</f>
        <v>#N/A</v>
      </c>
    </row>
    <row r="96" spans="1:32">
      <c r="A96" s="105">
        <v>4</v>
      </c>
      <c r="B96" s="223" t="s">
        <v>220</v>
      </c>
      <c r="C96" s="102">
        <f>VLOOKUP(B92,'POINTS SCORE'!$B$10:$AI$39,5,FALSE)</f>
        <v>21</v>
      </c>
      <c r="D96" s="111">
        <f>VLOOKUP(B92,'POINTS SCORE'!$B$39:$AI$78,5,FALSE)</f>
        <v>37</v>
      </c>
      <c r="E96" s="113">
        <v>4</v>
      </c>
      <c r="F96" s="223"/>
      <c r="G96" s="111" t="e">
        <f>VLOOKUP(F92,'POINTS SCORE'!$B$10:$AI$39,5,FALSE)</f>
        <v>#N/A</v>
      </c>
      <c r="H96" s="111" t="e">
        <f>VLOOKUP(F92,'POINTS SCORE'!$B$39:$AI$78,5,FALSE)</f>
        <v>#N/A</v>
      </c>
      <c r="I96" s="113">
        <v>4</v>
      </c>
      <c r="J96" s="223"/>
      <c r="K96" s="111" t="e">
        <f>VLOOKUP(J92,'POINTS SCORE'!$B$10:$AI$39,5,FALSE)</f>
        <v>#N/A</v>
      </c>
      <c r="L96" s="111" t="e">
        <f>VLOOKUP(J92,'POINTS SCORE'!$B$39:$AI$78,5,FALSE)</f>
        <v>#N/A</v>
      </c>
      <c r="M96" s="113">
        <v>4</v>
      </c>
      <c r="N96" s="223"/>
      <c r="O96" s="102" t="e">
        <f>VLOOKUP(N92,'POINTS SCORE'!$B$10:$AI$39,5,FALSE)</f>
        <v>#N/A</v>
      </c>
      <c r="P96" s="102" t="e">
        <f>VLOOKUP(N92,'POINTS SCORE'!$B$39:$AI$78,5,FALSE)</f>
        <v>#N/A</v>
      </c>
      <c r="Q96" s="105">
        <v>4</v>
      </c>
      <c r="R96" s="223"/>
      <c r="S96" s="102" t="e">
        <f>VLOOKUP(R92,'POINTS SCORE'!$B$10:$AI$39,5,FALSE)</f>
        <v>#N/A</v>
      </c>
      <c r="T96" s="102" t="e">
        <f>VLOOKUP(R92,'POINTS SCORE'!$B$39:$AI$78,5,FALSE)</f>
        <v>#N/A</v>
      </c>
      <c r="U96" s="105">
        <v>4</v>
      </c>
      <c r="V96" s="223"/>
      <c r="W96" s="102" t="e">
        <f>VLOOKUP(V92,'POINTS SCORE'!$B$10:$AI$39,5,FALSE)</f>
        <v>#N/A</v>
      </c>
      <c r="X96" s="102" t="e">
        <f>VLOOKUP(V92,'POINTS SCORE'!$B$39:$AI$78,5,FALSE)</f>
        <v>#N/A</v>
      </c>
      <c r="Y96" s="105">
        <v>4</v>
      </c>
      <c r="Z96" s="223"/>
      <c r="AA96" s="102" t="e">
        <f>VLOOKUP(Z92,'POINTS SCORE'!$B$10:$AI$39,5,FALSE)</f>
        <v>#N/A</v>
      </c>
      <c r="AB96" s="102" t="e">
        <f>VLOOKUP(Z92,'POINTS SCORE'!$B$39:$AI$78,5,FALSE)</f>
        <v>#N/A</v>
      </c>
      <c r="AC96" s="105">
        <v>4</v>
      </c>
      <c r="AD96" s="223"/>
      <c r="AE96" s="102" t="e">
        <f>VLOOKUP(AD92,'POINTS SCORE'!$B$10:$AI$39,5,FALSE)</f>
        <v>#N/A</v>
      </c>
      <c r="AF96" s="106" t="e">
        <f>VLOOKUP(AD92,'POINTS SCORE'!$B$39:$AI$78,5,FALSE)</f>
        <v>#N/A</v>
      </c>
    </row>
    <row r="97" spans="1:32">
      <c r="A97" s="105">
        <v>5</v>
      </c>
      <c r="B97" s="223" t="s">
        <v>115</v>
      </c>
      <c r="C97" s="102">
        <f>VLOOKUP(B92,'POINTS SCORE'!$B$10:$AI$39,6,FALSE)</f>
        <v>18</v>
      </c>
      <c r="D97" s="111">
        <f>VLOOKUP(B92,'POINTS SCORE'!$B$39:$AI$78,6,FALSE)</f>
        <v>36</v>
      </c>
      <c r="E97" s="113">
        <v>5</v>
      </c>
      <c r="F97" s="223"/>
      <c r="G97" s="111" t="e">
        <f>VLOOKUP(F92,'POINTS SCORE'!$B$10:$AI$39,6,FALSE)</f>
        <v>#N/A</v>
      </c>
      <c r="H97" s="111" t="e">
        <f>VLOOKUP(F92,'POINTS SCORE'!$B$39:$AI$78,6,FALSE)</f>
        <v>#N/A</v>
      </c>
      <c r="I97" s="113">
        <v>5</v>
      </c>
      <c r="J97" s="223"/>
      <c r="K97" s="111" t="e">
        <f>VLOOKUP(J92,'POINTS SCORE'!$B$10:$AI$39,6,FALSE)</f>
        <v>#N/A</v>
      </c>
      <c r="L97" s="111" t="e">
        <f>VLOOKUP(J92,'POINTS SCORE'!$B$39:$AI$78,6,FALSE)</f>
        <v>#N/A</v>
      </c>
      <c r="M97" s="113">
        <v>5</v>
      </c>
      <c r="N97" s="223"/>
      <c r="O97" s="102" t="e">
        <f>VLOOKUP(N92,'POINTS SCORE'!$B$10:$AI$39,6,FALSE)</f>
        <v>#N/A</v>
      </c>
      <c r="P97" s="102" t="e">
        <f>VLOOKUP(N92,'POINTS SCORE'!$B$39:$AI$78,6,FALSE)</f>
        <v>#N/A</v>
      </c>
      <c r="Q97" s="105">
        <v>5</v>
      </c>
      <c r="R97" s="223"/>
      <c r="S97" s="102" t="e">
        <f>VLOOKUP(R92,'POINTS SCORE'!$B$10:$AI$39,6,FALSE)</f>
        <v>#N/A</v>
      </c>
      <c r="T97" s="102" t="e">
        <f>VLOOKUP(R92,'POINTS SCORE'!$B$39:$AI$78,6,FALSE)</f>
        <v>#N/A</v>
      </c>
      <c r="U97" s="105">
        <v>5</v>
      </c>
      <c r="V97" s="223"/>
      <c r="W97" s="102" t="e">
        <f>VLOOKUP(V92,'POINTS SCORE'!$B$10:$AI$39,6,FALSE)</f>
        <v>#N/A</v>
      </c>
      <c r="X97" s="102" t="e">
        <f>VLOOKUP(V92,'POINTS SCORE'!$B$39:$AI$78,6,FALSE)</f>
        <v>#N/A</v>
      </c>
      <c r="Y97" s="105">
        <v>5</v>
      </c>
      <c r="Z97" s="223"/>
      <c r="AA97" s="102" t="e">
        <f>VLOOKUP(Z92,'POINTS SCORE'!$B$10:$AI$39,6,FALSE)</f>
        <v>#N/A</v>
      </c>
      <c r="AB97" s="102" t="e">
        <f>VLOOKUP(Z92,'POINTS SCORE'!$B$39:$AI$78,6,FALSE)</f>
        <v>#N/A</v>
      </c>
      <c r="AC97" s="105">
        <v>5</v>
      </c>
      <c r="AD97" s="223"/>
      <c r="AE97" s="102" t="e">
        <f>VLOOKUP(AD92,'POINTS SCORE'!$B$10:$AI$39,6,FALSE)</f>
        <v>#N/A</v>
      </c>
      <c r="AF97" s="106" t="e">
        <f>VLOOKUP(AD92,'POINTS SCORE'!$B$39:$AI$78,6,FALSE)</f>
        <v>#N/A</v>
      </c>
    </row>
    <row r="98" spans="1:32">
      <c r="A98" s="105">
        <v>6</v>
      </c>
      <c r="B98" s="223" t="s">
        <v>221</v>
      </c>
      <c r="C98" s="102">
        <f>VLOOKUP(B92,'POINTS SCORE'!$B$10:$AI$39,7,FALSE)</f>
        <v>17</v>
      </c>
      <c r="D98" s="111">
        <f>VLOOKUP(B92,'POINTS SCORE'!$B$39:$AI$78,7,FALSE)</f>
        <v>35</v>
      </c>
      <c r="E98" s="113">
        <v>6</v>
      </c>
      <c r="F98" s="223"/>
      <c r="G98" s="111" t="e">
        <f>VLOOKUP(F92,'POINTS SCORE'!$B$10:$AI$39,7,FALSE)</f>
        <v>#N/A</v>
      </c>
      <c r="H98" s="111" t="e">
        <f>VLOOKUP(F92,'POINTS SCORE'!$B$39:$AI$78,7,FALSE)</f>
        <v>#N/A</v>
      </c>
      <c r="I98" s="113">
        <v>6</v>
      </c>
      <c r="J98" s="223"/>
      <c r="K98" s="111" t="e">
        <f>VLOOKUP(J92,'POINTS SCORE'!$B$10:$AI$39,7,FALSE)</f>
        <v>#N/A</v>
      </c>
      <c r="L98" s="111" t="e">
        <f>VLOOKUP(J92,'POINTS SCORE'!$B$39:$AI$78,7,FALSE)</f>
        <v>#N/A</v>
      </c>
      <c r="M98" s="113">
        <v>6</v>
      </c>
      <c r="N98" s="223"/>
      <c r="O98" s="102" t="e">
        <f>VLOOKUP(N92,'POINTS SCORE'!$B$10:$AI$39,7,FALSE)</f>
        <v>#N/A</v>
      </c>
      <c r="P98" s="102" t="e">
        <f>VLOOKUP(N92,'POINTS SCORE'!$B$39:$AI$78,7,FALSE)</f>
        <v>#N/A</v>
      </c>
      <c r="Q98" s="105">
        <v>6</v>
      </c>
      <c r="R98" s="223"/>
      <c r="S98" s="102" t="e">
        <f>VLOOKUP(R92,'POINTS SCORE'!$B$10:$AI$39,7,FALSE)</f>
        <v>#N/A</v>
      </c>
      <c r="T98" s="102" t="e">
        <f>VLOOKUP(R92,'POINTS SCORE'!$B$39:$AI$78,7,FALSE)</f>
        <v>#N/A</v>
      </c>
      <c r="U98" s="105">
        <v>6</v>
      </c>
      <c r="V98" s="223"/>
      <c r="W98" s="102" t="e">
        <f>VLOOKUP(V92,'POINTS SCORE'!$B$10:$AI$39,7,FALSE)</f>
        <v>#N/A</v>
      </c>
      <c r="X98" s="102" t="e">
        <f>VLOOKUP(V92,'POINTS SCORE'!$B$39:$AI$78,7,FALSE)</f>
        <v>#N/A</v>
      </c>
      <c r="Y98" s="105">
        <v>6</v>
      </c>
      <c r="Z98" s="223"/>
      <c r="AA98" s="102" t="e">
        <f>VLOOKUP(Z92,'POINTS SCORE'!$B$10:$AI$39,7,FALSE)</f>
        <v>#N/A</v>
      </c>
      <c r="AB98" s="102" t="e">
        <f>VLOOKUP(Z92,'POINTS SCORE'!$B$39:$AI$78,7,FALSE)</f>
        <v>#N/A</v>
      </c>
      <c r="AC98" s="105">
        <v>6</v>
      </c>
      <c r="AD98" s="223"/>
      <c r="AE98" s="102" t="e">
        <f>VLOOKUP(AD92,'POINTS SCORE'!$B$10:$AI$39,7,FALSE)</f>
        <v>#N/A</v>
      </c>
      <c r="AF98" s="106" t="e">
        <f>VLOOKUP(AD92,'POINTS SCORE'!$B$39:$AI$78,7,FALSE)</f>
        <v>#N/A</v>
      </c>
    </row>
    <row r="99" spans="1:32">
      <c r="A99" s="105">
        <v>7</v>
      </c>
      <c r="B99" s="222" t="s">
        <v>222</v>
      </c>
      <c r="C99" s="102">
        <f>VLOOKUP(B92,'POINTS SCORE'!$B$10:$AI$39,8,FALSE)</f>
        <v>16</v>
      </c>
      <c r="D99" s="111">
        <f>VLOOKUP(B92,'POINTS SCORE'!$B$39:$AI$78,8,FALSE)</f>
        <v>34</v>
      </c>
      <c r="E99" s="113">
        <v>7</v>
      </c>
      <c r="F99" s="222"/>
      <c r="G99" s="111" t="e">
        <f>VLOOKUP(F92,'POINTS SCORE'!$B$10:$AI$39,8,FALSE)</f>
        <v>#N/A</v>
      </c>
      <c r="H99" s="111" t="e">
        <f>VLOOKUP(F92,'POINTS SCORE'!$B$39:$AI$78,8,FALSE)</f>
        <v>#N/A</v>
      </c>
      <c r="I99" s="113">
        <v>7</v>
      </c>
      <c r="J99" s="222"/>
      <c r="K99" s="111" t="e">
        <f>VLOOKUP(J92,'POINTS SCORE'!$B$10:$AI$39,8,FALSE)</f>
        <v>#N/A</v>
      </c>
      <c r="L99" s="111" t="e">
        <f>VLOOKUP(J92,'POINTS SCORE'!$B$39:$AI$78,8,FALSE)</f>
        <v>#N/A</v>
      </c>
      <c r="M99" s="113">
        <v>7</v>
      </c>
      <c r="N99" s="222"/>
      <c r="O99" s="102" t="e">
        <f>VLOOKUP(N92,'POINTS SCORE'!$B$10:$AI$39,8,FALSE)</f>
        <v>#N/A</v>
      </c>
      <c r="P99" s="102" t="e">
        <f>VLOOKUP(N92,'POINTS SCORE'!$B$39:$AI$78,8,FALSE)</f>
        <v>#N/A</v>
      </c>
      <c r="Q99" s="105">
        <v>7</v>
      </c>
      <c r="R99" s="222"/>
      <c r="S99" s="102" t="e">
        <f>VLOOKUP(R92,'POINTS SCORE'!$B$10:$AI$39,8,FALSE)</f>
        <v>#N/A</v>
      </c>
      <c r="T99" s="102" t="e">
        <f>VLOOKUP(R92,'POINTS SCORE'!$B$39:$AI$78,8,FALSE)</f>
        <v>#N/A</v>
      </c>
      <c r="U99" s="105">
        <v>7</v>
      </c>
      <c r="V99" s="222"/>
      <c r="W99" s="102" t="e">
        <f>VLOOKUP(V92,'POINTS SCORE'!$B$10:$AI$39,8,FALSE)</f>
        <v>#N/A</v>
      </c>
      <c r="X99" s="102" t="e">
        <f>VLOOKUP(V92,'POINTS SCORE'!$B$39:$AI$78,8,FALSE)</f>
        <v>#N/A</v>
      </c>
      <c r="Y99" s="105">
        <v>7</v>
      </c>
      <c r="Z99" s="222"/>
      <c r="AA99" s="102" t="e">
        <f>VLOOKUP(Z92,'POINTS SCORE'!$B$10:$AI$39,8,FALSE)</f>
        <v>#N/A</v>
      </c>
      <c r="AB99" s="102" t="e">
        <f>VLOOKUP(Z92,'POINTS SCORE'!$B$39:$AI$78,8,FALSE)</f>
        <v>#N/A</v>
      </c>
      <c r="AC99" s="105">
        <v>7</v>
      </c>
      <c r="AD99" s="222"/>
      <c r="AE99" s="102" t="e">
        <f>VLOOKUP(AD92,'POINTS SCORE'!$B$10:$AI$39,8,FALSE)</f>
        <v>#N/A</v>
      </c>
      <c r="AF99" s="106" t="e">
        <f>VLOOKUP(AD92,'POINTS SCORE'!$B$39:$AI$78,8,FALSE)</f>
        <v>#N/A</v>
      </c>
    </row>
    <row r="100" spans="1:32">
      <c r="A100" s="105">
        <v>8</v>
      </c>
      <c r="B100" s="222"/>
      <c r="C100" s="102">
        <f>VLOOKUP(B92,'POINTS SCORE'!$B$10:$AI$39,9,FALSE)</f>
        <v>0</v>
      </c>
      <c r="D100" s="111">
        <f>VLOOKUP(B92,'POINTS SCORE'!$B$39:$AI$78,9,FALSE)</f>
        <v>0</v>
      </c>
      <c r="E100" s="113">
        <v>8</v>
      </c>
      <c r="F100" s="222"/>
      <c r="G100" s="111" t="e">
        <f>VLOOKUP(F92,'POINTS SCORE'!$B$10:$AI$39,9,FALSE)</f>
        <v>#N/A</v>
      </c>
      <c r="H100" s="111" t="e">
        <f>VLOOKUP(F92,'POINTS SCORE'!$B$39:$AI$78,9,FALSE)</f>
        <v>#N/A</v>
      </c>
      <c r="I100" s="113">
        <v>8</v>
      </c>
      <c r="J100" s="222"/>
      <c r="K100" s="111" t="e">
        <f>VLOOKUP(J92,'POINTS SCORE'!$B$10:$AI$39,9,FALSE)</f>
        <v>#N/A</v>
      </c>
      <c r="L100" s="111" t="e">
        <f>VLOOKUP(J92,'POINTS SCORE'!$B$39:$AI$78,9,FALSE)</f>
        <v>#N/A</v>
      </c>
      <c r="M100" s="113">
        <v>8</v>
      </c>
      <c r="N100" s="222"/>
      <c r="O100" s="102" t="e">
        <f>VLOOKUP(N92,'POINTS SCORE'!$B$10:$AI$39,9,FALSE)</f>
        <v>#N/A</v>
      </c>
      <c r="P100" s="102" t="e">
        <f>VLOOKUP(N92,'POINTS SCORE'!$B$39:$AI$78,9,FALSE)</f>
        <v>#N/A</v>
      </c>
      <c r="Q100" s="105">
        <v>8</v>
      </c>
      <c r="R100" s="222"/>
      <c r="S100" s="102" t="e">
        <f>VLOOKUP(R92,'POINTS SCORE'!$B$10:$AI$39,9,FALSE)</f>
        <v>#N/A</v>
      </c>
      <c r="T100" s="102" t="e">
        <f>VLOOKUP(R92,'POINTS SCORE'!$B$39:$AI$78,9,FALSE)</f>
        <v>#N/A</v>
      </c>
      <c r="U100" s="105">
        <v>8</v>
      </c>
      <c r="V100" s="222"/>
      <c r="W100" s="102" t="e">
        <f>VLOOKUP(V92,'POINTS SCORE'!$B$10:$AI$39,9,FALSE)</f>
        <v>#N/A</v>
      </c>
      <c r="X100" s="102" t="e">
        <f>VLOOKUP(V92,'POINTS SCORE'!$B$39:$AI$78,9,FALSE)</f>
        <v>#N/A</v>
      </c>
      <c r="Y100" s="105">
        <v>8</v>
      </c>
      <c r="Z100" s="222"/>
      <c r="AA100" s="102" t="e">
        <f>VLOOKUP(Z92,'POINTS SCORE'!$B$10:$AI$39,9,FALSE)</f>
        <v>#N/A</v>
      </c>
      <c r="AB100" s="102" t="e">
        <f>VLOOKUP(Z92,'POINTS SCORE'!$B$39:$AI$78,9,FALSE)</f>
        <v>#N/A</v>
      </c>
      <c r="AC100" s="105">
        <v>8</v>
      </c>
      <c r="AD100" s="222"/>
      <c r="AE100" s="102" t="e">
        <f>VLOOKUP(AD92,'POINTS SCORE'!$B$10:$AI$39,9,FALSE)</f>
        <v>#N/A</v>
      </c>
      <c r="AF100" s="106" t="e">
        <f>VLOOKUP(AD92,'POINTS SCORE'!$B$39:$AI$78,9,FALSE)</f>
        <v>#N/A</v>
      </c>
    </row>
    <row r="101" spans="1:32">
      <c r="A101" s="105">
        <v>9</v>
      </c>
      <c r="B101" s="222"/>
      <c r="C101" s="102">
        <f>VLOOKUP(B92,'POINTS SCORE'!$B$10:$AI$39,10,FALSE)</f>
        <v>0</v>
      </c>
      <c r="D101" s="111">
        <f>VLOOKUP(B92,'POINTS SCORE'!$B$39:$AI$78,10,FALSE)</f>
        <v>0</v>
      </c>
      <c r="E101" s="113">
        <v>9</v>
      </c>
      <c r="F101" s="222"/>
      <c r="G101" s="111" t="e">
        <f>VLOOKUP(F92,'POINTS SCORE'!$B$10:$AI$39,10,FALSE)</f>
        <v>#N/A</v>
      </c>
      <c r="H101" s="111" t="e">
        <f>VLOOKUP(F92,'POINTS SCORE'!$B$39:$AI$78,10,FALSE)</f>
        <v>#N/A</v>
      </c>
      <c r="I101" s="113">
        <v>9</v>
      </c>
      <c r="J101" s="222"/>
      <c r="K101" s="111" t="e">
        <f>VLOOKUP(J92,'POINTS SCORE'!$B$10:$AI$39,10,FALSE)</f>
        <v>#N/A</v>
      </c>
      <c r="L101" s="111" t="e">
        <f>VLOOKUP(J92,'POINTS SCORE'!$B$39:$AI$78,10,FALSE)</f>
        <v>#N/A</v>
      </c>
      <c r="M101" s="113">
        <v>9</v>
      </c>
      <c r="N101" s="222"/>
      <c r="O101" s="102" t="e">
        <f>VLOOKUP(N92,'POINTS SCORE'!$B$10:$AI$39,10,FALSE)</f>
        <v>#N/A</v>
      </c>
      <c r="P101" s="102" t="e">
        <f>VLOOKUP(N92,'POINTS SCORE'!$B$39:$AI$78,10,FALSE)</f>
        <v>#N/A</v>
      </c>
      <c r="Q101" s="105">
        <v>9</v>
      </c>
      <c r="R101" s="222"/>
      <c r="S101" s="102" t="e">
        <f>VLOOKUP(R92,'POINTS SCORE'!$B$10:$AI$39,10,FALSE)</f>
        <v>#N/A</v>
      </c>
      <c r="T101" s="102" t="e">
        <f>VLOOKUP(R92,'POINTS SCORE'!$B$39:$AI$78,10,FALSE)</f>
        <v>#N/A</v>
      </c>
      <c r="U101" s="105">
        <v>9</v>
      </c>
      <c r="V101" s="222"/>
      <c r="W101" s="102" t="e">
        <f>VLOOKUP(V92,'POINTS SCORE'!$B$10:$AI$39,10,FALSE)</f>
        <v>#N/A</v>
      </c>
      <c r="X101" s="102" t="e">
        <f>VLOOKUP(V92,'POINTS SCORE'!$B$39:$AI$78,10,FALSE)</f>
        <v>#N/A</v>
      </c>
      <c r="Y101" s="105">
        <v>9</v>
      </c>
      <c r="Z101" s="222"/>
      <c r="AA101" s="102" t="e">
        <f>VLOOKUP(Z92,'POINTS SCORE'!$B$10:$AI$39,10,FALSE)</f>
        <v>#N/A</v>
      </c>
      <c r="AB101" s="102" t="e">
        <f>VLOOKUP(Z92,'POINTS SCORE'!$B$39:$AI$78,10,FALSE)</f>
        <v>#N/A</v>
      </c>
      <c r="AC101" s="105">
        <v>9</v>
      </c>
      <c r="AD101" s="222"/>
      <c r="AE101" s="102" t="e">
        <f>VLOOKUP(AD92,'POINTS SCORE'!$B$10:$AI$39,10,FALSE)</f>
        <v>#N/A</v>
      </c>
      <c r="AF101" s="106" t="e">
        <f>VLOOKUP(AD92,'POINTS SCORE'!$B$39:$AI$78,10,FALSE)</f>
        <v>#N/A</v>
      </c>
    </row>
    <row r="102" spans="1:32">
      <c r="A102" s="105">
        <v>10</v>
      </c>
      <c r="B102" s="222"/>
      <c r="C102" s="102">
        <f>VLOOKUP(B92,'POINTS SCORE'!$B$10:$AI$39,11,FALSE)</f>
        <v>0</v>
      </c>
      <c r="D102" s="111">
        <f>VLOOKUP(B92,'POINTS SCORE'!$B$39:$AI$78,11,FALSE)</f>
        <v>0</v>
      </c>
      <c r="E102" s="113">
        <v>10</v>
      </c>
      <c r="F102" s="222"/>
      <c r="G102" s="111" t="e">
        <f>VLOOKUP(F92,'POINTS SCORE'!$B$10:$AI$39,11,FALSE)</f>
        <v>#N/A</v>
      </c>
      <c r="H102" s="111" t="e">
        <f>VLOOKUP(F92,'POINTS SCORE'!$B$39:$AI$78,11,FALSE)</f>
        <v>#N/A</v>
      </c>
      <c r="I102" s="113">
        <v>10</v>
      </c>
      <c r="J102" s="222"/>
      <c r="K102" s="111" t="e">
        <f>VLOOKUP(J92,'POINTS SCORE'!$B$10:$AI$39,11,FALSE)</f>
        <v>#N/A</v>
      </c>
      <c r="L102" s="111" t="e">
        <f>VLOOKUP(J92,'POINTS SCORE'!$B$39:$AI$78,11,FALSE)</f>
        <v>#N/A</v>
      </c>
      <c r="M102" s="113">
        <v>10</v>
      </c>
      <c r="N102" s="222"/>
      <c r="O102" s="102" t="e">
        <f>VLOOKUP(N92,'POINTS SCORE'!$B$10:$AI$39,11,FALSE)</f>
        <v>#N/A</v>
      </c>
      <c r="P102" s="102" t="e">
        <f>VLOOKUP(N92,'POINTS SCORE'!$B$39:$AI$78,11,FALSE)</f>
        <v>#N/A</v>
      </c>
      <c r="Q102" s="105">
        <v>10</v>
      </c>
      <c r="R102" s="222"/>
      <c r="S102" s="102" t="e">
        <f>VLOOKUP(R92,'POINTS SCORE'!$B$10:$AI$39,11,FALSE)</f>
        <v>#N/A</v>
      </c>
      <c r="T102" s="102" t="e">
        <f>VLOOKUP(R92,'POINTS SCORE'!$B$39:$AI$78,11,FALSE)</f>
        <v>#N/A</v>
      </c>
      <c r="U102" s="105">
        <v>10</v>
      </c>
      <c r="V102" s="222"/>
      <c r="W102" s="102" t="e">
        <f>VLOOKUP(V92,'POINTS SCORE'!$B$10:$AI$39,11,FALSE)</f>
        <v>#N/A</v>
      </c>
      <c r="X102" s="102" t="e">
        <f>VLOOKUP(V92,'POINTS SCORE'!$B$39:$AI$78,11,FALSE)</f>
        <v>#N/A</v>
      </c>
      <c r="Y102" s="105">
        <v>10</v>
      </c>
      <c r="Z102" s="222"/>
      <c r="AA102" s="102" t="e">
        <f>VLOOKUP(Z92,'POINTS SCORE'!$B$10:$AI$39,11,FALSE)</f>
        <v>#N/A</v>
      </c>
      <c r="AB102" s="102" t="e">
        <f>VLOOKUP(Z92,'POINTS SCORE'!$B$39:$AI$78,11,FALSE)</f>
        <v>#N/A</v>
      </c>
      <c r="AC102" s="105">
        <v>10</v>
      </c>
      <c r="AD102" s="222"/>
      <c r="AE102" s="102" t="e">
        <f>VLOOKUP(AD92,'POINTS SCORE'!$B$10:$AI$39,11,FALSE)</f>
        <v>#N/A</v>
      </c>
      <c r="AF102" s="106" t="e">
        <f>VLOOKUP(AD92,'POINTS SCORE'!$B$39:$AI$78,11,FALSE)</f>
        <v>#N/A</v>
      </c>
    </row>
    <row r="103" spans="1:32">
      <c r="A103" s="105">
        <v>11</v>
      </c>
      <c r="B103" s="222"/>
      <c r="C103" s="102">
        <f>VLOOKUP(B92,'POINTS SCORE'!$B$10:$AI$39,12,FALSE)</f>
        <v>0</v>
      </c>
      <c r="D103" s="111">
        <f>VLOOKUP(B92,'POINTS SCORE'!$B$39:$AI$78,12,FALSE)</f>
        <v>0</v>
      </c>
      <c r="E103" s="113">
        <v>11</v>
      </c>
      <c r="F103" s="222"/>
      <c r="G103" s="111" t="e">
        <f>VLOOKUP(F92,'POINTS SCORE'!$B$10:$AI$39,12,FALSE)</f>
        <v>#N/A</v>
      </c>
      <c r="H103" s="111" t="e">
        <f>VLOOKUP(F92,'POINTS SCORE'!$B$39:$AI$78,12,FALSE)</f>
        <v>#N/A</v>
      </c>
      <c r="I103" s="113">
        <v>11</v>
      </c>
      <c r="J103" s="222"/>
      <c r="K103" s="111" t="e">
        <f>VLOOKUP(J92,'POINTS SCORE'!$B$10:$AI$39,12,FALSE)</f>
        <v>#N/A</v>
      </c>
      <c r="L103" s="111" t="e">
        <f>VLOOKUP(J92,'POINTS SCORE'!$B$39:$AI$78,12,FALSE)</f>
        <v>#N/A</v>
      </c>
      <c r="M103" s="113">
        <v>11</v>
      </c>
      <c r="N103" s="222"/>
      <c r="O103" s="102" t="e">
        <f>VLOOKUP(N92,'POINTS SCORE'!$B$10:$AI$39,12,FALSE)</f>
        <v>#N/A</v>
      </c>
      <c r="P103" s="102" t="e">
        <f>VLOOKUP(N92,'POINTS SCORE'!$B$39:$AI$78,12,FALSE)</f>
        <v>#N/A</v>
      </c>
      <c r="Q103" s="105">
        <v>11</v>
      </c>
      <c r="R103" s="222"/>
      <c r="S103" s="102" t="e">
        <f>VLOOKUP(R92,'POINTS SCORE'!$B$10:$AI$39,12,FALSE)</f>
        <v>#N/A</v>
      </c>
      <c r="T103" s="102" t="e">
        <f>VLOOKUP(R92,'POINTS SCORE'!$B$39:$AI$78,12,FALSE)</f>
        <v>#N/A</v>
      </c>
      <c r="U103" s="105">
        <v>11</v>
      </c>
      <c r="V103" s="222"/>
      <c r="W103" s="102" t="e">
        <f>VLOOKUP(V92,'POINTS SCORE'!$B$10:$AI$39,12,FALSE)</f>
        <v>#N/A</v>
      </c>
      <c r="X103" s="102" t="e">
        <f>VLOOKUP(V92,'POINTS SCORE'!$B$39:$AI$78,12,FALSE)</f>
        <v>#N/A</v>
      </c>
      <c r="Y103" s="105">
        <v>11</v>
      </c>
      <c r="Z103" s="222"/>
      <c r="AA103" s="102" t="e">
        <f>VLOOKUP(Z92,'POINTS SCORE'!$B$10:$AI$39,12,FALSE)</f>
        <v>#N/A</v>
      </c>
      <c r="AB103" s="102" t="e">
        <f>VLOOKUP(Z92,'POINTS SCORE'!$B$39:$AI$78,12,FALSE)</f>
        <v>#N/A</v>
      </c>
      <c r="AC103" s="105">
        <v>11</v>
      </c>
      <c r="AD103" s="222"/>
      <c r="AE103" s="102" t="e">
        <f>VLOOKUP(AD92,'POINTS SCORE'!$B$10:$AI$39,12,FALSE)</f>
        <v>#N/A</v>
      </c>
      <c r="AF103" s="106" t="e">
        <f>VLOOKUP(AD92,'POINTS SCORE'!$B$39:$AI$78,12,FALSE)</f>
        <v>#N/A</v>
      </c>
    </row>
    <row r="104" spans="1:32">
      <c r="A104" s="105">
        <v>12</v>
      </c>
      <c r="B104" s="222"/>
      <c r="C104" s="102">
        <f>VLOOKUP(B92,'POINTS SCORE'!$B$10:$AI$39,13,FALSE)</f>
        <v>0</v>
      </c>
      <c r="D104" s="111">
        <f>VLOOKUP(B92,'POINTS SCORE'!$B$39:$AI$78,13,FALSE)</f>
        <v>0</v>
      </c>
      <c r="E104" s="113">
        <v>12</v>
      </c>
      <c r="F104" s="222"/>
      <c r="G104" s="111" t="e">
        <f>VLOOKUP(F92,'POINTS SCORE'!$B$10:$AI$39,13,FALSE)</f>
        <v>#N/A</v>
      </c>
      <c r="H104" s="111" t="e">
        <f>VLOOKUP(F92,'POINTS SCORE'!$B$39:$AI$78,13,FALSE)</f>
        <v>#N/A</v>
      </c>
      <c r="I104" s="113">
        <v>12</v>
      </c>
      <c r="J104" s="222"/>
      <c r="K104" s="111" t="e">
        <f>VLOOKUP(J92,'POINTS SCORE'!$B$10:$AI$39,13,FALSE)</f>
        <v>#N/A</v>
      </c>
      <c r="L104" s="111" t="e">
        <f>VLOOKUP(J92,'POINTS SCORE'!$B$39:$AI$78,13,FALSE)</f>
        <v>#N/A</v>
      </c>
      <c r="M104" s="113">
        <v>12</v>
      </c>
      <c r="N104" s="222"/>
      <c r="O104" s="102" t="e">
        <f>VLOOKUP(N92,'POINTS SCORE'!$B$10:$AI$39,13,FALSE)</f>
        <v>#N/A</v>
      </c>
      <c r="P104" s="102" t="e">
        <f>VLOOKUP(N92,'POINTS SCORE'!$B$39:$AI$78,13,FALSE)</f>
        <v>#N/A</v>
      </c>
      <c r="Q104" s="105">
        <v>12</v>
      </c>
      <c r="R104" s="222"/>
      <c r="S104" s="102" t="e">
        <f>VLOOKUP(R92,'POINTS SCORE'!$B$10:$AI$39,13,FALSE)</f>
        <v>#N/A</v>
      </c>
      <c r="T104" s="102" t="e">
        <f>VLOOKUP(R92,'POINTS SCORE'!$B$39:$AI$78,13,FALSE)</f>
        <v>#N/A</v>
      </c>
      <c r="U104" s="105">
        <v>12</v>
      </c>
      <c r="V104" s="222"/>
      <c r="W104" s="102" t="e">
        <f>VLOOKUP(V92,'POINTS SCORE'!$B$10:$AI$39,13,FALSE)</f>
        <v>#N/A</v>
      </c>
      <c r="X104" s="102" t="e">
        <f>VLOOKUP(V92,'POINTS SCORE'!$B$39:$AI$78,13,FALSE)</f>
        <v>#N/A</v>
      </c>
      <c r="Y104" s="105">
        <v>12</v>
      </c>
      <c r="Z104" s="222"/>
      <c r="AA104" s="102" t="e">
        <f>VLOOKUP(Z92,'POINTS SCORE'!$B$10:$AI$39,13,FALSE)</f>
        <v>#N/A</v>
      </c>
      <c r="AB104" s="102" t="e">
        <f>VLOOKUP(Z92,'POINTS SCORE'!$B$39:$AI$78,13,FALSE)</f>
        <v>#N/A</v>
      </c>
      <c r="AC104" s="105">
        <v>12</v>
      </c>
      <c r="AD104" s="222"/>
      <c r="AE104" s="102" t="e">
        <f>VLOOKUP(AD92,'POINTS SCORE'!$B$10:$AI$39,13,FALSE)</f>
        <v>#N/A</v>
      </c>
      <c r="AF104" s="106" t="e">
        <f>VLOOKUP(AD92,'POINTS SCORE'!$B$39:$AI$78,13,FALSE)</f>
        <v>#N/A</v>
      </c>
    </row>
    <row r="105" spans="1:32">
      <c r="A105" s="105">
        <v>13</v>
      </c>
      <c r="B105" s="222"/>
      <c r="C105" s="102">
        <f>VLOOKUP(B92,'POINTS SCORE'!$B$10:$AI$39,14,FALSE)</f>
        <v>0</v>
      </c>
      <c r="D105" s="111">
        <f>VLOOKUP(B92,'POINTS SCORE'!$B$39:$AI$78,14,FALSE)</f>
        <v>0</v>
      </c>
      <c r="E105" s="113">
        <v>13</v>
      </c>
      <c r="F105" s="222"/>
      <c r="G105" s="111" t="e">
        <f>VLOOKUP(F92,'POINTS SCORE'!$B$10:$AI$39,14,FALSE)</f>
        <v>#N/A</v>
      </c>
      <c r="H105" s="111" t="e">
        <f>VLOOKUP(F92,'POINTS SCORE'!$B$39:$AI$78,14,FALSE)</f>
        <v>#N/A</v>
      </c>
      <c r="I105" s="113">
        <v>13</v>
      </c>
      <c r="J105" s="222"/>
      <c r="K105" s="111" t="e">
        <f>VLOOKUP(J92,'POINTS SCORE'!$B$10:$AI$39,14,FALSE)</f>
        <v>#N/A</v>
      </c>
      <c r="L105" s="111" t="e">
        <f>VLOOKUP(J92,'POINTS SCORE'!$B$39:$AI$78,14,FALSE)</f>
        <v>#N/A</v>
      </c>
      <c r="M105" s="113">
        <v>13</v>
      </c>
      <c r="N105" s="222"/>
      <c r="O105" s="102" t="e">
        <f>VLOOKUP(N92,'POINTS SCORE'!$B$10:$AI$39,14,FALSE)</f>
        <v>#N/A</v>
      </c>
      <c r="P105" s="102" t="e">
        <f>VLOOKUP(N92,'POINTS SCORE'!$B$39:$AI$78,14,FALSE)</f>
        <v>#N/A</v>
      </c>
      <c r="Q105" s="105">
        <v>13</v>
      </c>
      <c r="R105" s="222"/>
      <c r="S105" s="102" t="e">
        <f>VLOOKUP(R92,'POINTS SCORE'!$B$10:$AI$39,14,FALSE)</f>
        <v>#N/A</v>
      </c>
      <c r="T105" s="102" t="e">
        <f>VLOOKUP(R92,'POINTS SCORE'!$B$39:$AI$78,14,FALSE)</f>
        <v>#N/A</v>
      </c>
      <c r="U105" s="105">
        <v>13</v>
      </c>
      <c r="V105" s="222"/>
      <c r="W105" s="102" t="e">
        <f>VLOOKUP(V92,'POINTS SCORE'!$B$10:$AI$39,14,FALSE)</f>
        <v>#N/A</v>
      </c>
      <c r="X105" s="102" t="e">
        <f>VLOOKUP(V92,'POINTS SCORE'!$B$39:$AI$78,14,FALSE)</f>
        <v>#N/A</v>
      </c>
      <c r="Y105" s="105">
        <v>13</v>
      </c>
      <c r="Z105" s="222"/>
      <c r="AA105" s="102" t="e">
        <f>VLOOKUP(Z92,'POINTS SCORE'!$B$10:$AI$39,14,FALSE)</f>
        <v>#N/A</v>
      </c>
      <c r="AB105" s="102" t="e">
        <f>VLOOKUP(Z92,'POINTS SCORE'!$B$39:$AI$78,14,FALSE)</f>
        <v>#N/A</v>
      </c>
      <c r="AC105" s="105">
        <v>13</v>
      </c>
      <c r="AD105" s="222"/>
      <c r="AE105" s="102" t="e">
        <f>VLOOKUP(AD92,'POINTS SCORE'!$B$10:$AI$39,14,FALSE)</f>
        <v>#N/A</v>
      </c>
      <c r="AF105" s="106" t="e">
        <f>VLOOKUP(AD92,'POINTS SCORE'!$B$39:$AI$78,14,FALSE)</f>
        <v>#N/A</v>
      </c>
    </row>
    <row r="106" spans="1:32">
      <c r="A106" s="105">
        <v>14</v>
      </c>
      <c r="B106" s="222"/>
      <c r="C106" s="102">
        <f>VLOOKUP(B92,'POINTS SCORE'!$B$10:$AI$39,15,FALSE)</f>
        <v>0</v>
      </c>
      <c r="D106" s="111">
        <f>VLOOKUP(B92,'POINTS SCORE'!$B$39:$AI$78,15,FALSE)</f>
        <v>0</v>
      </c>
      <c r="E106" s="113">
        <v>14</v>
      </c>
      <c r="F106" s="222"/>
      <c r="G106" s="111" t="e">
        <f>VLOOKUP(F92,'POINTS SCORE'!$B$10:$AI$39,15,FALSE)</f>
        <v>#N/A</v>
      </c>
      <c r="H106" s="111" t="e">
        <f>VLOOKUP(F92,'POINTS SCORE'!$B$39:$AI$78,15,FALSE)</f>
        <v>#N/A</v>
      </c>
      <c r="I106" s="113">
        <v>14</v>
      </c>
      <c r="J106" s="222"/>
      <c r="K106" s="111" t="e">
        <f>VLOOKUP(J92,'POINTS SCORE'!$B$10:$AI$39,15,FALSE)</f>
        <v>#N/A</v>
      </c>
      <c r="L106" s="111" t="e">
        <f>VLOOKUP(J92,'POINTS SCORE'!$B$39:$AI$78,15,FALSE)</f>
        <v>#N/A</v>
      </c>
      <c r="M106" s="113">
        <v>14</v>
      </c>
      <c r="N106" s="222"/>
      <c r="O106" s="102" t="e">
        <f>VLOOKUP(N92,'POINTS SCORE'!$B$10:$AI$39,15,FALSE)</f>
        <v>#N/A</v>
      </c>
      <c r="P106" s="102" t="e">
        <f>VLOOKUP(N92,'POINTS SCORE'!$B$39:$AI$78,15,FALSE)</f>
        <v>#N/A</v>
      </c>
      <c r="Q106" s="105">
        <v>14</v>
      </c>
      <c r="R106" s="222"/>
      <c r="S106" s="102" t="e">
        <f>VLOOKUP(R92,'POINTS SCORE'!$B$10:$AI$39,15,FALSE)</f>
        <v>#N/A</v>
      </c>
      <c r="T106" s="102" t="e">
        <f>VLOOKUP(R92,'POINTS SCORE'!$B$39:$AI$78,15,FALSE)</f>
        <v>#N/A</v>
      </c>
      <c r="U106" s="105">
        <v>14</v>
      </c>
      <c r="V106" s="222"/>
      <c r="W106" s="102" t="e">
        <f>VLOOKUP(V92,'POINTS SCORE'!$B$10:$AI$39,15,FALSE)</f>
        <v>#N/A</v>
      </c>
      <c r="X106" s="102" t="e">
        <f>VLOOKUP(V92,'POINTS SCORE'!$B$39:$AI$78,15,FALSE)</f>
        <v>#N/A</v>
      </c>
      <c r="Y106" s="105">
        <v>14</v>
      </c>
      <c r="Z106" s="222"/>
      <c r="AA106" s="102" t="e">
        <f>VLOOKUP(Z92,'POINTS SCORE'!$B$10:$AI$39,15,FALSE)</f>
        <v>#N/A</v>
      </c>
      <c r="AB106" s="102" t="e">
        <f>VLOOKUP(Z92,'POINTS SCORE'!$B$39:$AI$78,15,FALSE)</f>
        <v>#N/A</v>
      </c>
      <c r="AC106" s="105">
        <v>14</v>
      </c>
      <c r="AD106" s="222"/>
      <c r="AE106" s="102" t="e">
        <f>VLOOKUP(AD92,'POINTS SCORE'!$B$10:$AI$39,15,FALSE)</f>
        <v>#N/A</v>
      </c>
      <c r="AF106" s="106" t="e">
        <f>VLOOKUP(AD92,'POINTS SCORE'!$B$39:$AI$78,15,FALSE)</f>
        <v>#N/A</v>
      </c>
    </row>
    <row r="107" spans="1:32">
      <c r="A107" s="105">
        <v>15</v>
      </c>
      <c r="B107" s="222"/>
      <c r="C107" s="102">
        <f>VLOOKUP(B92,'POINTS SCORE'!$B$10:$AI$39,16,FALSE)</f>
        <v>0</v>
      </c>
      <c r="D107" s="111">
        <f>VLOOKUP(B92,'POINTS SCORE'!$B$39:$AI$78,16,FALSE)</f>
        <v>0</v>
      </c>
      <c r="E107" s="113">
        <v>15</v>
      </c>
      <c r="F107" s="222"/>
      <c r="G107" s="111" t="e">
        <f>VLOOKUP(F92,'POINTS SCORE'!$B$10:$AI$39,16,FALSE)</f>
        <v>#N/A</v>
      </c>
      <c r="H107" s="111" t="e">
        <f>VLOOKUP(F92,'POINTS SCORE'!$B$39:$AI$78,16,FALSE)</f>
        <v>#N/A</v>
      </c>
      <c r="I107" s="113">
        <v>15</v>
      </c>
      <c r="J107" s="222"/>
      <c r="K107" s="111" t="e">
        <f>VLOOKUP(J92,'POINTS SCORE'!$B$10:$AI$39,16,FALSE)</f>
        <v>#N/A</v>
      </c>
      <c r="L107" s="111" t="e">
        <f>VLOOKUP(J92,'POINTS SCORE'!$B$39:$AI$78,16,FALSE)</f>
        <v>#N/A</v>
      </c>
      <c r="M107" s="113">
        <v>15</v>
      </c>
      <c r="N107" s="222"/>
      <c r="O107" s="102" t="e">
        <f>VLOOKUP(N92,'POINTS SCORE'!$B$10:$AI$39,16,FALSE)</f>
        <v>#N/A</v>
      </c>
      <c r="P107" s="102" t="e">
        <f>VLOOKUP(N92,'POINTS SCORE'!$B$39:$AI$78,16,FALSE)</f>
        <v>#N/A</v>
      </c>
      <c r="Q107" s="105">
        <v>15</v>
      </c>
      <c r="R107" s="222"/>
      <c r="S107" s="102" t="e">
        <f>VLOOKUP(R92,'POINTS SCORE'!$B$10:$AI$39,16,FALSE)</f>
        <v>#N/A</v>
      </c>
      <c r="T107" s="102" t="e">
        <f>VLOOKUP(R92,'POINTS SCORE'!$B$39:$AI$78,16,FALSE)</f>
        <v>#N/A</v>
      </c>
      <c r="U107" s="105">
        <v>15</v>
      </c>
      <c r="V107" s="222"/>
      <c r="W107" s="102" t="e">
        <f>VLOOKUP(V92,'POINTS SCORE'!$B$10:$AI$39,16,FALSE)</f>
        <v>#N/A</v>
      </c>
      <c r="X107" s="102" t="e">
        <f>VLOOKUP(V92,'POINTS SCORE'!$B$39:$AI$78,16,FALSE)</f>
        <v>#N/A</v>
      </c>
      <c r="Y107" s="105">
        <v>15</v>
      </c>
      <c r="Z107" s="222"/>
      <c r="AA107" s="102" t="e">
        <f>VLOOKUP(Z92,'POINTS SCORE'!$B$10:$AI$39,16,FALSE)</f>
        <v>#N/A</v>
      </c>
      <c r="AB107" s="102" t="e">
        <f>VLOOKUP(Z92,'POINTS SCORE'!$B$39:$AI$78,16,FALSE)</f>
        <v>#N/A</v>
      </c>
      <c r="AC107" s="105">
        <v>15</v>
      </c>
      <c r="AD107" s="222"/>
      <c r="AE107" s="102" t="e">
        <f>VLOOKUP(AD92,'POINTS SCORE'!$B$10:$AI$39,16,FALSE)</f>
        <v>#N/A</v>
      </c>
      <c r="AF107" s="106" t="e">
        <f>VLOOKUP(AD92,'POINTS SCORE'!$B$39:$AI$78,16,FALSE)</f>
        <v>#N/A</v>
      </c>
    </row>
    <row r="108" spans="1:32">
      <c r="A108" s="105">
        <v>16</v>
      </c>
      <c r="B108" s="222"/>
      <c r="C108" s="102">
        <f>VLOOKUP(B92,'POINTS SCORE'!$B$10:$AI$39,17,FALSE)</f>
        <v>0</v>
      </c>
      <c r="D108" s="111">
        <f>VLOOKUP(B92,'POINTS SCORE'!$B$39:$AI$78,17,FALSE)</f>
        <v>0</v>
      </c>
      <c r="E108" s="113">
        <v>16</v>
      </c>
      <c r="F108" s="222"/>
      <c r="G108" s="111" t="e">
        <f>VLOOKUP(F92,'POINTS SCORE'!$B$10:$AI$39,17,FALSE)</f>
        <v>#N/A</v>
      </c>
      <c r="H108" s="111" t="e">
        <f>VLOOKUP(F92,'POINTS SCORE'!$B$39:$AI$78,17,FALSE)</f>
        <v>#N/A</v>
      </c>
      <c r="I108" s="113">
        <v>16</v>
      </c>
      <c r="J108" s="222"/>
      <c r="K108" s="111" t="e">
        <f>VLOOKUP(J92,'POINTS SCORE'!$B$10:$AI$39,17,FALSE)</f>
        <v>#N/A</v>
      </c>
      <c r="L108" s="111" t="e">
        <f>VLOOKUP(J92,'POINTS SCORE'!$B$39:$AI$78,17,FALSE)</f>
        <v>#N/A</v>
      </c>
      <c r="M108" s="113">
        <v>16</v>
      </c>
      <c r="N108" s="222"/>
      <c r="O108" s="102" t="e">
        <f>VLOOKUP(N92,'POINTS SCORE'!$B$10:$AI$39,17,FALSE)</f>
        <v>#N/A</v>
      </c>
      <c r="P108" s="102" t="e">
        <f>VLOOKUP(N92,'POINTS SCORE'!$B$39:$AI$78,17,FALSE)</f>
        <v>#N/A</v>
      </c>
      <c r="Q108" s="105">
        <v>16</v>
      </c>
      <c r="R108" s="222"/>
      <c r="S108" s="102" t="e">
        <f>VLOOKUP(R92,'POINTS SCORE'!$B$10:$AI$39,17,FALSE)</f>
        <v>#N/A</v>
      </c>
      <c r="T108" s="102" t="e">
        <f>VLOOKUP(R92,'POINTS SCORE'!$B$39:$AI$78,17,FALSE)</f>
        <v>#N/A</v>
      </c>
      <c r="U108" s="105">
        <v>16</v>
      </c>
      <c r="V108" s="222"/>
      <c r="W108" s="102" t="e">
        <f>VLOOKUP(V92,'POINTS SCORE'!$B$10:$AI$39,17,FALSE)</f>
        <v>#N/A</v>
      </c>
      <c r="X108" s="102" t="e">
        <f>VLOOKUP(V92,'POINTS SCORE'!$B$39:$AI$78,17,FALSE)</f>
        <v>#N/A</v>
      </c>
      <c r="Y108" s="105">
        <v>16</v>
      </c>
      <c r="Z108" s="222"/>
      <c r="AA108" s="102" t="e">
        <f>VLOOKUP(Z92,'POINTS SCORE'!$B$10:$AI$39,17,FALSE)</f>
        <v>#N/A</v>
      </c>
      <c r="AB108" s="102" t="e">
        <f>VLOOKUP(Z92,'POINTS SCORE'!$B$39:$AI$78,17,FALSE)</f>
        <v>#N/A</v>
      </c>
      <c r="AC108" s="105">
        <v>16</v>
      </c>
      <c r="AD108" s="222"/>
      <c r="AE108" s="102" t="e">
        <f>VLOOKUP(AD92,'POINTS SCORE'!$B$10:$AI$39,17,FALSE)</f>
        <v>#N/A</v>
      </c>
      <c r="AF108" s="106" t="e">
        <f>VLOOKUP(AD92,'POINTS SCORE'!$B$39:$AI$78,17,FALSE)</f>
        <v>#N/A</v>
      </c>
    </row>
    <row r="109" spans="1:32">
      <c r="A109" s="105">
        <v>17</v>
      </c>
      <c r="B109" s="222"/>
      <c r="C109" s="102">
        <f>VLOOKUP(B92,'POINTS SCORE'!$B$10:$AI$39,18,FALSE)</f>
        <v>0</v>
      </c>
      <c r="D109" s="111">
        <f>VLOOKUP(B92,'POINTS SCORE'!$B$39:$AI$78,18,FALSE)</f>
        <v>0</v>
      </c>
      <c r="E109" s="113">
        <v>17</v>
      </c>
      <c r="F109" s="222"/>
      <c r="G109" s="111" t="e">
        <f>VLOOKUP(F92,'POINTS SCORE'!$B$10:$AI$39,18,FALSE)</f>
        <v>#N/A</v>
      </c>
      <c r="H109" s="111" t="e">
        <f>VLOOKUP(F92,'POINTS SCORE'!$B$39:$AI$78,18,FALSE)</f>
        <v>#N/A</v>
      </c>
      <c r="I109" s="113">
        <v>17</v>
      </c>
      <c r="J109" s="222"/>
      <c r="K109" s="111" t="e">
        <f>VLOOKUP(J92,'POINTS SCORE'!$B$10:$AI$39,18,FALSE)</f>
        <v>#N/A</v>
      </c>
      <c r="L109" s="111" t="e">
        <f>VLOOKUP(J92,'POINTS SCORE'!$B$39:$AI$78,18,FALSE)</f>
        <v>#N/A</v>
      </c>
      <c r="M109" s="113">
        <v>17</v>
      </c>
      <c r="N109" s="222"/>
      <c r="O109" s="102" t="e">
        <f>VLOOKUP(N92,'POINTS SCORE'!$B$10:$AI$39,18,FALSE)</f>
        <v>#N/A</v>
      </c>
      <c r="P109" s="102" t="e">
        <f>VLOOKUP(N92,'POINTS SCORE'!$B$39:$AI$78,18,FALSE)</f>
        <v>#N/A</v>
      </c>
      <c r="Q109" s="105">
        <v>17</v>
      </c>
      <c r="R109" s="222"/>
      <c r="S109" s="102" t="e">
        <f>VLOOKUP(R92,'POINTS SCORE'!$B$10:$AI$39,18,FALSE)</f>
        <v>#N/A</v>
      </c>
      <c r="T109" s="102" t="e">
        <f>VLOOKUP(R92,'POINTS SCORE'!$B$39:$AI$78,18,FALSE)</f>
        <v>#N/A</v>
      </c>
      <c r="U109" s="105">
        <v>17</v>
      </c>
      <c r="V109" s="222"/>
      <c r="W109" s="102" t="e">
        <f>VLOOKUP(V92,'POINTS SCORE'!$B$10:$AI$39,18,FALSE)</f>
        <v>#N/A</v>
      </c>
      <c r="X109" s="102" t="e">
        <f>VLOOKUP(V92,'POINTS SCORE'!$B$39:$AI$78,18,FALSE)</f>
        <v>#N/A</v>
      </c>
      <c r="Y109" s="105">
        <v>17</v>
      </c>
      <c r="Z109" s="222"/>
      <c r="AA109" s="102" t="e">
        <f>VLOOKUP(Z92,'POINTS SCORE'!$B$10:$AI$39,18,FALSE)</f>
        <v>#N/A</v>
      </c>
      <c r="AB109" s="102" t="e">
        <f>VLOOKUP(Z92,'POINTS SCORE'!$B$39:$AI$78,18,FALSE)</f>
        <v>#N/A</v>
      </c>
      <c r="AC109" s="105">
        <v>17</v>
      </c>
      <c r="AD109" s="222"/>
      <c r="AE109" s="102" t="e">
        <f>VLOOKUP(AD92,'POINTS SCORE'!$B$10:$AI$39,18,FALSE)</f>
        <v>#N/A</v>
      </c>
      <c r="AF109" s="106" t="e">
        <f>VLOOKUP(AD92,'POINTS SCORE'!$B$39:$AI$78,18,FALSE)</f>
        <v>#N/A</v>
      </c>
    </row>
    <row r="110" spans="1:32">
      <c r="A110" s="105">
        <v>18</v>
      </c>
      <c r="B110" s="222"/>
      <c r="C110" s="102">
        <f>VLOOKUP(B92,'POINTS SCORE'!$B$10:$AI$39,19,FALSE)</f>
        <v>0</v>
      </c>
      <c r="D110" s="111">
        <f>VLOOKUP(B92,'POINTS SCORE'!$B$39:$AI$78,19,FALSE)</f>
        <v>0</v>
      </c>
      <c r="E110" s="113">
        <v>18</v>
      </c>
      <c r="F110" s="222"/>
      <c r="G110" s="111" t="e">
        <f>VLOOKUP(F92,'POINTS SCORE'!$B$10:$AI$39,19,FALSE)</f>
        <v>#N/A</v>
      </c>
      <c r="H110" s="111" t="e">
        <f>VLOOKUP(F92,'POINTS SCORE'!$B$39:$AI$78,19,FALSE)</f>
        <v>#N/A</v>
      </c>
      <c r="I110" s="113">
        <v>18</v>
      </c>
      <c r="J110" s="222"/>
      <c r="K110" s="111" t="e">
        <f>VLOOKUP(J92,'POINTS SCORE'!$B$10:$AI$39,19,FALSE)</f>
        <v>#N/A</v>
      </c>
      <c r="L110" s="111" t="e">
        <f>VLOOKUP(J92,'POINTS SCORE'!$B$39:$AI$78,19,FALSE)</f>
        <v>#N/A</v>
      </c>
      <c r="M110" s="113">
        <v>18</v>
      </c>
      <c r="N110" s="222"/>
      <c r="O110" s="102" t="e">
        <f>VLOOKUP(N92,'POINTS SCORE'!$B$10:$AI$39,19,FALSE)</f>
        <v>#N/A</v>
      </c>
      <c r="P110" s="102" t="e">
        <f>VLOOKUP(N92,'POINTS SCORE'!$B$39:$AI$78,19,FALSE)</f>
        <v>#N/A</v>
      </c>
      <c r="Q110" s="105">
        <v>18</v>
      </c>
      <c r="R110" s="222"/>
      <c r="S110" s="102" t="e">
        <f>VLOOKUP(R92,'POINTS SCORE'!$B$10:$AI$39,19,FALSE)</f>
        <v>#N/A</v>
      </c>
      <c r="T110" s="102" t="e">
        <f>VLOOKUP(R92,'POINTS SCORE'!$B$39:$AI$78,19,FALSE)</f>
        <v>#N/A</v>
      </c>
      <c r="U110" s="105">
        <v>18</v>
      </c>
      <c r="V110" s="222"/>
      <c r="W110" s="102" t="e">
        <f>VLOOKUP(V92,'POINTS SCORE'!$B$10:$AI$39,19,FALSE)</f>
        <v>#N/A</v>
      </c>
      <c r="X110" s="102" t="e">
        <f>VLOOKUP(V92,'POINTS SCORE'!$B$39:$AI$78,19,FALSE)</f>
        <v>#N/A</v>
      </c>
      <c r="Y110" s="105">
        <v>18</v>
      </c>
      <c r="Z110" s="222"/>
      <c r="AA110" s="102" t="e">
        <f>VLOOKUP(Z92,'POINTS SCORE'!$B$10:$AI$39,19,FALSE)</f>
        <v>#N/A</v>
      </c>
      <c r="AB110" s="102" t="e">
        <f>VLOOKUP(Z92,'POINTS SCORE'!$B$39:$AI$78,19,FALSE)</f>
        <v>#N/A</v>
      </c>
      <c r="AC110" s="105">
        <v>18</v>
      </c>
      <c r="AD110" s="222"/>
      <c r="AE110" s="102" t="e">
        <f>VLOOKUP(AD92,'POINTS SCORE'!$B$10:$AI$39,19,FALSE)</f>
        <v>#N/A</v>
      </c>
      <c r="AF110" s="106" t="e">
        <f>VLOOKUP(AD92,'POINTS SCORE'!$B$39:$AI$78,19,FALSE)</f>
        <v>#N/A</v>
      </c>
    </row>
    <row r="111" spans="1:32">
      <c r="A111" s="105">
        <v>19</v>
      </c>
      <c r="B111" s="222"/>
      <c r="C111" s="102">
        <f>VLOOKUP(B92,'POINTS SCORE'!$B$10:$AI$39,20,FALSE)</f>
        <v>0</v>
      </c>
      <c r="D111" s="111">
        <f>VLOOKUP(B92,'POINTS SCORE'!$B$39:$AI$78,20,FALSE)</f>
        <v>0</v>
      </c>
      <c r="E111" s="113">
        <v>19</v>
      </c>
      <c r="F111" s="222"/>
      <c r="G111" s="111" t="e">
        <f>VLOOKUP(F92,'POINTS SCORE'!$B$10:$AI$39,20,FALSE)</f>
        <v>#N/A</v>
      </c>
      <c r="H111" s="111" t="e">
        <f>VLOOKUP(F92,'POINTS SCORE'!$B$39:$AI$78,20,FALSE)</f>
        <v>#N/A</v>
      </c>
      <c r="I111" s="113">
        <v>19</v>
      </c>
      <c r="J111" s="222"/>
      <c r="K111" s="111" t="e">
        <f>VLOOKUP(J92,'POINTS SCORE'!$B$10:$AI$39,20,FALSE)</f>
        <v>#N/A</v>
      </c>
      <c r="L111" s="111" t="e">
        <f>VLOOKUP(J92,'POINTS SCORE'!$B$39:$AI$78,20,FALSE)</f>
        <v>#N/A</v>
      </c>
      <c r="M111" s="113">
        <v>19</v>
      </c>
      <c r="N111" s="222"/>
      <c r="O111" s="102" t="e">
        <f>VLOOKUP(N92,'POINTS SCORE'!$B$10:$AI$39,20,FALSE)</f>
        <v>#N/A</v>
      </c>
      <c r="P111" s="102" t="e">
        <f>VLOOKUP(N92,'POINTS SCORE'!$B$39:$AI$78,20,FALSE)</f>
        <v>#N/A</v>
      </c>
      <c r="Q111" s="105">
        <v>19</v>
      </c>
      <c r="R111" s="222"/>
      <c r="S111" s="102" t="e">
        <f>VLOOKUP(R92,'POINTS SCORE'!$B$10:$AI$39,20,FALSE)</f>
        <v>#N/A</v>
      </c>
      <c r="T111" s="102" t="e">
        <f>VLOOKUP(R92,'POINTS SCORE'!$B$39:$AI$78,20,FALSE)</f>
        <v>#N/A</v>
      </c>
      <c r="U111" s="105">
        <v>19</v>
      </c>
      <c r="V111" s="222"/>
      <c r="W111" s="102" t="e">
        <f>VLOOKUP(V92,'POINTS SCORE'!$B$10:$AI$39,20,FALSE)</f>
        <v>#N/A</v>
      </c>
      <c r="X111" s="102" t="e">
        <f>VLOOKUP(V92,'POINTS SCORE'!$B$39:$AI$78,20,FALSE)</f>
        <v>#N/A</v>
      </c>
      <c r="Y111" s="105">
        <v>19</v>
      </c>
      <c r="Z111" s="222"/>
      <c r="AA111" s="102" t="e">
        <f>VLOOKUP(Z92,'POINTS SCORE'!$B$10:$AI$39,20,FALSE)</f>
        <v>#N/A</v>
      </c>
      <c r="AB111" s="102" t="e">
        <f>VLOOKUP(Z92,'POINTS SCORE'!$B$39:$AI$78,20,FALSE)</f>
        <v>#N/A</v>
      </c>
      <c r="AC111" s="105">
        <v>19</v>
      </c>
      <c r="AD111" s="222"/>
      <c r="AE111" s="102" t="e">
        <f>VLOOKUP(AD92,'POINTS SCORE'!$B$10:$AI$39,20,FALSE)</f>
        <v>#N/A</v>
      </c>
      <c r="AF111" s="106" t="e">
        <f>VLOOKUP(AD92,'POINTS SCORE'!$B$39:$AI$78,20,FALSE)</f>
        <v>#N/A</v>
      </c>
    </row>
    <row r="112" spans="1:32">
      <c r="A112" s="105">
        <v>20</v>
      </c>
      <c r="B112" s="222"/>
      <c r="C112" s="102">
        <f>VLOOKUP(B92,'POINTS SCORE'!$B$10:$AI$39,21,FALSE)</f>
        <v>0</v>
      </c>
      <c r="D112" s="111">
        <f>VLOOKUP(B92,'POINTS SCORE'!$B$39:$AI$78,21,FALSE)</f>
        <v>0</v>
      </c>
      <c r="E112" s="113">
        <v>20</v>
      </c>
      <c r="F112" s="222"/>
      <c r="G112" s="111" t="e">
        <f>VLOOKUP(F92,'POINTS SCORE'!$B$10:$AI$39,21,FALSE)</f>
        <v>#N/A</v>
      </c>
      <c r="H112" s="111" t="e">
        <f>VLOOKUP(F92,'POINTS SCORE'!$B$39:$AI$78,21,FALSE)</f>
        <v>#N/A</v>
      </c>
      <c r="I112" s="113">
        <v>20</v>
      </c>
      <c r="J112" s="222"/>
      <c r="K112" s="111" t="e">
        <f>VLOOKUP(J92,'POINTS SCORE'!$B$10:$AI$39,21,FALSE)</f>
        <v>#N/A</v>
      </c>
      <c r="L112" s="111" t="e">
        <f>VLOOKUP(J92,'POINTS SCORE'!$B$39:$AI$78,21,FALSE)</f>
        <v>#N/A</v>
      </c>
      <c r="M112" s="113">
        <v>20</v>
      </c>
      <c r="N112" s="222"/>
      <c r="O112" s="102" t="e">
        <f>VLOOKUP(N92,'POINTS SCORE'!$B$10:$AI$39,21,FALSE)</f>
        <v>#N/A</v>
      </c>
      <c r="P112" s="102" t="e">
        <f>VLOOKUP(N92,'POINTS SCORE'!$B$39:$AI$78,21,FALSE)</f>
        <v>#N/A</v>
      </c>
      <c r="Q112" s="105">
        <v>20</v>
      </c>
      <c r="R112" s="222"/>
      <c r="S112" s="102" t="e">
        <f>VLOOKUP(R92,'POINTS SCORE'!$B$10:$AI$39,21,FALSE)</f>
        <v>#N/A</v>
      </c>
      <c r="T112" s="102" t="e">
        <f>VLOOKUP(R92,'POINTS SCORE'!$B$39:$AI$78,21,FALSE)</f>
        <v>#N/A</v>
      </c>
      <c r="U112" s="105">
        <v>20</v>
      </c>
      <c r="V112" s="222"/>
      <c r="W112" s="102" t="e">
        <f>VLOOKUP(V92,'POINTS SCORE'!$B$10:$AI$39,21,FALSE)</f>
        <v>#N/A</v>
      </c>
      <c r="X112" s="102" t="e">
        <f>VLOOKUP(V92,'POINTS SCORE'!$B$39:$AI$78,21,FALSE)</f>
        <v>#N/A</v>
      </c>
      <c r="Y112" s="105">
        <v>20</v>
      </c>
      <c r="Z112" s="222"/>
      <c r="AA112" s="102" t="e">
        <f>VLOOKUP(Z92,'POINTS SCORE'!$B$10:$AI$39,21,FALSE)</f>
        <v>#N/A</v>
      </c>
      <c r="AB112" s="102" t="e">
        <f>VLOOKUP(Z92,'POINTS SCORE'!$B$39:$AI$78,21,FALSE)</f>
        <v>#N/A</v>
      </c>
      <c r="AC112" s="105">
        <v>20</v>
      </c>
      <c r="AD112" s="222"/>
      <c r="AE112" s="102" t="e">
        <f>VLOOKUP(AD92,'POINTS SCORE'!$B$10:$AI$39,21,FALSE)</f>
        <v>#N/A</v>
      </c>
      <c r="AF112" s="106" t="e">
        <f>VLOOKUP(AD92,'POINTS SCORE'!$B$39:$AI$78,21,FALSE)</f>
        <v>#N/A</v>
      </c>
    </row>
    <row r="113" spans="1:32">
      <c r="A113" s="105">
        <v>21</v>
      </c>
      <c r="B113" s="222"/>
      <c r="C113" s="102">
        <f>VLOOKUP(B92,'POINTS SCORE'!$B$10:$AI$39,22,FALSE)</f>
        <v>0</v>
      </c>
      <c r="D113" s="111">
        <f>VLOOKUP(B92,'POINTS SCORE'!$B$39:$AI$78,22,FALSE)</f>
        <v>0</v>
      </c>
      <c r="E113" s="113">
        <v>21</v>
      </c>
      <c r="F113" s="222"/>
      <c r="G113" s="111" t="e">
        <f>VLOOKUP(F92,'POINTS SCORE'!$B$10:$AI$39,22,FALSE)</f>
        <v>#N/A</v>
      </c>
      <c r="H113" s="111" t="e">
        <f>VLOOKUP(F92,'POINTS SCORE'!$B$39:$AI$78,22,FALSE)</f>
        <v>#N/A</v>
      </c>
      <c r="I113" s="113">
        <v>21</v>
      </c>
      <c r="J113" s="222"/>
      <c r="K113" s="111" t="e">
        <f>VLOOKUP(J92,'POINTS SCORE'!$B$10:$AI$39,22,FALSE)</f>
        <v>#N/A</v>
      </c>
      <c r="L113" s="111" t="e">
        <f>VLOOKUP(J92,'POINTS SCORE'!$B$39:$AI$78,22,FALSE)</f>
        <v>#N/A</v>
      </c>
      <c r="M113" s="113">
        <v>21</v>
      </c>
      <c r="N113" s="222"/>
      <c r="O113" s="102" t="e">
        <f>VLOOKUP(N92,'POINTS SCORE'!$B$10:$AI$39,22,FALSE)</f>
        <v>#N/A</v>
      </c>
      <c r="P113" s="102" t="e">
        <f>VLOOKUP(N92,'POINTS SCORE'!$B$39:$AI$78,22,FALSE)</f>
        <v>#N/A</v>
      </c>
      <c r="Q113" s="105">
        <v>21</v>
      </c>
      <c r="R113" s="222"/>
      <c r="S113" s="102" t="e">
        <f>VLOOKUP(R92,'POINTS SCORE'!$B$10:$AI$39,22,FALSE)</f>
        <v>#N/A</v>
      </c>
      <c r="T113" s="102" t="e">
        <f>VLOOKUP(R92,'POINTS SCORE'!$B$39:$AI$78,22,FALSE)</f>
        <v>#N/A</v>
      </c>
      <c r="U113" s="105">
        <v>21</v>
      </c>
      <c r="V113" s="222"/>
      <c r="W113" s="102" t="e">
        <f>VLOOKUP(V92,'POINTS SCORE'!$B$10:$AI$39,22,FALSE)</f>
        <v>#N/A</v>
      </c>
      <c r="X113" s="102" t="e">
        <f>VLOOKUP(V92,'POINTS SCORE'!$B$39:$AI$78,22,FALSE)</f>
        <v>#N/A</v>
      </c>
      <c r="Y113" s="105">
        <v>21</v>
      </c>
      <c r="Z113" s="222"/>
      <c r="AA113" s="102" t="e">
        <f>VLOOKUP(Z92,'POINTS SCORE'!$B$10:$AI$39,22,FALSE)</f>
        <v>#N/A</v>
      </c>
      <c r="AB113" s="102" t="e">
        <f>VLOOKUP(Z92,'POINTS SCORE'!$B$39:$AI$78,22,FALSE)</f>
        <v>#N/A</v>
      </c>
      <c r="AC113" s="105">
        <v>21</v>
      </c>
      <c r="AD113" s="222"/>
      <c r="AE113" s="102" t="e">
        <f>VLOOKUP(AD92,'POINTS SCORE'!$B$10:$AI$39,22,FALSE)</f>
        <v>#N/A</v>
      </c>
      <c r="AF113" s="106" t="e">
        <f>VLOOKUP(AD92,'POINTS SCORE'!$B$39:$AI$78,22,FALSE)</f>
        <v>#N/A</v>
      </c>
    </row>
    <row r="114" spans="1:32">
      <c r="A114" s="105">
        <v>22</v>
      </c>
      <c r="B114" s="222"/>
      <c r="C114" s="102">
        <f>VLOOKUP(B92,'POINTS SCORE'!$B$10:$AI$39,23,FALSE)</f>
        <v>0</v>
      </c>
      <c r="D114" s="111">
        <f>VLOOKUP(B92,'POINTS SCORE'!$B$39:$AI$78,23,FALSE)</f>
        <v>0</v>
      </c>
      <c r="E114" s="113">
        <v>22</v>
      </c>
      <c r="F114" s="222"/>
      <c r="G114" s="111" t="e">
        <f>VLOOKUP(F92,'POINTS SCORE'!$B$10:$AI$39,23,FALSE)</f>
        <v>#N/A</v>
      </c>
      <c r="H114" s="111" t="e">
        <f>VLOOKUP(F92,'POINTS SCORE'!$B$39:$AI$78,23,FALSE)</f>
        <v>#N/A</v>
      </c>
      <c r="I114" s="113">
        <v>22</v>
      </c>
      <c r="J114" s="222"/>
      <c r="K114" s="111" t="e">
        <f>VLOOKUP(J92,'POINTS SCORE'!$B$10:$AI$39,23,FALSE)</f>
        <v>#N/A</v>
      </c>
      <c r="L114" s="111" t="e">
        <f>VLOOKUP(J92,'POINTS SCORE'!$B$39:$AI$78,23,FALSE)</f>
        <v>#N/A</v>
      </c>
      <c r="M114" s="113">
        <v>22</v>
      </c>
      <c r="N114" s="222"/>
      <c r="O114" s="102" t="e">
        <f>VLOOKUP(N92,'POINTS SCORE'!$B$10:$AI$39,23,FALSE)</f>
        <v>#N/A</v>
      </c>
      <c r="P114" s="102" t="e">
        <f>VLOOKUP(N92,'POINTS SCORE'!$B$39:$AI$78,23,FALSE)</f>
        <v>#N/A</v>
      </c>
      <c r="Q114" s="105">
        <v>22</v>
      </c>
      <c r="R114" s="222"/>
      <c r="S114" s="102" t="e">
        <f>VLOOKUP(R92,'POINTS SCORE'!$B$10:$AI$39,23,FALSE)</f>
        <v>#N/A</v>
      </c>
      <c r="T114" s="102" t="e">
        <f>VLOOKUP(R92,'POINTS SCORE'!$B$39:$AI$78,23,FALSE)</f>
        <v>#N/A</v>
      </c>
      <c r="U114" s="105">
        <v>22</v>
      </c>
      <c r="V114" s="222"/>
      <c r="W114" s="102" t="e">
        <f>VLOOKUP(V92,'POINTS SCORE'!$B$10:$AI$39,23,FALSE)</f>
        <v>#N/A</v>
      </c>
      <c r="X114" s="102" t="e">
        <f>VLOOKUP(V92,'POINTS SCORE'!$B$39:$AI$78,23,FALSE)</f>
        <v>#N/A</v>
      </c>
      <c r="Y114" s="105">
        <v>22</v>
      </c>
      <c r="Z114" s="222"/>
      <c r="AA114" s="102" t="e">
        <f>VLOOKUP(Z92,'POINTS SCORE'!$B$10:$AI$39,23,FALSE)</f>
        <v>#N/A</v>
      </c>
      <c r="AB114" s="102" t="e">
        <f>VLOOKUP(Z92,'POINTS SCORE'!$B$39:$AI$78,23,FALSE)</f>
        <v>#N/A</v>
      </c>
      <c r="AC114" s="105">
        <v>22</v>
      </c>
      <c r="AD114" s="222"/>
      <c r="AE114" s="102" t="e">
        <f>VLOOKUP(AD92,'POINTS SCORE'!$B$10:$AI$39,23,FALSE)</f>
        <v>#N/A</v>
      </c>
      <c r="AF114" s="106" t="e">
        <f>VLOOKUP(AD92,'POINTS SCORE'!$B$39:$AI$78,23,FALSE)</f>
        <v>#N/A</v>
      </c>
    </row>
    <row r="115" spans="1:32">
      <c r="A115" s="105">
        <v>23</v>
      </c>
      <c r="B115" s="222"/>
      <c r="C115" s="102">
        <f>VLOOKUP(B92,'POINTS SCORE'!$B$10:$AI$39,24,FALSE)</f>
        <v>0</v>
      </c>
      <c r="D115" s="111">
        <f>VLOOKUP(B92,'POINTS SCORE'!$B$39:$AI$78,24,FALSE)</f>
        <v>0</v>
      </c>
      <c r="E115" s="113">
        <v>23</v>
      </c>
      <c r="F115" s="222"/>
      <c r="G115" s="111" t="e">
        <f>VLOOKUP(F92,'POINTS SCORE'!$B$10:$AI$39,24,FALSE)</f>
        <v>#N/A</v>
      </c>
      <c r="H115" s="111" t="e">
        <f>VLOOKUP(F92,'POINTS SCORE'!$B$39:$AI$78,24,FALSE)</f>
        <v>#N/A</v>
      </c>
      <c r="I115" s="113">
        <v>23</v>
      </c>
      <c r="J115" s="222"/>
      <c r="K115" s="111" t="e">
        <f>VLOOKUP(J92,'POINTS SCORE'!$B$10:$AI$39,24,FALSE)</f>
        <v>#N/A</v>
      </c>
      <c r="L115" s="111" t="e">
        <f>VLOOKUP(J92,'POINTS SCORE'!$B$39:$AI$78,24,FALSE)</f>
        <v>#N/A</v>
      </c>
      <c r="M115" s="113">
        <v>23</v>
      </c>
      <c r="N115" s="222"/>
      <c r="O115" s="102" t="e">
        <f>VLOOKUP(N92,'POINTS SCORE'!$B$10:$AI$39,24,FALSE)</f>
        <v>#N/A</v>
      </c>
      <c r="P115" s="102" t="e">
        <f>VLOOKUP(N92,'POINTS SCORE'!$B$39:$AI$78,24,FALSE)</f>
        <v>#N/A</v>
      </c>
      <c r="Q115" s="105">
        <v>23</v>
      </c>
      <c r="R115" s="222"/>
      <c r="S115" s="102" t="e">
        <f>VLOOKUP(R92,'POINTS SCORE'!$B$10:$AI$39,24,FALSE)</f>
        <v>#N/A</v>
      </c>
      <c r="T115" s="102" t="e">
        <f>VLOOKUP(R92,'POINTS SCORE'!$B$39:$AI$78,24,FALSE)</f>
        <v>#N/A</v>
      </c>
      <c r="U115" s="105">
        <v>23</v>
      </c>
      <c r="V115" s="222"/>
      <c r="W115" s="102" t="e">
        <f>VLOOKUP(V92,'POINTS SCORE'!$B$10:$AI$39,24,FALSE)</f>
        <v>#N/A</v>
      </c>
      <c r="X115" s="102" t="e">
        <f>VLOOKUP(V92,'POINTS SCORE'!$B$39:$AI$78,24,FALSE)</f>
        <v>#N/A</v>
      </c>
      <c r="Y115" s="105">
        <v>23</v>
      </c>
      <c r="Z115" s="222"/>
      <c r="AA115" s="102" t="e">
        <f>VLOOKUP(Z92,'POINTS SCORE'!$B$10:$AI$39,24,FALSE)</f>
        <v>#N/A</v>
      </c>
      <c r="AB115" s="102" t="e">
        <f>VLOOKUP(Z92,'POINTS SCORE'!$B$39:$AI$78,24,FALSE)</f>
        <v>#N/A</v>
      </c>
      <c r="AC115" s="105">
        <v>23</v>
      </c>
      <c r="AD115" s="222"/>
      <c r="AE115" s="102" t="e">
        <f>VLOOKUP(AD92,'POINTS SCORE'!$B$10:$AI$39,24,FALSE)</f>
        <v>#N/A</v>
      </c>
      <c r="AF115" s="106" t="e">
        <f>VLOOKUP(AD92,'POINTS SCORE'!$B$39:$AI$78,24,FALSE)</f>
        <v>#N/A</v>
      </c>
    </row>
    <row r="116" spans="1:32">
      <c r="A116" s="105">
        <v>24</v>
      </c>
      <c r="B116" s="222"/>
      <c r="C116" s="102">
        <f>VLOOKUP(B92,'POINTS SCORE'!$B$10:$AI$39,25,FALSE)</f>
        <v>0</v>
      </c>
      <c r="D116" s="111">
        <f>VLOOKUP(B92,'POINTS SCORE'!$B$39:$AI$78,25,FALSE)</f>
        <v>0</v>
      </c>
      <c r="E116" s="113">
        <v>24</v>
      </c>
      <c r="F116" s="222"/>
      <c r="G116" s="111" t="e">
        <f>VLOOKUP(F92,'POINTS SCORE'!$B$10:$AI$39,25,FALSE)</f>
        <v>#N/A</v>
      </c>
      <c r="H116" s="111" t="e">
        <f>VLOOKUP(F92,'POINTS SCORE'!$B$39:$AI$78,25,FALSE)</f>
        <v>#N/A</v>
      </c>
      <c r="I116" s="113">
        <v>24</v>
      </c>
      <c r="J116" s="222"/>
      <c r="K116" s="111" t="e">
        <f>VLOOKUP(J92,'POINTS SCORE'!$B$10:$AI$39,25,FALSE)</f>
        <v>#N/A</v>
      </c>
      <c r="L116" s="111" t="e">
        <f>VLOOKUP(J92,'POINTS SCORE'!$B$39:$AI$78,25,FALSE)</f>
        <v>#N/A</v>
      </c>
      <c r="M116" s="113">
        <v>24</v>
      </c>
      <c r="N116" s="222"/>
      <c r="O116" s="102" t="e">
        <f>VLOOKUP(N92,'POINTS SCORE'!$B$10:$AI$39,25,FALSE)</f>
        <v>#N/A</v>
      </c>
      <c r="P116" s="102" t="e">
        <f>VLOOKUP(N92,'POINTS SCORE'!$B$39:$AI$78,25,FALSE)</f>
        <v>#N/A</v>
      </c>
      <c r="Q116" s="105">
        <v>24</v>
      </c>
      <c r="R116" s="222"/>
      <c r="S116" s="102" t="e">
        <f>VLOOKUP(R92,'POINTS SCORE'!$B$10:$AI$39,25,FALSE)</f>
        <v>#N/A</v>
      </c>
      <c r="T116" s="102" t="e">
        <f>VLOOKUP(R92,'POINTS SCORE'!$B$39:$AI$78,25,FALSE)</f>
        <v>#N/A</v>
      </c>
      <c r="U116" s="105">
        <v>24</v>
      </c>
      <c r="V116" s="222"/>
      <c r="W116" s="102" t="e">
        <f>VLOOKUP(V92,'POINTS SCORE'!$B$10:$AI$39,25,FALSE)</f>
        <v>#N/A</v>
      </c>
      <c r="X116" s="102" t="e">
        <f>VLOOKUP(V92,'POINTS SCORE'!$B$39:$AI$78,25,FALSE)</f>
        <v>#N/A</v>
      </c>
      <c r="Y116" s="105">
        <v>24</v>
      </c>
      <c r="Z116" s="222"/>
      <c r="AA116" s="102" t="e">
        <f>VLOOKUP(Z92,'POINTS SCORE'!$B$10:$AI$39,25,FALSE)</f>
        <v>#N/A</v>
      </c>
      <c r="AB116" s="102" t="e">
        <f>VLOOKUP(Z92,'POINTS SCORE'!$B$39:$AI$78,25,FALSE)</f>
        <v>#N/A</v>
      </c>
      <c r="AC116" s="105">
        <v>24</v>
      </c>
      <c r="AD116" s="222"/>
      <c r="AE116" s="102" t="e">
        <f>VLOOKUP(AD92,'POINTS SCORE'!$B$10:$AI$39,25,FALSE)</f>
        <v>#N/A</v>
      </c>
      <c r="AF116" s="106" t="e">
        <f>VLOOKUP(AD92,'POINTS SCORE'!$B$39:$AI$78,25,FALSE)</f>
        <v>#N/A</v>
      </c>
    </row>
    <row r="117" spans="1:32">
      <c r="A117" s="105">
        <v>25</v>
      </c>
      <c r="B117" s="222"/>
      <c r="C117" s="102">
        <f>VLOOKUP(B92,'POINTS SCORE'!$B$10:$AI$39,26,FALSE)</f>
        <v>0</v>
      </c>
      <c r="D117" s="111">
        <f>VLOOKUP(B92,'POINTS SCORE'!$B$39:$AI$78,26,FALSE)</f>
        <v>0</v>
      </c>
      <c r="E117" s="113">
        <v>25</v>
      </c>
      <c r="F117" s="222"/>
      <c r="G117" s="111" t="e">
        <f>VLOOKUP(F92,'POINTS SCORE'!$B$10:$AI$39,26,FALSE)</f>
        <v>#N/A</v>
      </c>
      <c r="H117" s="111" t="e">
        <f>VLOOKUP(F92,'POINTS SCORE'!$B$39:$AI$78,26,FALSE)</f>
        <v>#N/A</v>
      </c>
      <c r="I117" s="113">
        <v>25</v>
      </c>
      <c r="J117" s="222"/>
      <c r="K117" s="111" t="e">
        <f>VLOOKUP(J92,'POINTS SCORE'!$B$10:$AI$39,26,FALSE)</f>
        <v>#N/A</v>
      </c>
      <c r="L117" s="111" t="e">
        <f>VLOOKUP(J92,'POINTS SCORE'!$B$39:$AI$78,26,FALSE)</f>
        <v>#N/A</v>
      </c>
      <c r="M117" s="113">
        <v>25</v>
      </c>
      <c r="N117" s="222"/>
      <c r="O117" s="102" t="e">
        <f>VLOOKUP(N92,'POINTS SCORE'!$B$10:$AI$39,26,FALSE)</f>
        <v>#N/A</v>
      </c>
      <c r="P117" s="102" t="e">
        <f>VLOOKUP(N92,'POINTS SCORE'!$B$39:$AI$78,26,FALSE)</f>
        <v>#N/A</v>
      </c>
      <c r="Q117" s="105">
        <v>25</v>
      </c>
      <c r="R117" s="222"/>
      <c r="S117" s="102" t="e">
        <f>VLOOKUP(R92,'POINTS SCORE'!$B$10:$AI$39,26,FALSE)</f>
        <v>#N/A</v>
      </c>
      <c r="T117" s="102" t="e">
        <f>VLOOKUP(R92,'POINTS SCORE'!$B$39:$AI$78,26,FALSE)</f>
        <v>#N/A</v>
      </c>
      <c r="U117" s="105">
        <v>25</v>
      </c>
      <c r="V117" s="222"/>
      <c r="W117" s="102" t="e">
        <f>VLOOKUP(V92,'POINTS SCORE'!$B$10:$AI$39,26,FALSE)</f>
        <v>#N/A</v>
      </c>
      <c r="X117" s="102" t="e">
        <f>VLOOKUP(V92,'POINTS SCORE'!$B$39:$AI$78,26,FALSE)</f>
        <v>#N/A</v>
      </c>
      <c r="Y117" s="105">
        <v>25</v>
      </c>
      <c r="Z117" s="222"/>
      <c r="AA117" s="102" t="e">
        <f>VLOOKUP(Z92,'POINTS SCORE'!$B$10:$AI$39,26,FALSE)</f>
        <v>#N/A</v>
      </c>
      <c r="AB117" s="102" t="e">
        <f>VLOOKUP(Z92,'POINTS SCORE'!$B$39:$AI$78,26,FALSE)</f>
        <v>#N/A</v>
      </c>
      <c r="AC117" s="105">
        <v>25</v>
      </c>
      <c r="AD117" s="222"/>
      <c r="AE117" s="102" t="e">
        <f>VLOOKUP(AD92,'POINTS SCORE'!$B$10:$AI$39,26,FALSE)</f>
        <v>#N/A</v>
      </c>
      <c r="AF117" s="106" t="e">
        <f>VLOOKUP(AD92,'POINTS SCORE'!$B$39:$AI$78,26,FALSE)</f>
        <v>#N/A</v>
      </c>
    </row>
    <row r="118" spans="1:32">
      <c r="A118" s="105">
        <v>26</v>
      </c>
      <c r="B118" s="222"/>
      <c r="C118" s="102">
        <f>VLOOKUP(B92,'POINTS SCORE'!$B$10:$AI$39,27,FALSE)</f>
        <v>0</v>
      </c>
      <c r="D118" s="111">
        <f>VLOOKUP(B92,'POINTS SCORE'!$B$39:$AI$78,27,FALSE)</f>
        <v>0</v>
      </c>
      <c r="E118" s="113">
        <v>26</v>
      </c>
      <c r="F118" s="222"/>
      <c r="G118" s="111" t="e">
        <f>VLOOKUP(F92,'POINTS SCORE'!$B$10:$AI$39,27,FALSE)</f>
        <v>#N/A</v>
      </c>
      <c r="H118" s="111" t="e">
        <f>VLOOKUP(F92,'POINTS SCORE'!$B$39:$AI$78,27,FALSE)</f>
        <v>#N/A</v>
      </c>
      <c r="I118" s="113">
        <v>26</v>
      </c>
      <c r="J118" s="222"/>
      <c r="K118" s="111" t="e">
        <f>VLOOKUP(J92,'POINTS SCORE'!$B$10:$AI$39,27,FALSE)</f>
        <v>#N/A</v>
      </c>
      <c r="L118" s="111" t="e">
        <f>VLOOKUP(J92,'POINTS SCORE'!$B$39:$AI$78,27,FALSE)</f>
        <v>#N/A</v>
      </c>
      <c r="M118" s="113">
        <v>26</v>
      </c>
      <c r="N118" s="222"/>
      <c r="O118" s="102" t="e">
        <f>VLOOKUP(N92,'POINTS SCORE'!$B$10:$AI$39,27,FALSE)</f>
        <v>#N/A</v>
      </c>
      <c r="P118" s="102" t="e">
        <f>VLOOKUP(N92,'POINTS SCORE'!$B$39:$AI$78,27,FALSE)</f>
        <v>#N/A</v>
      </c>
      <c r="Q118" s="105">
        <v>26</v>
      </c>
      <c r="R118" s="222"/>
      <c r="S118" s="102" t="e">
        <f>VLOOKUP(R92,'POINTS SCORE'!$B$10:$AI$39,27,FALSE)</f>
        <v>#N/A</v>
      </c>
      <c r="T118" s="102" t="e">
        <f>VLOOKUP(R92,'POINTS SCORE'!$B$39:$AI$78,27,FALSE)</f>
        <v>#N/A</v>
      </c>
      <c r="U118" s="105">
        <v>26</v>
      </c>
      <c r="V118" s="222"/>
      <c r="W118" s="102" t="e">
        <f>VLOOKUP(V92,'POINTS SCORE'!$B$10:$AI$39,27,FALSE)</f>
        <v>#N/A</v>
      </c>
      <c r="X118" s="102" t="e">
        <f>VLOOKUP(V92,'POINTS SCORE'!$B$39:$AI$78,27,FALSE)</f>
        <v>#N/A</v>
      </c>
      <c r="Y118" s="105">
        <v>26</v>
      </c>
      <c r="Z118" s="222"/>
      <c r="AA118" s="102" t="e">
        <f>VLOOKUP(Z92,'POINTS SCORE'!$B$10:$AI$39,27,FALSE)</f>
        <v>#N/A</v>
      </c>
      <c r="AB118" s="102" t="e">
        <f>VLOOKUP(Z92,'POINTS SCORE'!$B$39:$AI$78,27,FALSE)</f>
        <v>#N/A</v>
      </c>
      <c r="AC118" s="105">
        <v>26</v>
      </c>
      <c r="AD118" s="222"/>
      <c r="AE118" s="102" t="e">
        <f>VLOOKUP(AD92,'POINTS SCORE'!$B$10:$AI$39,27,FALSE)</f>
        <v>#N/A</v>
      </c>
      <c r="AF118" s="106" t="e">
        <f>VLOOKUP(AD92,'POINTS SCORE'!$B$39:$AI$78,27,FALSE)</f>
        <v>#N/A</v>
      </c>
    </row>
    <row r="119" spans="1:32">
      <c r="A119" s="105">
        <v>27</v>
      </c>
      <c r="B119" s="222"/>
      <c r="C119" s="102">
        <f>VLOOKUP(B92,'POINTS SCORE'!$B$10:$AI$39,28,FALSE)</f>
        <v>0</v>
      </c>
      <c r="D119" s="111">
        <f>VLOOKUP(B92,'POINTS SCORE'!$B$39:$AI$78,28,FALSE)</f>
        <v>0</v>
      </c>
      <c r="E119" s="113">
        <v>27</v>
      </c>
      <c r="F119" s="222"/>
      <c r="G119" s="111" t="e">
        <f>VLOOKUP(F92,'POINTS SCORE'!$B$10:$AI$39,28,FALSE)</f>
        <v>#N/A</v>
      </c>
      <c r="H119" s="111" t="e">
        <f>VLOOKUP(F92,'POINTS SCORE'!$B$39:$AI$78,28,FALSE)</f>
        <v>#N/A</v>
      </c>
      <c r="I119" s="113">
        <v>27</v>
      </c>
      <c r="J119" s="222"/>
      <c r="K119" s="111" t="e">
        <f>VLOOKUP(J92,'POINTS SCORE'!$B$10:$AI$39,28,FALSE)</f>
        <v>#N/A</v>
      </c>
      <c r="L119" s="111" t="e">
        <f>VLOOKUP(J92,'POINTS SCORE'!$B$39:$AI$78,28,FALSE)</f>
        <v>#N/A</v>
      </c>
      <c r="M119" s="113">
        <v>27</v>
      </c>
      <c r="N119" s="222"/>
      <c r="O119" s="102" t="e">
        <f>VLOOKUP(N92,'POINTS SCORE'!$B$10:$AI$39,28,FALSE)</f>
        <v>#N/A</v>
      </c>
      <c r="P119" s="102" t="e">
        <f>VLOOKUP(N92,'POINTS SCORE'!$B$39:$AI$78,28,FALSE)</f>
        <v>#N/A</v>
      </c>
      <c r="Q119" s="105">
        <v>27</v>
      </c>
      <c r="R119" s="222"/>
      <c r="S119" s="102" t="e">
        <f>VLOOKUP(R92,'POINTS SCORE'!$B$10:$AI$39,28,FALSE)</f>
        <v>#N/A</v>
      </c>
      <c r="T119" s="102" t="e">
        <f>VLOOKUP(R92,'POINTS SCORE'!$B$39:$AI$78,28,FALSE)</f>
        <v>#N/A</v>
      </c>
      <c r="U119" s="105">
        <v>27</v>
      </c>
      <c r="V119" s="222"/>
      <c r="W119" s="102" t="e">
        <f>VLOOKUP(V92,'POINTS SCORE'!$B$10:$AI$39,28,FALSE)</f>
        <v>#N/A</v>
      </c>
      <c r="X119" s="102" t="e">
        <f>VLOOKUP(V92,'POINTS SCORE'!$B$39:$AI$78,28,FALSE)</f>
        <v>#N/A</v>
      </c>
      <c r="Y119" s="105">
        <v>27</v>
      </c>
      <c r="Z119" s="222"/>
      <c r="AA119" s="102" t="e">
        <f>VLOOKUP(Z92,'POINTS SCORE'!$B$10:$AI$39,28,FALSE)</f>
        <v>#N/A</v>
      </c>
      <c r="AB119" s="102" t="e">
        <f>VLOOKUP(Z92,'POINTS SCORE'!$B$39:$AI$78,28,FALSE)</f>
        <v>#N/A</v>
      </c>
      <c r="AC119" s="105">
        <v>27</v>
      </c>
      <c r="AD119" s="222"/>
      <c r="AE119" s="102" t="e">
        <f>VLOOKUP(AD92,'POINTS SCORE'!$B$10:$AI$39,28,FALSE)</f>
        <v>#N/A</v>
      </c>
      <c r="AF119" s="106" t="e">
        <f>VLOOKUP(AD92,'POINTS SCORE'!$B$39:$AI$78,28,FALSE)</f>
        <v>#N/A</v>
      </c>
    </row>
    <row r="120" spans="1:32">
      <c r="A120" s="105">
        <v>28</v>
      </c>
      <c r="B120" s="222"/>
      <c r="C120" s="102">
        <f>VLOOKUP(B92,'POINTS SCORE'!$B$10:$AI$39,29,FALSE)</f>
        <v>0</v>
      </c>
      <c r="D120" s="111">
        <f>VLOOKUP(B92,'POINTS SCORE'!$B$39:$AI$78,29,FALSE)</f>
        <v>0</v>
      </c>
      <c r="E120" s="113">
        <v>28</v>
      </c>
      <c r="F120" s="222"/>
      <c r="G120" s="111" t="e">
        <f>VLOOKUP(F92,'POINTS SCORE'!$B$10:$AI$39,29,FALSE)</f>
        <v>#N/A</v>
      </c>
      <c r="H120" s="111" t="e">
        <f>VLOOKUP(F92,'POINTS SCORE'!$B$39:$AI$78,29,FALSE)</f>
        <v>#N/A</v>
      </c>
      <c r="I120" s="113">
        <v>28</v>
      </c>
      <c r="J120" s="222"/>
      <c r="K120" s="111" t="e">
        <f>VLOOKUP(J92,'POINTS SCORE'!$B$10:$AI$39,29,FALSE)</f>
        <v>#N/A</v>
      </c>
      <c r="L120" s="111" t="e">
        <f>VLOOKUP(J92,'POINTS SCORE'!$B$39:$AI$78,29,FALSE)</f>
        <v>#N/A</v>
      </c>
      <c r="M120" s="113">
        <v>28</v>
      </c>
      <c r="N120" s="222"/>
      <c r="O120" s="102" t="e">
        <f>VLOOKUP(N92,'POINTS SCORE'!$B$10:$AI$39,29,FALSE)</f>
        <v>#N/A</v>
      </c>
      <c r="P120" s="102" t="e">
        <f>VLOOKUP(N92,'POINTS SCORE'!$B$39:$AI$78,29,FALSE)</f>
        <v>#N/A</v>
      </c>
      <c r="Q120" s="105">
        <v>28</v>
      </c>
      <c r="R120" s="222"/>
      <c r="S120" s="102" t="e">
        <f>VLOOKUP(R92,'POINTS SCORE'!$B$10:$AI$39,29,FALSE)</f>
        <v>#N/A</v>
      </c>
      <c r="T120" s="102" t="e">
        <f>VLOOKUP(R92,'POINTS SCORE'!$B$39:$AI$78,29,FALSE)</f>
        <v>#N/A</v>
      </c>
      <c r="U120" s="105">
        <v>28</v>
      </c>
      <c r="V120" s="222"/>
      <c r="W120" s="102" t="e">
        <f>VLOOKUP(V92,'POINTS SCORE'!$B$10:$AI$39,29,FALSE)</f>
        <v>#N/A</v>
      </c>
      <c r="X120" s="102" t="e">
        <f>VLOOKUP(V92,'POINTS SCORE'!$B$39:$AI$78,29,FALSE)</f>
        <v>#N/A</v>
      </c>
      <c r="Y120" s="105">
        <v>28</v>
      </c>
      <c r="Z120" s="222"/>
      <c r="AA120" s="102" t="e">
        <f>VLOOKUP(Z92,'POINTS SCORE'!$B$10:$AI$39,29,FALSE)</f>
        <v>#N/A</v>
      </c>
      <c r="AB120" s="102" t="e">
        <f>VLOOKUP(Z92,'POINTS SCORE'!$B$39:$AI$78,29,FALSE)</f>
        <v>#N/A</v>
      </c>
      <c r="AC120" s="105">
        <v>28</v>
      </c>
      <c r="AD120" s="222"/>
      <c r="AE120" s="102" t="e">
        <f>VLOOKUP(AD92,'POINTS SCORE'!$B$10:$AI$39,29,FALSE)</f>
        <v>#N/A</v>
      </c>
      <c r="AF120" s="106" t="e">
        <f>VLOOKUP(AD92,'POINTS SCORE'!$B$39:$AI$78,29,FALSE)</f>
        <v>#N/A</v>
      </c>
    </row>
    <row r="121" spans="1:32">
      <c r="A121" s="105">
        <v>29</v>
      </c>
      <c r="B121" s="222"/>
      <c r="C121" s="102">
        <f>VLOOKUP(B92,'POINTS SCORE'!$B$10:$AI$39,30,FALSE)</f>
        <v>0</v>
      </c>
      <c r="D121" s="111">
        <f>VLOOKUP(B92,'POINTS SCORE'!$B$39:$AI$78,30,FALSE)</f>
        <v>0</v>
      </c>
      <c r="E121" s="113">
        <v>29</v>
      </c>
      <c r="F121" s="222"/>
      <c r="G121" s="111" t="e">
        <f>VLOOKUP(F92,'POINTS SCORE'!$B$10:$AI$39,30,FALSE)</f>
        <v>#N/A</v>
      </c>
      <c r="H121" s="111" t="e">
        <f>VLOOKUP(F92,'POINTS SCORE'!$B$39:$AI$78,30,FALSE)</f>
        <v>#N/A</v>
      </c>
      <c r="I121" s="113">
        <v>29</v>
      </c>
      <c r="J121" s="222"/>
      <c r="K121" s="111" t="e">
        <f>VLOOKUP(J92,'POINTS SCORE'!$B$10:$AI$39,30,FALSE)</f>
        <v>#N/A</v>
      </c>
      <c r="L121" s="111" t="e">
        <f>VLOOKUP(J92,'POINTS SCORE'!$B$39:$AI$78,30,FALSE)</f>
        <v>#N/A</v>
      </c>
      <c r="M121" s="113">
        <v>29</v>
      </c>
      <c r="N121" s="222"/>
      <c r="O121" s="102" t="e">
        <f>VLOOKUP(N92,'POINTS SCORE'!$B$10:$AI$39,30,FALSE)</f>
        <v>#N/A</v>
      </c>
      <c r="P121" s="102" t="e">
        <f>VLOOKUP(N92,'POINTS SCORE'!$B$39:$AI$78,30,FALSE)</f>
        <v>#N/A</v>
      </c>
      <c r="Q121" s="105">
        <v>29</v>
      </c>
      <c r="R121" s="222"/>
      <c r="S121" s="102" t="e">
        <f>VLOOKUP(R92,'POINTS SCORE'!$B$10:$AI$39,30,FALSE)</f>
        <v>#N/A</v>
      </c>
      <c r="T121" s="102" t="e">
        <f>VLOOKUP(R92,'POINTS SCORE'!$B$39:$AI$78,30,FALSE)</f>
        <v>#N/A</v>
      </c>
      <c r="U121" s="105">
        <v>29</v>
      </c>
      <c r="V121" s="222"/>
      <c r="W121" s="102" t="e">
        <f>VLOOKUP(V92,'POINTS SCORE'!$B$10:$AI$39,30,FALSE)</f>
        <v>#N/A</v>
      </c>
      <c r="X121" s="102" t="e">
        <f>VLOOKUP(V92,'POINTS SCORE'!$B$39:$AI$78,30,FALSE)</f>
        <v>#N/A</v>
      </c>
      <c r="Y121" s="105">
        <v>29</v>
      </c>
      <c r="Z121" s="222"/>
      <c r="AA121" s="102" t="e">
        <f>VLOOKUP(Z92,'POINTS SCORE'!$B$10:$AI$39,30,FALSE)</f>
        <v>#N/A</v>
      </c>
      <c r="AB121" s="102" t="e">
        <f>VLOOKUP(Z92,'POINTS SCORE'!$B$39:$AI$78,30,FALSE)</f>
        <v>#N/A</v>
      </c>
      <c r="AC121" s="105">
        <v>29</v>
      </c>
      <c r="AD121" s="222"/>
      <c r="AE121" s="102" t="e">
        <f>VLOOKUP(AD92,'POINTS SCORE'!$B$10:$AI$39,30,FALSE)</f>
        <v>#N/A</v>
      </c>
      <c r="AF121" s="106" t="e">
        <f>VLOOKUP(AD92,'POINTS SCORE'!$B$39:$AI$78,30,FALSE)</f>
        <v>#N/A</v>
      </c>
    </row>
    <row r="122" spans="1:32">
      <c r="A122" s="105">
        <v>30</v>
      </c>
      <c r="B122" s="222"/>
      <c r="C122" s="102">
        <f>VLOOKUP(B92,'POINTS SCORE'!$B$10:$AI$39,31,FALSE)</f>
        <v>0</v>
      </c>
      <c r="D122" s="111">
        <f>VLOOKUP(B92,'POINTS SCORE'!$B$39:$AI$78,31,FALSE)</f>
        <v>0</v>
      </c>
      <c r="E122" s="113">
        <v>30</v>
      </c>
      <c r="F122" s="222"/>
      <c r="G122" s="111" t="e">
        <f>VLOOKUP(F92,'POINTS SCORE'!$B$10:$AI$39,31,FALSE)</f>
        <v>#N/A</v>
      </c>
      <c r="H122" s="111" t="e">
        <f>VLOOKUP(F92,'POINTS SCORE'!$B$39:$AI$78,31,FALSE)</f>
        <v>#N/A</v>
      </c>
      <c r="I122" s="113">
        <v>30</v>
      </c>
      <c r="J122" s="222"/>
      <c r="K122" s="111" t="e">
        <f>VLOOKUP(J92,'POINTS SCORE'!$B$10:$AI$39,31,FALSE)</f>
        <v>#N/A</v>
      </c>
      <c r="L122" s="111" t="e">
        <f>VLOOKUP(J92,'POINTS SCORE'!$B$39:$AI$78,31,FALSE)</f>
        <v>#N/A</v>
      </c>
      <c r="M122" s="113">
        <v>30</v>
      </c>
      <c r="N122" s="222"/>
      <c r="O122" s="102" t="e">
        <f>VLOOKUP(N92,'POINTS SCORE'!$B$10:$AI$39,31,FALSE)</f>
        <v>#N/A</v>
      </c>
      <c r="P122" s="102" t="e">
        <f>VLOOKUP(N92,'POINTS SCORE'!$B$39:$AI$78,31,FALSE)</f>
        <v>#N/A</v>
      </c>
      <c r="Q122" s="105">
        <v>30</v>
      </c>
      <c r="R122" s="222"/>
      <c r="S122" s="102" t="e">
        <f>VLOOKUP(R92,'POINTS SCORE'!$B$10:$AI$39,31,FALSE)</f>
        <v>#N/A</v>
      </c>
      <c r="T122" s="102" t="e">
        <f>VLOOKUP(R92,'POINTS SCORE'!$B$39:$AI$78,31,FALSE)</f>
        <v>#N/A</v>
      </c>
      <c r="U122" s="105">
        <v>30</v>
      </c>
      <c r="V122" s="222"/>
      <c r="W122" s="102" t="e">
        <f>VLOOKUP(V92,'POINTS SCORE'!$B$10:$AI$39,31,FALSE)</f>
        <v>#N/A</v>
      </c>
      <c r="X122" s="102" t="e">
        <f>VLOOKUP(V92,'POINTS SCORE'!$B$39:$AI$78,31,FALSE)</f>
        <v>#N/A</v>
      </c>
      <c r="Y122" s="105">
        <v>30</v>
      </c>
      <c r="Z122" s="222"/>
      <c r="AA122" s="102" t="e">
        <f>VLOOKUP(Z92,'POINTS SCORE'!$B$10:$AI$39,31,FALSE)</f>
        <v>#N/A</v>
      </c>
      <c r="AB122" s="102" t="e">
        <f>VLOOKUP(Z92,'POINTS SCORE'!$B$39:$AI$78,31,FALSE)</f>
        <v>#N/A</v>
      </c>
      <c r="AC122" s="105">
        <v>30</v>
      </c>
      <c r="AD122" s="222"/>
      <c r="AE122" s="102" t="e">
        <f>VLOOKUP(AD92,'POINTS SCORE'!$B$10:$AI$39,31,FALSE)</f>
        <v>#N/A</v>
      </c>
      <c r="AF122" s="106" t="e">
        <f>VLOOKUP(AD92,'POINTS SCORE'!$B$39:$AI$78,31,FALSE)</f>
        <v>#N/A</v>
      </c>
    </row>
    <row r="123" spans="1:32">
      <c r="A123" s="105" t="s">
        <v>149</v>
      </c>
      <c r="B123" s="222"/>
      <c r="C123" s="102">
        <f>VLOOKUP(B92,'POINTS SCORE'!$B$10:$AI$39,32,FALSE)</f>
        <v>14</v>
      </c>
      <c r="D123" s="111">
        <f>VLOOKUP(B92,'POINTS SCORE'!$B$39:$AI$78,32,FALSE)</f>
        <v>14</v>
      </c>
      <c r="E123" s="113" t="s">
        <v>149</v>
      </c>
      <c r="F123" s="222"/>
      <c r="G123" s="111" t="e">
        <f>VLOOKUP(F92,'POINTS SCORE'!$B$10:$AI$39,32,FALSE)</f>
        <v>#N/A</v>
      </c>
      <c r="H123" s="111" t="e">
        <f>VLOOKUP(F92,'POINTS SCORE'!$B$39:$AI$78,32,FALSE)</f>
        <v>#N/A</v>
      </c>
      <c r="I123" s="113" t="s">
        <v>149</v>
      </c>
      <c r="J123" s="222"/>
      <c r="K123" s="111" t="e">
        <f>VLOOKUP(J92,'POINTS SCORE'!$B$10:$AI$39,32,FALSE)</f>
        <v>#N/A</v>
      </c>
      <c r="L123" s="111" t="e">
        <f>VLOOKUP(J92,'POINTS SCORE'!$B$39:$AI$78,32,FALSE)</f>
        <v>#N/A</v>
      </c>
      <c r="M123" s="113" t="s">
        <v>149</v>
      </c>
      <c r="N123" s="222"/>
      <c r="O123" s="102" t="e">
        <f>VLOOKUP(N92,'POINTS SCORE'!$B$10:$AI$39,32,FALSE)</f>
        <v>#N/A</v>
      </c>
      <c r="P123" s="102" t="e">
        <f>VLOOKUP(N92,'POINTS SCORE'!$B$39:$AI$78,32,FALSE)</f>
        <v>#N/A</v>
      </c>
      <c r="Q123" s="105" t="s">
        <v>149</v>
      </c>
      <c r="R123" s="222"/>
      <c r="S123" s="102" t="e">
        <f>VLOOKUP(R92,'POINTS SCORE'!$B$10:$AI$39,32,FALSE)</f>
        <v>#N/A</v>
      </c>
      <c r="T123" s="102" t="e">
        <f>VLOOKUP(R92,'POINTS SCORE'!$B$39:$AI$78,32,FALSE)</f>
        <v>#N/A</v>
      </c>
      <c r="U123" s="105" t="s">
        <v>149</v>
      </c>
      <c r="V123" s="222"/>
      <c r="W123" s="102" t="e">
        <f>VLOOKUP(V92,'POINTS SCORE'!$B$10:$AI$39,32,FALSE)</f>
        <v>#N/A</v>
      </c>
      <c r="X123" s="102" t="e">
        <f>VLOOKUP(V92,'POINTS SCORE'!$B$39:$AI$78,32,FALSE)</f>
        <v>#N/A</v>
      </c>
      <c r="Y123" s="105" t="s">
        <v>149</v>
      </c>
      <c r="Z123" s="222"/>
      <c r="AA123" s="102" t="e">
        <f>VLOOKUP(Z92,'POINTS SCORE'!$B$10:$AI$39,32,FALSE)</f>
        <v>#N/A</v>
      </c>
      <c r="AB123" s="102" t="e">
        <f>VLOOKUP(Z92,'POINTS SCORE'!$B$39:$AI$78,32,FALSE)</f>
        <v>#N/A</v>
      </c>
      <c r="AC123" s="105" t="s">
        <v>149</v>
      </c>
      <c r="AD123" s="222"/>
      <c r="AE123" s="102" t="e">
        <f>VLOOKUP(AD92,'POINTS SCORE'!$B$10:$AI$39,32,FALSE)</f>
        <v>#N/A</v>
      </c>
      <c r="AF123" s="106" t="e">
        <f>VLOOKUP(AD92,'POINTS SCORE'!$B$39:$AI$78,32,FALSE)</f>
        <v>#N/A</v>
      </c>
    </row>
    <row r="124" spans="1:32">
      <c r="A124" s="105" t="s">
        <v>149</v>
      </c>
      <c r="B124" s="222"/>
      <c r="C124" s="102">
        <f>VLOOKUP(B92,'POINTS SCORE'!$B$10:$AI$39,32,FALSE)</f>
        <v>14</v>
      </c>
      <c r="D124" s="111">
        <f>VLOOKUP(B92,'POINTS SCORE'!$B$39:$AI$78,32,FALSE)</f>
        <v>14</v>
      </c>
      <c r="E124" s="113" t="s">
        <v>149</v>
      </c>
      <c r="F124" s="222"/>
      <c r="G124" s="111" t="e">
        <f>VLOOKUP(F92,'POINTS SCORE'!$B$10:$AI$39,32,FALSE)</f>
        <v>#N/A</v>
      </c>
      <c r="H124" s="111" t="e">
        <f>VLOOKUP(F92,'POINTS SCORE'!$B$39:$AI$78,32,FALSE)</f>
        <v>#N/A</v>
      </c>
      <c r="I124" s="113" t="s">
        <v>149</v>
      </c>
      <c r="J124" s="222"/>
      <c r="K124" s="111" t="e">
        <f>VLOOKUP(J92,'POINTS SCORE'!$B$10:$AI$39,32,FALSE)</f>
        <v>#N/A</v>
      </c>
      <c r="L124" s="111" t="e">
        <f>VLOOKUP(J92,'POINTS SCORE'!$B$39:$AI$78,32,FALSE)</f>
        <v>#N/A</v>
      </c>
      <c r="M124" s="113" t="s">
        <v>149</v>
      </c>
      <c r="N124" s="222"/>
      <c r="O124" s="102" t="e">
        <f>VLOOKUP(N92,'POINTS SCORE'!$B$10:$AI$39,32,FALSE)</f>
        <v>#N/A</v>
      </c>
      <c r="P124" s="102" t="e">
        <f>VLOOKUP(N92,'POINTS SCORE'!$B$39:$AI$78,32,FALSE)</f>
        <v>#N/A</v>
      </c>
      <c r="Q124" s="105" t="s">
        <v>149</v>
      </c>
      <c r="R124" s="222"/>
      <c r="S124" s="102" t="e">
        <f>VLOOKUP(R92,'POINTS SCORE'!$B$10:$AI$39,32,FALSE)</f>
        <v>#N/A</v>
      </c>
      <c r="T124" s="102" t="e">
        <f>VLOOKUP(R92,'POINTS SCORE'!$B$39:$AI$78,32,FALSE)</f>
        <v>#N/A</v>
      </c>
      <c r="U124" s="105" t="s">
        <v>149</v>
      </c>
      <c r="V124" s="222"/>
      <c r="W124" s="102" t="e">
        <f>VLOOKUP(V92,'POINTS SCORE'!$B$10:$AI$39,32,FALSE)</f>
        <v>#N/A</v>
      </c>
      <c r="X124" s="102" t="e">
        <f>VLOOKUP(V92,'POINTS SCORE'!$B$39:$AI$78,32,FALSE)</f>
        <v>#N/A</v>
      </c>
      <c r="Y124" s="105" t="s">
        <v>149</v>
      </c>
      <c r="Z124" s="222"/>
      <c r="AA124" s="102" t="e">
        <f>VLOOKUP(Z92,'POINTS SCORE'!$B$10:$AI$39,32,FALSE)</f>
        <v>#N/A</v>
      </c>
      <c r="AB124" s="102" t="e">
        <f>VLOOKUP(Z92,'POINTS SCORE'!$B$39:$AI$78,32,FALSE)</f>
        <v>#N/A</v>
      </c>
      <c r="AC124" s="105" t="s">
        <v>149</v>
      </c>
      <c r="AD124" s="222"/>
      <c r="AE124" s="102" t="e">
        <f>VLOOKUP(AD92,'POINTS SCORE'!$B$10:$AI$39,32,FALSE)</f>
        <v>#N/A</v>
      </c>
      <c r="AF124" s="106" t="e">
        <f>VLOOKUP(AD92,'POINTS SCORE'!$B$39:$AI$78,32,FALSE)</f>
        <v>#N/A</v>
      </c>
    </row>
    <row r="125" spans="1:32">
      <c r="A125" s="105" t="s">
        <v>149</v>
      </c>
      <c r="B125" s="222"/>
      <c r="C125" s="102">
        <f>VLOOKUP(B92,'POINTS SCORE'!$B$10:$AI$39,32,FALSE)</f>
        <v>14</v>
      </c>
      <c r="D125" s="111">
        <f>VLOOKUP(B92,'POINTS SCORE'!$B$39:$AI$78,32,FALSE)</f>
        <v>14</v>
      </c>
      <c r="E125" s="113" t="s">
        <v>149</v>
      </c>
      <c r="F125" s="222"/>
      <c r="G125" s="111" t="e">
        <f>VLOOKUP(F92,'POINTS SCORE'!$B$10:$AI$39,32,FALSE)</f>
        <v>#N/A</v>
      </c>
      <c r="H125" s="111" t="e">
        <f>VLOOKUP(F92,'POINTS SCORE'!$B$39:$AI$78,32,FALSE)</f>
        <v>#N/A</v>
      </c>
      <c r="I125" s="113" t="s">
        <v>149</v>
      </c>
      <c r="J125" s="222"/>
      <c r="K125" s="111" t="e">
        <f>VLOOKUP(J92,'POINTS SCORE'!$B$10:$AI$39,32,FALSE)</f>
        <v>#N/A</v>
      </c>
      <c r="L125" s="111" t="e">
        <f>VLOOKUP(J92,'POINTS SCORE'!$B$39:$AI$78,32,FALSE)</f>
        <v>#N/A</v>
      </c>
      <c r="M125" s="113" t="s">
        <v>149</v>
      </c>
      <c r="N125" s="222"/>
      <c r="O125" s="102" t="e">
        <f>VLOOKUP(N92,'POINTS SCORE'!$B$10:$AI$39,32,FALSE)</f>
        <v>#N/A</v>
      </c>
      <c r="P125" s="102" t="e">
        <f>VLOOKUP(N92,'POINTS SCORE'!$B$39:$AI$78,32,FALSE)</f>
        <v>#N/A</v>
      </c>
      <c r="Q125" s="105" t="s">
        <v>149</v>
      </c>
      <c r="R125" s="222"/>
      <c r="S125" s="102" t="e">
        <f>VLOOKUP(R92,'POINTS SCORE'!$B$10:$AI$39,32,FALSE)</f>
        <v>#N/A</v>
      </c>
      <c r="T125" s="102" t="e">
        <f>VLOOKUP(R92,'POINTS SCORE'!$B$39:$AI$78,32,FALSE)</f>
        <v>#N/A</v>
      </c>
      <c r="U125" s="105" t="s">
        <v>149</v>
      </c>
      <c r="V125" s="222"/>
      <c r="W125" s="102" t="e">
        <f>VLOOKUP(V92,'POINTS SCORE'!$B$10:$AI$39,32,FALSE)</f>
        <v>#N/A</v>
      </c>
      <c r="X125" s="102" t="e">
        <f>VLOOKUP(V92,'POINTS SCORE'!$B$39:$AI$78,32,FALSE)</f>
        <v>#N/A</v>
      </c>
      <c r="Y125" s="105" t="s">
        <v>149</v>
      </c>
      <c r="Z125" s="222"/>
      <c r="AA125" s="102" t="e">
        <f>VLOOKUP(Z92,'POINTS SCORE'!$B$10:$AI$39,32,FALSE)</f>
        <v>#N/A</v>
      </c>
      <c r="AB125" s="102" t="e">
        <f>VLOOKUP(Z92,'POINTS SCORE'!$B$39:$AI$78,32,FALSE)</f>
        <v>#N/A</v>
      </c>
      <c r="AC125" s="105" t="s">
        <v>149</v>
      </c>
      <c r="AD125" s="222"/>
      <c r="AE125" s="102" t="e">
        <f>VLOOKUP(AD92,'POINTS SCORE'!$B$10:$AI$39,32,FALSE)</f>
        <v>#N/A</v>
      </c>
      <c r="AF125" s="106" t="e">
        <f>VLOOKUP(AD92,'POINTS SCORE'!$B$39:$AI$78,32,FALSE)</f>
        <v>#N/A</v>
      </c>
    </row>
    <row r="126" spans="1:32">
      <c r="A126" s="105" t="s">
        <v>149</v>
      </c>
      <c r="B126" s="222"/>
      <c r="C126" s="102">
        <f>VLOOKUP(B92,'POINTS SCORE'!$B$10:$AI$39,32,FALSE)</f>
        <v>14</v>
      </c>
      <c r="D126" s="111">
        <f>VLOOKUP(B92,'POINTS SCORE'!$B$39:$AI$78,32,FALSE)</f>
        <v>14</v>
      </c>
      <c r="E126" s="113" t="s">
        <v>149</v>
      </c>
      <c r="F126" s="222"/>
      <c r="G126" s="111" t="e">
        <f>VLOOKUP(F92,'POINTS SCORE'!$B$10:$AI$39,32,FALSE)</f>
        <v>#N/A</v>
      </c>
      <c r="H126" s="111" t="e">
        <f>VLOOKUP(F92,'POINTS SCORE'!$B$39:$AI$78,32,FALSE)</f>
        <v>#N/A</v>
      </c>
      <c r="I126" s="113" t="s">
        <v>149</v>
      </c>
      <c r="J126" s="222"/>
      <c r="K126" s="111" t="e">
        <f>VLOOKUP(J92,'POINTS SCORE'!$B$10:$AI$39,32,FALSE)</f>
        <v>#N/A</v>
      </c>
      <c r="L126" s="111" t="e">
        <f>VLOOKUP(J92,'POINTS SCORE'!$B$39:$AI$78,32,FALSE)</f>
        <v>#N/A</v>
      </c>
      <c r="M126" s="113" t="s">
        <v>149</v>
      </c>
      <c r="N126" s="222"/>
      <c r="O126" s="102" t="e">
        <f>VLOOKUP(N92,'POINTS SCORE'!$B$10:$AI$39,32,FALSE)</f>
        <v>#N/A</v>
      </c>
      <c r="P126" s="102" t="e">
        <f>VLOOKUP(N92,'POINTS SCORE'!$B$39:$AI$78,32,FALSE)</f>
        <v>#N/A</v>
      </c>
      <c r="Q126" s="105" t="s">
        <v>149</v>
      </c>
      <c r="R126" s="222"/>
      <c r="S126" s="102" t="e">
        <f>VLOOKUP(R92,'POINTS SCORE'!$B$10:$AI$39,32,FALSE)</f>
        <v>#N/A</v>
      </c>
      <c r="T126" s="102" t="e">
        <f>VLOOKUP(R92,'POINTS SCORE'!$B$39:$AI$78,32,FALSE)</f>
        <v>#N/A</v>
      </c>
      <c r="U126" s="105" t="s">
        <v>149</v>
      </c>
      <c r="V126" s="222"/>
      <c r="W126" s="102" t="e">
        <f>VLOOKUP(V92,'POINTS SCORE'!$B$10:$AI$39,32,FALSE)</f>
        <v>#N/A</v>
      </c>
      <c r="X126" s="102" t="e">
        <f>VLOOKUP(V92,'POINTS SCORE'!$B$39:$AI$78,32,FALSE)</f>
        <v>#N/A</v>
      </c>
      <c r="Y126" s="105" t="s">
        <v>149</v>
      </c>
      <c r="Z126" s="222"/>
      <c r="AA126" s="102" t="e">
        <f>VLOOKUP(Z92,'POINTS SCORE'!$B$10:$AI$39,32,FALSE)</f>
        <v>#N/A</v>
      </c>
      <c r="AB126" s="102" t="e">
        <f>VLOOKUP(Z92,'POINTS SCORE'!$B$39:$AI$78,32,FALSE)</f>
        <v>#N/A</v>
      </c>
      <c r="AC126" s="105" t="s">
        <v>149</v>
      </c>
      <c r="AD126" s="222"/>
      <c r="AE126" s="102" t="e">
        <f>VLOOKUP(AD92,'POINTS SCORE'!$B$10:$AI$39,32,FALSE)</f>
        <v>#N/A</v>
      </c>
      <c r="AF126" s="106" t="e">
        <f>VLOOKUP(AD92,'POINTS SCORE'!$B$39:$AI$78,32,FALSE)</f>
        <v>#N/A</v>
      </c>
    </row>
    <row r="127" spans="1:32">
      <c r="A127" s="105" t="s">
        <v>149</v>
      </c>
      <c r="B127" s="222"/>
      <c r="C127" s="102">
        <f>VLOOKUP(B92,'POINTS SCORE'!$B$10:$AI$39,32,FALSE)</f>
        <v>14</v>
      </c>
      <c r="D127" s="111">
        <f>VLOOKUP(B92,'POINTS SCORE'!$B$39:$AI$78,32,FALSE)</f>
        <v>14</v>
      </c>
      <c r="E127" s="113" t="s">
        <v>149</v>
      </c>
      <c r="F127" s="222"/>
      <c r="G127" s="111" t="e">
        <f>VLOOKUP(F92,'POINTS SCORE'!$B$10:$AI$39,32,FALSE)</f>
        <v>#N/A</v>
      </c>
      <c r="H127" s="111" t="e">
        <f>VLOOKUP(F92,'POINTS SCORE'!$B$39:$AI$78,32,FALSE)</f>
        <v>#N/A</v>
      </c>
      <c r="I127" s="113" t="s">
        <v>149</v>
      </c>
      <c r="J127" s="222"/>
      <c r="K127" s="111" t="e">
        <f>VLOOKUP(J92,'POINTS SCORE'!$B$10:$AI$39,32,FALSE)</f>
        <v>#N/A</v>
      </c>
      <c r="L127" s="111" t="e">
        <f>VLOOKUP(J92,'POINTS SCORE'!$B$39:$AI$78,32,FALSE)</f>
        <v>#N/A</v>
      </c>
      <c r="M127" s="113" t="s">
        <v>149</v>
      </c>
      <c r="N127" s="222"/>
      <c r="O127" s="102" t="e">
        <f>VLOOKUP(N92,'POINTS SCORE'!$B$10:$AI$39,32,FALSE)</f>
        <v>#N/A</v>
      </c>
      <c r="P127" s="102" t="e">
        <f>VLOOKUP(N92,'POINTS SCORE'!$B$39:$AI$78,32,FALSE)</f>
        <v>#N/A</v>
      </c>
      <c r="Q127" s="105" t="s">
        <v>149</v>
      </c>
      <c r="R127" s="222"/>
      <c r="S127" s="102" t="e">
        <f>VLOOKUP(R92,'POINTS SCORE'!$B$10:$AI$39,32,FALSE)</f>
        <v>#N/A</v>
      </c>
      <c r="T127" s="102" t="e">
        <f>VLOOKUP(R92,'POINTS SCORE'!$B$39:$AI$78,32,FALSE)</f>
        <v>#N/A</v>
      </c>
      <c r="U127" s="105" t="s">
        <v>149</v>
      </c>
      <c r="V127" s="222"/>
      <c r="W127" s="102" t="e">
        <f>VLOOKUP(V92,'POINTS SCORE'!$B$10:$AI$39,32,FALSE)</f>
        <v>#N/A</v>
      </c>
      <c r="X127" s="102" t="e">
        <f>VLOOKUP(V92,'POINTS SCORE'!$B$39:$AI$78,32,FALSE)</f>
        <v>#N/A</v>
      </c>
      <c r="Y127" s="105" t="s">
        <v>149</v>
      </c>
      <c r="Z127" s="222"/>
      <c r="AA127" s="102" t="e">
        <f>VLOOKUP(Z92,'POINTS SCORE'!$B$10:$AI$39,32,FALSE)</f>
        <v>#N/A</v>
      </c>
      <c r="AB127" s="102" t="e">
        <f>VLOOKUP(Z92,'POINTS SCORE'!$B$39:$AI$78,32,FALSE)</f>
        <v>#N/A</v>
      </c>
      <c r="AC127" s="105" t="s">
        <v>149</v>
      </c>
      <c r="AD127" s="222"/>
      <c r="AE127" s="102" t="e">
        <f>VLOOKUP(AD92,'POINTS SCORE'!$B$10:$AI$39,32,FALSE)</f>
        <v>#N/A</v>
      </c>
      <c r="AF127" s="106" t="e">
        <f>VLOOKUP(AD92,'POINTS SCORE'!$B$39:$AI$78,32,FALSE)</f>
        <v>#N/A</v>
      </c>
    </row>
    <row r="128" spans="1:32">
      <c r="A128" s="105" t="s">
        <v>149</v>
      </c>
      <c r="B128" s="222"/>
      <c r="C128" s="102">
        <f>VLOOKUP(B92,'POINTS SCORE'!$B$10:$AI$39,32,FALSE)</f>
        <v>14</v>
      </c>
      <c r="D128" s="111">
        <f>VLOOKUP(B92,'POINTS SCORE'!$B$39:$AI$78,32,FALSE)</f>
        <v>14</v>
      </c>
      <c r="E128" s="113" t="s">
        <v>149</v>
      </c>
      <c r="F128" s="222"/>
      <c r="G128" s="111" t="e">
        <f>VLOOKUP(F92,'POINTS SCORE'!$B$10:$AI$39,32,FALSE)</f>
        <v>#N/A</v>
      </c>
      <c r="H128" s="111" t="e">
        <f>VLOOKUP(F92,'POINTS SCORE'!$B$39:$AI$78,32,FALSE)</f>
        <v>#N/A</v>
      </c>
      <c r="I128" s="113" t="s">
        <v>149</v>
      </c>
      <c r="J128" s="222"/>
      <c r="K128" s="111" t="e">
        <f>VLOOKUP(J92,'POINTS SCORE'!$B$10:$AI$39,32,FALSE)</f>
        <v>#N/A</v>
      </c>
      <c r="L128" s="111" t="e">
        <f>VLOOKUP(J92,'POINTS SCORE'!$B$39:$AI$78,32,FALSE)</f>
        <v>#N/A</v>
      </c>
      <c r="M128" s="113" t="s">
        <v>149</v>
      </c>
      <c r="N128" s="222"/>
      <c r="O128" s="102" t="e">
        <f>VLOOKUP(N92,'POINTS SCORE'!$B$10:$AI$39,32,FALSE)</f>
        <v>#N/A</v>
      </c>
      <c r="P128" s="102" t="e">
        <f>VLOOKUP(N92,'POINTS SCORE'!$B$39:$AI$78,32,FALSE)</f>
        <v>#N/A</v>
      </c>
      <c r="Q128" s="105" t="s">
        <v>149</v>
      </c>
      <c r="R128" s="222"/>
      <c r="S128" s="102" t="e">
        <f>VLOOKUP(R92,'POINTS SCORE'!$B$10:$AI$39,32,FALSE)</f>
        <v>#N/A</v>
      </c>
      <c r="T128" s="102" t="e">
        <f>VLOOKUP(R92,'POINTS SCORE'!$B$39:$AI$78,32,FALSE)</f>
        <v>#N/A</v>
      </c>
      <c r="U128" s="105" t="s">
        <v>149</v>
      </c>
      <c r="V128" s="222"/>
      <c r="W128" s="102" t="e">
        <f>VLOOKUP(V92,'POINTS SCORE'!$B$10:$AI$39,32,FALSE)</f>
        <v>#N/A</v>
      </c>
      <c r="X128" s="102" t="e">
        <f>VLOOKUP(V92,'POINTS SCORE'!$B$39:$AI$78,32,FALSE)</f>
        <v>#N/A</v>
      </c>
      <c r="Y128" s="105" t="s">
        <v>149</v>
      </c>
      <c r="Z128" s="222"/>
      <c r="AA128" s="102" t="e">
        <f>VLOOKUP(Z92,'POINTS SCORE'!$B$10:$AI$39,32,FALSE)</f>
        <v>#N/A</v>
      </c>
      <c r="AB128" s="102" t="e">
        <f>VLOOKUP(Z92,'POINTS SCORE'!$B$39:$AI$78,32,FALSE)</f>
        <v>#N/A</v>
      </c>
      <c r="AC128" s="105" t="s">
        <v>149</v>
      </c>
      <c r="AD128" s="222"/>
      <c r="AE128" s="102" t="e">
        <f>VLOOKUP(AD92,'POINTS SCORE'!$B$10:$AI$39,32,FALSE)</f>
        <v>#N/A</v>
      </c>
      <c r="AF128" s="106" t="e">
        <f>VLOOKUP(AD92,'POINTS SCORE'!$B$39:$AI$78,32,FALSE)</f>
        <v>#N/A</v>
      </c>
    </row>
    <row r="129" spans="1:32">
      <c r="A129" s="105" t="s">
        <v>149</v>
      </c>
      <c r="B129" s="222"/>
      <c r="C129" s="102">
        <f>VLOOKUP(B92,'POINTS SCORE'!$B$10:$AI$39,32,FALSE)</f>
        <v>14</v>
      </c>
      <c r="D129" s="111">
        <f>VLOOKUP(B92,'POINTS SCORE'!$B$39:$AI$78,33,FALSE)</f>
        <v>14</v>
      </c>
      <c r="E129" s="113" t="s">
        <v>150</v>
      </c>
      <c r="F129" s="222"/>
      <c r="G129" s="111" t="e">
        <f>VLOOKUP(F92,'POINTS SCORE'!$B$10:$AI$39,33,FALSE)</f>
        <v>#N/A</v>
      </c>
      <c r="H129" s="111" t="e">
        <f>VLOOKUP(F92,'POINTS SCORE'!$B$39:$AI$78,33,FALSE)</f>
        <v>#N/A</v>
      </c>
      <c r="I129" s="113" t="s">
        <v>150</v>
      </c>
      <c r="J129" s="222"/>
      <c r="K129" s="111" t="e">
        <f>VLOOKUP(J92,'POINTS SCORE'!$B$10:$AI$39,33,FALSE)</f>
        <v>#N/A</v>
      </c>
      <c r="L129" s="111" t="e">
        <f>VLOOKUP(J92,'POINTS SCORE'!$B$39:$AI$78,33,FALSE)</f>
        <v>#N/A</v>
      </c>
      <c r="M129" s="113" t="s">
        <v>150</v>
      </c>
      <c r="N129" s="222"/>
      <c r="O129" s="102" t="e">
        <f>VLOOKUP(N92,'POINTS SCORE'!$B$10:$AI$39,33,FALSE)</f>
        <v>#N/A</v>
      </c>
      <c r="P129" s="102" t="e">
        <f>VLOOKUP(N92,'POINTS SCORE'!$B$39:$AI$78,33,FALSE)</f>
        <v>#N/A</v>
      </c>
      <c r="Q129" s="105" t="s">
        <v>150</v>
      </c>
      <c r="R129" s="222"/>
      <c r="S129" s="102" t="e">
        <f>VLOOKUP(R92,'POINTS SCORE'!$B$10:$AI$39,33,FALSE)</f>
        <v>#N/A</v>
      </c>
      <c r="T129" s="102" t="e">
        <f>VLOOKUP(R92,'POINTS SCORE'!$B$39:$AI$78,33,FALSE)</f>
        <v>#N/A</v>
      </c>
      <c r="U129" s="105" t="s">
        <v>150</v>
      </c>
      <c r="V129" s="222"/>
      <c r="W129" s="102" t="e">
        <f>VLOOKUP(V92,'POINTS SCORE'!$B$10:$AI$39,33,FALSE)</f>
        <v>#N/A</v>
      </c>
      <c r="X129" s="102" t="e">
        <f>VLOOKUP(V92,'POINTS SCORE'!$B$39:$AI$78,33,FALSE)</f>
        <v>#N/A</v>
      </c>
      <c r="Y129" s="105" t="s">
        <v>150</v>
      </c>
      <c r="Z129" s="222"/>
      <c r="AA129" s="102" t="e">
        <f>VLOOKUP(Z92,'POINTS SCORE'!$B$10:$AI$39,33,FALSE)</f>
        <v>#N/A</v>
      </c>
      <c r="AB129" s="102" t="e">
        <f>VLOOKUP(Z92,'POINTS SCORE'!$B$39:$AI$78,33,FALSE)</f>
        <v>#N/A</v>
      </c>
      <c r="AC129" s="105" t="s">
        <v>150</v>
      </c>
      <c r="AD129" s="222"/>
      <c r="AE129" s="102" t="e">
        <f>VLOOKUP(AD92,'POINTS SCORE'!$B$10:$AI$39,33,FALSE)</f>
        <v>#N/A</v>
      </c>
      <c r="AF129" s="106" t="e">
        <f>VLOOKUP(AD92,'POINTS SCORE'!$B$39:$AI$78,33,FALSE)</f>
        <v>#N/A</v>
      </c>
    </row>
    <row r="130" spans="1:32">
      <c r="A130" s="105" t="s">
        <v>150</v>
      </c>
      <c r="B130" s="222"/>
      <c r="C130" s="102">
        <f>VLOOKUP(B92,'POINTS SCORE'!$B$10:$AI$39,33,FALSE)</f>
        <v>14</v>
      </c>
      <c r="D130" s="111">
        <f>VLOOKUP(B92,'POINTS SCORE'!$B$39:$AI$78,33,FALSE)</f>
        <v>14</v>
      </c>
      <c r="E130" s="113" t="s">
        <v>150</v>
      </c>
      <c r="F130" s="222"/>
      <c r="G130" s="111" t="e">
        <f>VLOOKUP(F92,'POINTS SCORE'!$B$10:$AI$39,33,FALSE)</f>
        <v>#N/A</v>
      </c>
      <c r="H130" s="111" t="e">
        <f>VLOOKUP(F92,'POINTS SCORE'!$B$39:$AI$78,33,FALSE)</f>
        <v>#N/A</v>
      </c>
      <c r="I130" s="113" t="s">
        <v>150</v>
      </c>
      <c r="J130" s="222"/>
      <c r="K130" s="111" t="e">
        <f>VLOOKUP(J92,'POINTS SCORE'!$B$10:$AI$39,33,FALSE)</f>
        <v>#N/A</v>
      </c>
      <c r="L130" s="111" t="e">
        <f>VLOOKUP(J92,'POINTS SCORE'!$B$39:$AI$78,33,FALSE)</f>
        <v>#N/A</v>
      </c>
      <c r="M130" s="113" t="s">
        <v>150</v>
      </c>
      <c r="N130" s="222"/>
      <c r="O130" s="102" t="e">
        <f>VLOOKUP(N92,'POINTS SCORE'!$B$10:$AI$39,33,FALSE)</f>
        <v>#N/A</v>
      </c>
      <c r="P130" s="102" t="e">
        <f>VLOOKUP(N92,'POINTS SCORE'!$B$39:$AI$78,33,FALSE)</f>
        <v>#N/A</v>
      </c>
      <c r="Q130" s="105" t="s">
        <v>150</v>
      </c>
      <c r="R130" s="222"/>
      <c r="S130" s="102" t="e">
        <f>VLOOKUP(R92,'POINTS SCORE'!$B$10:$AI$39,33,FALSE)</f>
        <v>#N/A</v>
      </c>
      <c r="T130" s="102" t="e">
        <f>VLOOKUP(R92,'POINTS SCORE'!$B$39:$AI$78,33,FALSE)</f>
        <v>#N/A</v>
      </c>
      <c r="U130" s="105" t="s">
        <v>150</v>
      </c>
      <c r="V130" s="222"/>
      <c r="W130" s="102" t="e">
        <f>VLOOKUP(V92,'POINTS SCORE'!$B$10:$AI$39,33,FALSE)</f>
        <v>#N/A</v>
      </c>
      <c r="X130" s="102" t="e">
        <f>VLOOKUP(V92,'POINTS SCORE'!$B$39:$AI$78,33,FALSE)</f>
        <v>#N/A</v>
      </c>
      <c r="Y130" s="105" t="s">
        <v>150</v>
      </c>
      <c r="Z130" s="222"/>
      <c r="AA130" s="102" t="e">
        <f>VLOOKUP(Z92,'POINTS SCORE'!$B$10:$AI$39,33,FALSE)</f>
        <v>#N/A</v>
      </c>
      <c r="AB130" s="102" t="e">
        <f>VLOOKUP(Z92,'POINTS SCORE'!$B$39:$AI$78,33,FALSE)</f>
        <v>#N/A</v>
      </c>
      <c r="AC130" s="105" t="s">
        <v>150</v>
      </c>
      <c r="AD130" s="222"/>
      <c r="AE130" s="102" t="e">
        <f>VLOOKUP(AD92,'POINTS SCORE'!$B$10:$AI$39,33,FALSE)</f>
        <v>#N/A</v>
      </c>
      <c r="AF130" s="106" t="e">
        <f>VLOOKUP(AD92,'POINTS SCORE'!$B$39:$AI$78,33,FALSE)</f>
        <v>#N/A</v>
      </c>
    </row>
    <row r="131" spans="1:32">
      <c r="A131" s="105" t="s">
        <v>150</v>
      </c>
      <c r="B131" s="222"/>
      <c r="C131" s="102">
        <f>VLOOKUP(B92,'POINTS SCORE'!$B$10:$AI$39,33,FALSE)</f>
        <v>14</v>
      </c>
      <c r="D131" s="111">
        <f>VLOOKUP(B92,'POINTS SCORE'!$B$39:$AI$78,33,FALSE)</f>
        <v>14</v>
      </c>
      <c r="E131" s="113" t="s">
        <v>150</v>
      </c>
      <c r="F131" s="222"/>
      <c r="G131" s="111" t="e">
        <f>VLOOKUP(F92,'POINTS SCORE'!$B$10:$AI$39,33,FALSE)</f>
        <v>#N/A</v>
      </c>
      <c r="H131" s="111" t="e">
        <f>VLOOKUP(F92,'POINTS SCORE'!$B$39:$AI$78,33,FALSE)</f>
        <v>#N/A</v>
      </c>
      <c r="I131" s="113" t="s">
        <v>150</v>
      </c>
      <c r="J131" s="222"/>
      <c r="K131" s="111" t="e">
        <f>VLOOKUP(J92,'POINTS SCORE'!$B$10:$AI$39,33,FALSE)</f>
        <v>#N/A</v>
      </c>
      <c r="L131" s="111" t="e">
        <f>VLOOKUP(J92,'POINTS SCORE'!$B$39:$AI$78,33,FALSE)</f>
        <v>#N/A</v>
      </c>
      <c r="M131" s="113" t="s">
        <v>150</v>
      </c>
      <c r="N131" s="222"/>
      <c r="O131" s="102" t="e">
        <f>VLOOKUP(N92,'POINTS SCORE'!$B$10:$AI$39,33,FALSE)</f>
        <v>#N/A</v>
      </c>
      <c r="P131" s="102" t="e">
        <f>VLOOKUP(N92,'POINTS SCORE'!$B$39:$AI$78,33,FALSE)</f>
        <v>#N/A</v>
      </c>
      <c r="Q131" s="105" t="s">
        <v>150</v>
      </c>
      <c r="R131" s="222"/>
      <c r="S131" s="102" t="e">
        <f>VLOOKUP(R92,'POINTS SCORE'!$B$10:$AI$39,33,FALSE)</f>
        <v>#N/A</v>
      </c>
      <c r="T131" s="102" t="e">
        <f>VLOOKUP(R92,'POINTS SCORE'!$B$39:$AI$78,33,FALSE)</f>
        <v>#N/A</v>
      </c>
      <c r="U131" s="105" t="s">
        <v>150</v>
      </c>
      <c r="V131" s="222"/>
      <c r="W131" s="102" t="e">
        <f>VLOOKUP(V92,'POINTS SCORE'!$B$10:$AI$39,33,FALSE)</f>
        <v>#N/A</v>
      </c>
      <c r="X131" s="102" t="e">
        <f>VLOOKUP(V92,'POINTS SCORE'!$B$39:$AI$78,33,FALSE)</f>
        <v>#N/A</v>
      </c>
      <c r="Y131" s="105" t="s">
        <v>150</v>
      </c>
      <c r="Z131" s="222"/>
      <c r="AA131" s="102" t="e">
        <f>VLOOKUP(Z92,'POINTS SCORE'!$B$10:$AI$39,33,FALSE)</f>
        <v>#N/A</v>
      </c>
      <c r="AB131" s="102" t="e">
        <f>VLOOKUP(Z92,'POINTS SCORE'!$B$39:$AI$78,33,FALSE)</f>
        <v>#N/A</v>
      </c>
      <c r="AC131" s="105" t="s">
        <v>150</v>
      </c>
      <c r="AD131" s="222"/>
      <c r="AE131" s="102" t="e">
        <f>VLOOKUP(AD92,'POINTS SCORE'!$B$10:$AI$39,33,FALSE)</f>
        <v>#N/A</v>
      </c>
      <c r="AF131" s="106" t="e">
        <f>VLOOKUP(AD92,'POINTS SCORE'!$B$39:$AI$78,33,FALSE)</f>
        <v>#N/A</v>
      </c>
    </row>
    <row r="132" spans="1:32">
      <c r="A132" s="105" t="s">
        <v>151</v>
      </c>
      <c r="B132" s="222"/>
      <c r="C132" s="102">
        <f>VLOOKUP(B92,'POINTS SCORE'!$B$10:$AI$39,34,FALSE)</f>
        <v>0</v>
      </c>
      <c r="D132" s="111">
        <f>VLOOKUP(B92,'POINTS SCORE'!$B$39:$AI$78,34,FALSE)</f>
        <v>0</v>
      </c>
      <c r="E132" s="113" t="s">
        <v>151</v>
      </c>
      <c r="F132" s="222"/>
      <c r="G132" s="111" t="e">
        <f>VLOOKUP(F92,'POINTS SCORE'!$B$10:$AI$39,34,FALSE)</f>
        <v>#N/A</v>
      </c>
      <c r="H132" s="111" t="e">
        <f>VLOOKUP(F92,'POINTS SCORE'!$B$39:$AI$78,34,FALSE)</f>
        <v>#N/A</v>
      </c>
      <c r="I132" s="113" t="s">
        <v>151</v>
      </c>
      <c r="J132" s="222"/>
      <c r="K132" s="111" t="e">
        <f>VLOOKUP(J92,'POINTS SCORE'!$B$10:$AI$39,34,FALSE)</f>
        <v>#N/A</v>
      </c>
      <c r="L132" s="111" t="e">
        <f>VLOOKUP(J92,'POINTS SCORE'!$B$39:$AI$78,34,FALSE)</f>
        <v>#N/A</v>
      </c>
      <c r="M132" s="113" t="s">
        <v>151</v>
      </c>
      <c r="N132" s="222"/>
      <c r="O132" s="102" t="e">
        <f>VLOOKUP(N92,'POINTS SCORE'!$B$10:$AI$39,34,FALSE)</f>
        <v>#N/A</v>
      </c>
      <c r="P132" s="102" t="e">
        <f>VLOOKUP(N92,'POINTS SCORE'!$B$39:$AI$78,34,FALSE)</f>
        <v>#N/A</v>
      </c>
      <c r="Q132" s="105" t="s">
        <v>151</v>
      </c>
      <c r="R132" s="222"/>
      <c r="S132" s="102" t="e">
        <f>VLOOKUP(R92,'POINTS SCORE'!$B$10:$AI$39,34,FALSE)</f>
        <v>#N/A</v>
      </c>
      <c r="T132" s="102" t="e">
        <f>VLOOKUP(R92,'POINTS SCORE'!$B$39:$AI$78,34,FALSE)</f>
        <v>#N/A</v>
      </c>
      <c r="U132" s="105" t="s">
        <v>151</v>
      </c>
      <c r="V132" s="222"/>
      <c r="W132" s="102" t="e">
        <f>VLOOKUP(V92,'POINTS SCORE'!$B$10:$AI$39,34,FALSE)</f>
        <v>#N/A</v>
      </c>
      <c r="X132" s="102" t="e">
        <f>VLOOKUP(V92,'POINTS SCORE'!$B$39:$AI$78,34,FALSE)</f>
        <v>#N/A</v>
      </c>
      <c r="Y132" s="105" t="s">
        <v>151</v>
      </c>
      <c r="Z132" s="222"/>
      <c r="AA132" s="102" t="e">
        <f>VLOOKUP(Z92,'POINTS SCORE'!$B$10:$AI$39,34,FALSE)</f>
        <v>#N/A</v>
      </c>
      <c r="AB132" s="102" t="e">
        <f>VLOOKUP(Z92,'POINTS SCORE'!$B$39:$AI$78,34,FALSE)</f>
        <v>#N/A</v>
      </c>
      <c r="AC132" s="105" t="s">
        <v>151</v>
      </c>
      <c r="AD132" s="222"/>
      <c r="AE132" s="102" t="e">
        <f>VLOOKUP(AD92,'POINTS SCORE'!$B$10:$AI$39,34,FALSE)</f>
        <v>#N/A</v>
      </c>
      <c r="AF132" s="106" t="e">
        <f>VLOOKUP(AD92,'POINTS SCORE'!$B$39:$AI$78,34,FALSE)</f>
        <v>#N/A</v>
      </c>
    </row>
    <row r="133" spans="1:32">
      <c r="A133" s="105" t="s">
        <v>151</v>
      </c>
      <c r="B133" s="222"/>
      <c r="C133" s="102">
        <f>VLOOKUP(B92,'POINTS SCORE'!$B$10:$AI$39,34,FALSE)</f>
        <v>0</v>
      </c>
      <c r="D133" s="111">
        <f>VLOOKUP(B92,'POINTS SCORE'!$B$39:$AI$78,34,FALSE)</f>
        <v>0</v>
      </c>
      <c r="E133" s="113" t="s">
        <v>151</v>
      </c>
      <c r="F133" s="222"/>
      <c r="G133" s="111" t="e">
        <f>VLOOKUP(F92,'POINTS SCORE'!$B$10:$AI$39,34,FALSE)</f>
        <v>#N/A</v>
      </c>
      <c r="H133" s="111" t="e">
        <f>VLOOKUP(F92,'POINTS SCORE'!$B$39:$AI$78,34,FALSE)</f>
        <v>#N/A</v>
      </c>
      <c r="I133" s="113" t="s">
        <v>151</v>
      </c>
      <c r="J133" s="222"/>
      <c r="K133" s="111" t="e">
        <f>VLOOKUP(J92,'POINTS SCORE'!$B$10:$AI$39,34,FALSE)</f>
        <v>#N/A</v>
      </c>
      <c r="L133" s="111" t="e">
        <f>VLOOKUP(J92,'POINTS SCORE'!$B$39:$AI$78,34,FALSE)</f>
        <v>#N/A</v>
      </c>
      <c r="M133" s="113" t="s">
        <v>151</v>
      </c>
      <c r="N133" s="222"/>
      <c r="O133" s="102" t="e">
        <f>VLOOKUP(N92,'POINTS SCORE'!$B$10:$AI$39,34,FALSE)</f>
        <v>#N/A</v>
      </c>
      <c r="P133" s="102" t="e">
        <f>VLOOKUP(N92,'POINTS SCORE'!$B$39:$AI$78,34,FALSE)</f>
        <v>#N/A</v>
      </c>
      <c r="Q133" s="105" t="s">
        <v>151</v>
      </c>
      <c r="R133" s="222"/>
      <c r="S133" s="102" t="e">
        <f>VLOOKUP(R92,'POINTS SCORE'!$B$10:$AI$39,34,FALSE)</f>
        <v>#N/A</v>
      </c>
      <c r="T133" s="102" t="e">
        <f>VLOOKUP(R92,'POINTS SCORE'!$B$39:$AI$78,34,FALSE)</f>
        <v>#N/A</v>
      </c>
      <c r="U133" s="105" t="s">
        <v>151</v>
      </c>
      <c r="V133" s="222"/>
      <c r="W133" s="102" t="e">
        <f>VLOOKUP(V92,'POINTS SCORE'!$B$10:$AI$39,34,FALSE)</f>
        <v>#N/A</v>
      </c>
      <c r="X133" s="102" t="e">
        <f>VLOOKUP(V92,'POINTS SCORE'!$B$39:$AI$78,34,FALSE)</f>
        <v>#N/A</v>
      </c>
      <c r="Y133" s="105" t="s">
        <v>151</v>
      </c>
      <c r="Z133" s="222"/>
      <c r="AA133" s="102" t="e">
        <f>VLOOKUP(Z92,'POINTS SCORE'!$B$10:$AI$39,34,FALSE)</f>
        <v>#N/A</v>
      </c>
      <c r="AB133" s="102" t="e">
        <f>VLOOKUP(Z92,'POINTS SCORE'!$B$39:$AI$78,34,FALSE)</f>
        <v>#N/A</v>
      </c>
      <c r="AC133" s="105" t="s">
        <v>151</v>
      </c>
      <c r="AD133" s="222"/>
      <c r="AE133" s="102" t="e">
        <f>VLOOKUP(AD92,'POINTS SCORE'!$B$10:$AI$39,34,FALSE)</f>
        <v>#N/A</v>
      </c>
      <c r="AF133" s="106" t="e">
        <f>VLOOKUP(AD92,'POINTS SCORE'!$B$39:$AI$78,34,FALSE)</f>
        <v>#N/A</v>
      </c>
    </row>
    <row r="134" spans="1:32">
      <c r="A134" s="105" t="s">
        <v>151</v>
      </c>
      <c r="B134" s="222"/>
      <c r="C134" s="102">
        <f>VLOOKUP(B92,'POINTS SCORE'!$B$10:$AI$39,34,FALSE)</f>
        <v>0</v>
      </c>
      <c r="D134" s="111">
        <f>VLOOKUP(B92,'POINTS SCORE'!$B$39:$AI$78,34,FALSE)</f>
        <v>0</v>
      </c>
      <c r="E134" s="113" t="s">
        <v>151</v>
      </c>
      <c r="F134" s="222"/>
      <c r="G134" s="111" t="e">
        <f>VLOOKUP(F92,'POINTS SCORE'!$B$10:$AI$39,34,FALSE)</f>
        <v>#N/A</v>
      </c>
      <c r="H134" s="111" t="e">
        <f>VLOOKUP(F92,'POINTS SCORE'!$B$39:$AI$78,34,FALSE)</f>
        <v>#N/A</v>
      </c>
      <c r="I134" s="113" t="s">
        <v>151</v>
      </c>
      <c r="J134" s="222"/>
      <c r="K134" s="111" t="e">
        <f>VLOOKUP(J92,'POINTS SCORE'!$B$10:$AI$39,34,FALSE)</f>
        <v>#N/A</v>
      </c>
      <c r="L134" s="111" t="e">
        <f>VLOOKUP(J92,'POINTS SCORE'!$B$39:$AI$78,34,FALSE)</f>
        <v>#N/A</v>
      </c>
      <c r="M134" s="113" t="s">
        <v>151</v>
      </c>
      <c r="N134" s="222"/>
      <c r="O134" s="102" t="e">
        <f>VLOOKUP(N92,'POINTS SCORE'!$B$10:$AI$39,34,FALSE)</f>
        <v>#N/A</v>
      </c>
      <c r="P134" s="102" t="e">
        <f>VLOOKUP(N92,'POINTS SCORE'!$B$39:$AI$78,34,FALSE)</f>
        <v>#N/A</v>
      </c>
      <c r="Q134" s="105" t="s">
        <v>151</v>
      </c>
      <c r="R134" s="222"/>
      <c r="S134" s="102" t="e">
        <f>VLOOKUP(R92,'POINTS SCORE'!$B$10:$AI$39,34,FALSE)</f>
        <v>#N/A</v>
      </c>
      <c r="T134" s="102" t="e">
        <f>VLOOKUP(R92,'POINTS SCORE'!$B$39:$AI$78,34,FALSE)</f>
        <v>#N/A</v>
      </c>
      <c r="U134" s="105" t="s">
        <v>151</v>
      </c>
      <c r="V134" s="222"/>
      <c r="W134" s="102" t="e">
        <f>VLOOKUP(V92,'POINTS SCORE'!$B$10:$AI$39,34,FALSE)</f>
        <v>#N/A</v>
      </c>
      <c r="X134" s="102" t="e">
        <f>VLOOKUP(V92,'POINTS SCORE'!$B$39:$AI$78,34,FALSE)</f>
        <v>#N/A</v>
      </c>
      <c r="Y134" s="105" t="s">
        <v>151</v>
      </c>
      <c r="Z134" s="222"/>
      <c r="AA134" s="102" t="e">
        <f>VLOOKUP(Z92,'POINTS SCORE'!$B$10:$AI$39,34,FALSE)</f>
        <v>#N/A</v>
      </c>
      <c r="AB134" s="102" t="e">
        <f>VLOOKUP(Z92,'POINTS SCORE'!$B$39:$AI$78,34,FALSE)</f>
        <v>#N/A</v>
      </c>
      <c r="AC134" s="105" t="s">
        <v>151</v>
      </c>
      <c r="AD134" s="222"/>
      <c r="AE134" s="102" t="e">
        <f>VLOOKUP(AD92,'POINTS SCORE'!$B$10:$AI$39,34,FALSE)</f>
        <v>#N/A</v>
      </c>
      <c r="AF134" s="106" t="e">
        <f>VLOOKUP(AD92,'POINTS SCORE'!$B$39:$AI$78,34,FALSE)</f>
        <v>#N/A</v>
      </c>
    </row>
    <row r="135" spans="1:32">
      <c r="A135" s="105"/>
      <c r="E135" s="113"/>
      <c r="H135" s="112"/>
      <c r="I135" s="113"/>
      <c r="L135" s="112"/>
      <c r="M135" s="113"/>
      <c r="P135" s="106"/>
      <c r="Q135" s="105"/>
      <c r="T135" s="106"/>
      <c r="U135" s="105"/>
      <c r="X135" s="106"/>
      <c r="Y135" s="105"/>
      <c r="AB135" s="106"/>
      <c r="AC135" s="105"/>
      <c r="AF135" s="106"/>
    </row>
    <row r="136" spans="1:32" ht="13.5" thickBot="1">
      <c r="A136" s="158"/>
      <c r="B136" s="159"/>
      <c r="C136" s="159"/>
      <c r="D136" s="182"/>
      <c r="E136" s="183"/>
      <c r="F136" s="183"/>
      <c r="G136" s="159"/>
      <c r="H136" s="182"/>
      <c r="I136" s="183"/>
      <c r="J136" s="183"/>
      <c r="K136" s="159"/>
      <c r="L136" s="182"/>
      <c r="M136" s="183"/>
      <c r="N136" s="183"/>
      <c r="O136" s="159"/>
      <c r="P136" s="182"/>
      <c r="Q136" s="159"/>
      <c r="R136" s="159"/>
      <c r="S136" s="159"/>
      <c r="T136" s="182"/>
      <c r="U136" s="159"/>
      <c r="V136" s="159"/>
      <c r="W136" s="159"/>
      <c r="X136" s="182"/>
      <c r="Y136" s="159"/>
      <c r="Z136" s="159"/>
      <c r="AA136" s="159"/>
      <c r="AB136" s="182"/>
      <c r="AC136" s="159"/>
      <c r="AD136" s="159"/>
      <c r="AE136" s="159"/>
      <c r="AF136" s="182"/>
    </row>
  </sheetData>
  <autoFilter ref="A5:O84" xr:uid="{52573520-0A9E-4947-A4EB-AC1618906DE4}">
    <sortState xmlns:xlrd2="http://schemas.microsoft.com/office/spreadsheetml/2017/richdata2" ref="A6:O84">
      <sortCondition descending="1" ref="D5:D84"/>
    </sortState>
  </autoFilter>
  <mergeCells count="9">
    <mergeCell ref="AC89:AF89"/>
    <mergeCell ref="E2:F2"/>
    <mergeCell ref="A89:D89"/>
    <mergeCell ref="E89:H89"/>
    <mergeCell ref="I89:L89"/>
    <mergeCell ref="M89:P89"/>
    <mergeCell ref="Q89:T89"/>
    <mergeCell ref="U89:X89"/>
    <mergeCell ref="Y89:AB89"/>
  </mergeCells>
  <phoneticPr fontId="2" type="noConversion"/>
  <pageMargins left="0.75" right="0.75" top="1" bottom="1" header="0.5" footer="0.5"/>
  <pageSetup paperSize="9" scale="57" orientation="landscape" horizontalDpi="1200" verticalDpi="12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36" id="{6ADEC2C1-C837-4C8F-9507-BDA6D5CB2CC3}">
            <xm:f>VLOOKUP(B93,'Club Member Export'!$D:$D,1,FALSE)=B93</xm:f>
            <x14:dxf>
              <fill>
                <patternFill>
                  <bgColor rgb="FFFFFF00"/>
                </patternFill>
              </fill>
            </x14:dxf>
          </x14:cfRule>
          <xm:sqref>B93:B134 F93:F134 J93:J134 N93:N134 R93:R134 V93:V134 Z93:Z134 AD93:AD134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AW80"/>
  <sheetViews>
    <sheetView tabSelected="1" zoomScaleNormal="100" zoomScalePageLayoutView="85" workbookViewId="0"/>
  </sheetViews>
  <sheetFormatPr defaultColWidth="8.85546875" defaultRowHeight="12.75"/>
  <cols>
    <col min="1" max="2" width="3.5703125" style="2" customWidth="1"/>
    <col min="3" max="3" width="4.5703125" style="2" bestFit="1" customWidth="1"/>
    <col min="4" max="23" width="4.7109375" style="2" bestFit="1" customWidth="1"/>
    <col min="24" max="32" width="3.5703125" style="2" customWidth="1"/>
    <col min="33" max="33" width="4.7109375" style="2" bestFit="1" customWidth="1"/>
    <col min="34" max="34" width="4.85546875" style="2" bestFit="1" customWidth="1"/>
    <col min="35" max="35" width="5" style="2" bestFit="1" customWidth="1"/>
    <col min="36" max="36" width="2.85546875" style="2" customWidth="1"/>
    <col min="37" max="41" width="9.140625" style="2" customWidth="1"/>
    <col min="42" max="51" width="8.85546875" style="2"/>
    <col min="52" max="52" width="8.85546875" style="2" customWidth="1"/>
    <col min="53" max="16384" width="8.85546875" style="2"/>
  </cols>
  <sheetData>
    <row r="1" spans="1:49">
      <c r="A1" s="6"/>
    </row>
    <row r="2" spans="1:49">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1:49">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1:49">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1:49">
      <c r="C5" s="3"/>
      <c r="D5" s="3"/>
      <c r="E5" s="3"/>
      <c r="F5" s="3"/>
      <c r="G5" s="3"/>
      <c r="H5" s="3"/>
      <c r="I5" s="3"/>
      <c r="J5" s="3"/>
      <c r="K5" s="3"/>
      <c r="L5" s="3"/>
      <c r="M5" s="3"/>
      <c r="N5" s="3"/>
      <c r="O5" s="3"/>
      <c r="P5" s="3"/>
      <c r="Q5" s="3"/>
      <c r="R5" s="3"/>
      <c r="S5" s="3"/>
      <c r="T5" s="3"/>
      <c r="U5" s="3"/>
      <c r="V5" s="3"/>
      <c r="W5" s="3"/>
      <c r="X5" s="4"/>
      <c r="Y5" s="4"/>
      <c r="Z5" s="4"/>
      <c r="AA5" s="4"/>
      <c r="AB5" s="4"/>
      <c r="AC5" s="4"/>
      <c r="AD5" s="4"/>
      <c r="AE5" s="4"/>
      <c r="AF5" s="4"/>
      <c r="AG5" s="4"/>
      <c r="AH5" s="4"/>
    </row>
    <row r="6" spans="1:49">
      <c r="B6" s="3"/>
      <c r="C6" s="3"/>
      <c r="D6" s="3"/>
      <c r="E6" s="3"/>
      <c r="F6" s="3"/>
      <c r="G6" s="3"/>
      <c r="H6" s="3"/>
      <c r="I6" s="3"/>
      <c r="J6" s="3"/>
      <c r="K6" s="3"/>
      <c r="L6" s="3"/>
      <c r="M6" s="3"/>
      <c r="N6" s="3"/>
      <c r="O6" s="3"/>
      <c r="P6" s="3"/>
      <c r="Q6" s="3"/>
      <c r="R6" s="3"/>
      <c r="S6" s="3"/>
      <c r="T6" s="3"/>
      <c r="U6" s="3"/>
      <c r="V6" s="3"/>
      <c r="W6" s="3"/>
      <c r="X6" s="4"/>
      <c r="Y6" s="4"/>
      <c r="Z6" s="4"/>
      <c r="AA6" s="4"/>
      <c r="AB6" s="4"/>
      <c r="AC6" s="4"/>
      <c r="AD6" s="4"/>
      <c r="AE6" s="4"/>
      <c r="AF6" s="4"/>
      <c r="AG6" s="4"/>
      <c r="AH6" s="4"/>
    </row>
    <row r="8" spans="1:49">
      <c r="B8" s="242" t="s">
        <v>7</v>
      </c>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103"/>
      <c r="AH8" s="103"/>
    </row>
    <row r="9" spans="1:49">
      <c r="A9" s="243" t="s">
        <v>27</v>
      </c>
      <c r="B9" s="5"/>
      <c r="C9" s="5">
        <v>1</v>
      </c>
      <c r="D9" s="5">
        <v>2</v>
      </c>
      <c r="E9" s="5">
        <v>3</v>
      </c>
      <c r="F9" s="5">
        <v>4</v>
      </c>
      <c r="G9" s="5">
        <v>5</v>
      </c>
      <c r="H9" s="5">
        <v>6</v>
      </c>
      <c r="I9" s="5">
        <v>7</v>
      </c>
      <c r="J9" s="5">
        <v>8</v>
      </c>
      <c r="K9" s="5">
        <v>9</v>
      </c>
      <c r="L9" s="5">
        <v>10</v>
      </c>
      <c r="M9" s="5">
        <v>11</v>
      </c>
      <c r="N9" s="5">
        <v>12</v>
      </c>
      <c r="O9" s="5">
        <v>13</v>
      </c>
      <c r="P9" s="5">
        <v>14</v>
      </c>
      <c r="Q9" s="5">
        <v>15</v>
      </c>
      <c r="R9" s="5">
        <v>16</v>
      </c>
      <c r="S9" s="5">
        <v>17</v>
      </c>
      <c r="T9" s="5">
        <v>18</v>
      </c>
      <c r="U9" s="5">
        <v>19</v>
      </c>
      <c r="V9" s="5">
        <v>20</v>
      </c>
      <c r="W9" s="5">
        <v>21</v>
      </c>
      <c r="X9" s="5">
        <v>22</v>
      </c>
      <c r="Y9" s="5">
        <v>23</v>
      </c>
      <c r="Z9" s="5">
        <v>24</v>
      </c>
      <c r="AA9" s="5">
        <v>25</v>
      </c>
      <c r="AB9" s="5">
        <v>26</v>
      </c>
      <c r="AC9" s="5">
        <v>27</v>
      </c>
      <c r="AD9" s="5">
        <v>28</v>
      </c>
      <c r="AE9" s="5">
        <v>29</v>
      </c>
      <c r="AF9" s="5">
        <v>30</v>
      </c>
      <c r="AG9" s="104" t="s">
        <v>149</v>
      </c>
      <c r="AH9" s="104" t="s">
        <v>150</v>
      </c>
      <c r="AI9" s="104" t="s">
        <v>151</v>
      </c>
      <c r="AL9" s="236" t="s">
        <v>11</v>
      </c>
      <c r="AM9" s="236"/>
      <c r="AN9" s="236"/>
      <c r="AO9" s="236"/>
      <c r="AP9" s="236"/>
      <c r="AQ9" s="236"/>
      <c r="AR9" s="236"/>
      <c r="AS9" s="236"/>
      <c r="AT9" s="236"/>
      <c r="AU9" s="54"/>
      <c r="AV9" s="54"/>
      <c r="AW9" s="54"/>
    </row>
    <row r="10" spans="1:49">
      <c r="A10" s="243"/>
      <c r="B10" s="5">
        <v>1</v>
      </c>
      <c r="C10" s="7">
        <v>16</v>
      </c>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f>AG14/2</f>
        <v>7</v>
      </c>
      <c r="AH10" s="5">
        <f>AH14/2</f>
        <v>7</v>
      </c>
      <c r="AI10" s="5">
        <v>0</v>
      </c>
      <c r="AL10" s="236"/>
      <c r="AM10" s="236"/>
      <c r="AN10" s="236"/>
      <c r="AO10" s="236"/>
      <c r="AP10" s="236"/>
      <c r="AQ10" s="236"/>
      <c r="AR10" s="236"/>
      <c r="AS10" s="236"/>
      <c r="AT10" s="236"/>
      <c r="AU10" s="54"/>
      <c r="AV10" s="54"/>
      <c r="AW10" s="54"/>
    </row>
    <row r="11" spans="1:49">
      <c r="A11" s="243"/>
      <c r="B11" s="5">
        <v>2</v>
      </c>
      <c r="C11" s="7">
        <v>17</v>
      </c>
      <c r="D11" s="7">
        <v>8</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f>AG14/2</f>
        <v>7</v>
      </c>
      <c r="AH11" s="5">
        <f>AH14/2</f>
        <v>7</v>
      </c>
      <c r="AI11" s="5">
        <v>0</v>
      </c>
      <c r="AL11" s="36"/>
      <c r="AM11" s="36"/>
      <c r="AN11" s="36"/>
      <c r="AO11" s="36"/>
      <c r="AP11" s="36"/>
      <c r="AQ11" s="36"/>
      <c r="AR11" s="36"/>
      <c r="AS11" s="36"/>
      <c r="AT11" s="36"/>
      <c r="AU11" s="54"/>
      <c r="AV11" s="54"/>
      <c r="AW11" s="54"/>
    </row>
    <row r="12" spans="1:49" ht="12.6" customHeight="1">
      <c r="A12" s="243"/>
      <c r="B12" s="5">
        <v>3</v>
      </c>
      <c r="C12" s="7">
        <v>18</v>
      </c>
      <c r="D12" s="7">
        <v>11</v>
      </c>
      <c r="E12" s="7">
        <v>8</v>
      </c>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f>AG14/2</f>
        <v>7</v>
      </c>
      <c r="AH12" s="5">
        <f>AH14/2</f>
        <v>7</v>
      </c>
      <c r="AI12" s="5">
        <v>0</v>
      </c>
      <c r="AL12" s="237" t="s">
        <v>34</v>
      </c>
      <c r="AM12" s="237"/>
      <c r="AN12" s="237"/>
      <c r="AO12" s="237"/>
      <c r="AP12" s="237"/>
      <c r="AQ12" s="237"/>
      <c r="AR12" s="237"/>
      <c r="AS12" s="237"/>
      <c r="AT12" s="237"/>
      <c r="AU12" s="54"/>
      <c r="AV12" s="54"/>
      <c r="AW12" s="54"/>
    </row>
    <row r="13" spans="1:49" ht="12.6" customHeight="1">
      <c r="A13" s="243"/>
      <c r="B13" s="5">
        <v>4</v>
      </c>
      <c r="C13" s="7">
        <v>19</v>
      </c>
      <c r="D13" s="7">
        <v>12</v>
      </c>
      <c r="E13" s="7">
        <v>10</v>
      </c>
      <c r="F13" s="7">
        <v>8</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
        <f>AG14/2</f>
        <v>7</v>
      </c>
      <c r="AH13" s="5">
        <f>AH14/2</f>
        <v>7</v>
      </c>
      <c r="AI13" s="5">
        <v>0</v>
      </c>
      <c r="AL13" s="237"/>
      <c r="AM13" s="237"/>
      <c r="AN13" s="237"/>
      <c r="AO13" s="237"/>
      <c r="AP13" s="237"/>
      <c r="AQ13" s="237"/>
      <c r="AR13" s="237"/>
      <c r="AS13" s="237"/>
      <c r="AT13" s="237"/>
      <c r="AU13" s="54"/>
      <c r="AV13" s="54"/>
      <c r="AW13" s="54"/>
    </row>
    <row r="14" spans="1:49">
      <c r="A14" s="243"/>
      <c r="B14" s="5">
        <v>5</v>
      </c>
      <c r="C14" s="7">
        <v>35</v>
      </c>
      <c r="D14" s="7">
        <v>26</v>
      </c>
      <c r="E14" s="7">
        <v>21</v>
      </c>
      <c r="F14" s="7">
        <v>18</v>
      </c>
      <c r="G14" s="7">
        <v>16</v>
      </c>
      <c r="H14" s="5"/>
      <c r="I14" s="5"/>
      <c r="J14" s="5"/>
      <c r="K14" s="5"/>
      <c r="L14" s="5"/>
      <c r="M14" s="5"/>
      <c r="N14" s="5"/>
      <c r="O14" s="5"/>
      <c r="P14" s="5"/>
      <c r="Q14" s="5"/>
      <c r="R14" s="5"/>
      <c r="S14" s="5"/>
      <c r="T14" s="5"/>
      <c r="U14" s="5"/>
      <c r="V14" s="5"/>
      <c r="W14" s="5"/>
      <c r="X14" s="5"/>
      <c r="Y14" s="5"/>
      <c r="Z14" s="5"/>
      <c r="AA14" s="5"/>
      <c r="AB14" s="5"/>
      <c r="AC14" s="5"/>
      <c r="AD14" s="5"/>
      <c r="AE14" s="5"/>
      <c r="AF14" s="5"/>
      <c r="AG14" s="5">
        <v>14</v>
      </c>
      <c r="AH14" s="5">
        <v>14</v>
      </c>
      <c r="AI14" s="5">
        <v>0</v>
      </c>
      <c r="AL14" s="36"/>
      <c r="AM14" s="36"/>
      <c r="AN14" s="36"/>
      <c r="AO14" s="36"/>
      <c r="AP14" s="36"/>
      <c r="AQ14" s="36"/>
      <c r="AR14" s="36"/>
      <c r="AS14" s="36"/>
      <c r="AT14" s="36"/>
      <c r="AU14" s="54"/>
      <c r="AV14" s="54"/>
      <c r="AW14" s="54"/>
    </row>
    <row r="15" spans="1:49" ht="12.6" customHeight="1">
      <c r="A15" s="243"/>
      <c r="B15" s="5">
        <v>6</v>
      </c>
      <c r="C15" s="7">
        <v>36</v>
      </c>
      <c r="D15" s="7">
        <v>28</v>
      </c>
      <c r="E15" s="7">
        <v>24</v>
      </c>
      <c r="F15" s="7">
        <v>20</v>
      </c>
      <c r="G15" s="7">
        <v>17</v>
      </c>
      <c r="H15" s="7">
        <v>16</v>
      </c>
      <c r="I15" s="5"/>
      <c r="J15" s="5"/>
      <c r="K15" s="5"/>
      <c r="L15" s="5"/>
      <c r="M15" s="5"/>
      <c r="N15" s="5"/>
      <c r="O15" s="5"/>
      <c r="P15" s="5"/>
      <c r="Q15" s="5"/>
      <c r="R15" s="5"/>
      <c r="S15" s="5"/>
      <c r="T15" s="5"/>
      <c r="U15" s="5"/>
      <c r="V15" s="5"/>
      <c r="W15" s="5"/>
      <c r="X15" s="5"/>
      <c r="Y15" s="5"/>
      <c r="Z15" s="5"/>
      <c r="AA15" s="5"/>
      <c r="AB15" s="5"/>
      <c r="AC15" s="5"/>
      <c r="AD15" s="5"/>
      <c r="AE15" s="5"/>
      <c r="AF15" s="5"/>
      <c r="AG15" s="5">
        <v>14</v>
      </c>
      <c r="AH15" s="5">
        <v>14</v>
      </c>
      <c r="AI15" s="5">
        <v>0</v>
      </c>
      <c r="AL15" s="238" t="s">
        <v>12</v>
      </c>
      <c r="AM15" s="238"/>
      <c r="AN15" s="238"/>
      <c r="AO15" s="238"/>
      <c r="AP15" s="238"/>
      <c r="AQ15" s="238"/>
      <c r="AR15" s="238"/>
      <c r="AS15" s="238"/>
      <c r="AT15" s="238"/>
      <c r="AU15" s="54"/>
      <c r="AV15" s="54"/>
      <c r="AW15" s="54"/>
    </row>
    <row r="16" spans="1:49" ht="12" customHeight="1">
      <c r="A16" s="243"/>
      <c r="B16" s="5">
        <v>7</v>
      </c>
      <c r="C16" s="7">
        <v>37</v>
      </c>
      <c r="D16" s="7">
        <v>30</v>
      </c>
      <c r="E16" s="7">
        <v>25</v>
      </c>
      <c r="F16" s="7">
        <v>21</v>
      </c>
      <c r="G16" s="7">
        <v>18</v>
      </c>
      <c r="H16" s="7">
        <v>17</v>
      </c>
      <c r="I16" s="7">
        <v>16</v>
      </c>
      <c r="J16" s="5"/>
      <c r="K16" s="5"/>
      <c r="L16" s="5"/>
      <c r="M16" s="5"/>
      <c r="N16" s="5"/>
      <c r="O16" s="5"/>
      <c r="P16" s="5"/>
      <c r="Q16" s="5"/>
      <c r="R16" s="5"/>
      <c r="S16" s="5"/>
      <c r="T16" s="5"/>
      <c r="U16" s="5"/>
      <c r="V16" s="5"/>
      <c r="W16" s="5"/>
      <c r="X16" s="5"/>
      <c r="Y16" s="5"/>
      <c r="Z16" s="5"/>
      <c r="AA16" s="5"/>
      <c r="AB16" s="5"/>
      <c r="AC16" s="5"/>
      <c r="AD16" s="5"/>
      <c r="AE16" s="5"/>
      <c r="AF16" s="5"/>
      <c r="AG16" s="5">
        <v>14</v>
      </c>
      <c r="AH16" s="5">
        <v>14</v>
      </c>
      <c r="AI16" s="5">
        <v>0</v>
      </c>
      <c r="AL16" s="238"/>
      <c r="AM16" s="238"/>
      <c r="AN16" s="238"/>
      <c r="AO16" s="238"/>
      <c r="AP16" s="238"/>
      <c r="AQ16" s="238"/>
      <c r="AR16" s="238"/>
      <c r="AS16" s="238"/>
      <c r="AT16" s="238"/>
      <c r="AU16" s="54"/>
      <c r="AV16" s="54"/>
      <c r="AW16" s="54"/>
    </row>
    <row r="17" spans="1:49">
      <c r="A17" s="243"/>
      <c r="B17" s="5">
        <v>8</v>
      </c>
      <c r="C17" s="7">
        <v>37</v>
      </c>
      <c r="D17" s="7">
        <v>32</v>
      </c>
      <c r="E17" s="7">
        <v>26</v>
      </c>
      <c r="F17" s="7">
        <v>22</v>
      </c>
      <c r="G17" s="7">
        <v>19</v>
      </c>
      <c r="H17" s="7">
        <v>17</v>
      </c>
      <c r="I17" s="7">
        <v>16</v>
      </c>
      <c r="J17" s="7">
        <v>16</v>
      </c>
      <c r="K17" s="5"/>
      <c r="L17" s="5"/>
      <c r="M17" s="5"/>
      <c r="N17" s="5"/>
      <c r="O17" s="5"/>
      <c r="P17" s="5"/>
      <c r="Q17" s="5"/>
      <c r="R17" s="5"/>
      <c r="S17" s="5"/>
      <c r="T17" s="5"/>
      <c r="U17" s="5"/>
      <c r="V17" s="5"/>
      <c r="W17" s="5"/>
      <c r="X17" s="5"/>
      <c r="Y17" s="5"/>
      <c r="Z17" s="5"/>
      <c r="AA17" s="5"/>
      <c r="AB17" s="5"/>
      <c r="AC17" s="5"/>
      <c r="AD17" s="5"/>
      <c r="AE17" s="5"/>
      <c r="AF17" s="5"/>
      <c r="AG17" s="5">
        <v>14</v>
      </c>
      <c r="AH17" s="5">
        <v>14</v>
      </c>
      <c r="AI17" s="5">
        <v>0</v>
      </c>
      <c r="AL17" s="37"/>
      <c r="AM17" s="37"/>
      <c r="AN17" s="37"/>
      <c r="AO17" s="37"/>
      <c r="AP17" s="37"/>
      <c r="AQ17" s="37"/>
      <c r="AR17" s="37"/>
      <c r="AS17" s="37"/>
      <c r="AT17" s="37"/>
      <c r="AU17" s="54"/>
      <c r="AV17" s="54"/>
      <c r="AW17" s="54"/>
    </row>
    <row r="18" spans="1:49" ht="12.6" customHeight="1">
      <c r="A18" s="243"/>
      <c r="B18" s="5">
        <v>9</v>
      </c>
      <c r="C18" s="7">
        <v>38</v>
      </c>
      <c r="D18" s="7">
        <v>33</v>
      </c>
      <c r="E18" s="7">
        <v>27</v>
      </c>
      <c r="F18" s="7">
        <v>23</v>
      </c>
      <c r="G18" s="7">
        <v>20</v>
      </c>
      <c r="H18" s="7">
        <v>18</v>
      </c>
      <c r="I18" s="7">
        <v>17</v>
      </c>
      <c r="J18" s="7">
        <v>16</v>
      </c>
      <c r="K18" s="7">
        <v>16</v>
      </c>
      <c r="L18" s="5"/>
      <c r="M18" s="5"/>
      <c r="N18" s="5"/>
      <c r="O18" s="5"/>
      <c r="P18" s="5"/>
      <c r="Q18" s="5"/>
      <c r="R18" s="5"/>
      <c r="S18" s="5"/>
      <c r="T18" s="5"/>
      <c r="U18" s="5"/>
      <c r="V18" s="5"/>
      <c r="W18" s="5"/>
      <c r="X18" s="5"/>
      <c r="Y18" s="5"/>
      <c r="Z18" s="5"/>
      <c r="AA18" s="5"/>
      <c r="AB18" s="5"/>
      <c r="AC18" s="5"/>
      <c r="AD18" s="5"/>
      <c r="AE18" s="5"/>
      <c r="AF18" s="5"/>
      <c r="AG18" s="5">
        <v>14</v>
      </c>
      <c r="AH18" s="5">
        <v>14</v>
      </c>
      <c r="AI18" s="5">
        <v>0</v>
      </c>
      <c r="AL18" s="238" t="s">
        <v>13</v>
      </c>
      <c r="AM18" s="238"/>
      <c r="AN18" s="238"/>
      <c r="AO18" s="238"/>
      <c r="AP18" s="238"/>
      <c r="AQ18" s="238"/>
      <c r="AR18" s="238"/>
      <c r="AS18" s="238"/>
      <c r="AT18" s="238"/>
      <c r="AU18" s="54"/>
      <c r="AV18" s="54"/>
      <c r="AW18" s="54"/>
    </row>
    <row r="19" spans="1:49" ht="12.6" customHeight="1">
      <c r="A19" s="243"/>
      <c r="B19" s="5">
        <v>10</v>
      </c>
      <c r="C19" s="7">
        <v>38</v>
      </c>
      <c r="D19" s="7">
        <v>34</v>
      </c>
      <c r="E19" s="7">
        <v>28</v>
      </c>
      <c r="F19" s="7">
        <v>24</v>
      </c>
      <c r="G19" s="7">
        <v>21</v>
      </c>
      <c r="H19" s="7">
        <v>19</v>
      </c>
      <c r="I19" s="7">
        <v>18</v>
      </c>
      <c r="J19" s="7">
        <v>17</v>
      </c>
      <c r="K19" s="7">
        <v>16</v>
      </c>
      <c r="L19" s="7">
        <v>16</v>
      </c>
      <c r="M19" s="5"/>
      <c r="N19" s="5"/>
      <c r="O19" s="5"/>
      <c r="P19" s="5"/>
      <c r="Q19" s="5"/>
      <c r="R19" s="5"/>
      <c r="S19" s="5"/>
      <c r="T19" s="5"/>
      <c r="U19" s="5"/>
      <c r="V19" s="5"/>
      <c r="W19" s="5"/>
      <c r="X19" s="5"/>
      <c r="Y19" s="5"/>
      <c r="Z19" s="5"/>
      <c r="AA19" s="5"/>
      <c r="AB19" s="5"/>
      <c r="AC19" s="5"/>
      <c r="AD19" s="5"/>
      <c r="AE19" s="5"/>
      <c r="AF19" s="5"/>
      <c r="AG19" s="5">
        <v>14</v>
      </c>
      <c r="AH19" s="5">
        <v>14</v>
      </c>
      <c r="AI19" s="5">
        <v>0</v>
      </c>
      <c r="AL19" s="238"/>
      <c r="AM19" s="238"/>
      <c r="AN19" s="238"/>
      <c r="AO19" s="238"/>
      <c r="AP19" s="238"/>
      <c r="AQ19" s="238"/>
      <c r="AR19" s="238"/>
      <c r="AS19" s="238"/>
      <c r="AT19" s="238"/>
      <c r="AU19" s="54"/>
      <c r="AV19" s="54"/>
      <c r="AW19" s="54"/>
    </row>
    <row r="20" spans="1:49">
      <c r="A20" s="243"/>
      <c r="B20" s="5">
        <v>11</v>
      </c>
      <c r="C20" s="7">
        <v>39</v>
      </c>
      <c r="D20" s="7">
        <v>35</v>
      </c>
      <c r="E20" s="7">
        <v>29</v>
      </c>
      <c r="F20" s="7">
        <v>25</v>
      </c>
      <c r="G20" s="7">
        <v>22</v>
      </c>
      <c r="H20" s="7">
        <v>20</v>
      </c>
      <c r="I20" s="7">
        <v>19</v>
      </c>
      <c r="J20" s="7">
        <v>18</v>
      </c>
      <c r="K20" s="7">
        <v>17</v>
      </c>
      <c r="L20" s="7">
        <v>16</v>
      </c>
      <c r="M20" s="7">
        <v>16</v>
      </c>
      <c r="N20" s="5"/>
      <c r="O20" s="5"/>
      <c r="P20" s="5"/>
      <c r="Q20" s="5"/>
      <c r="R20" s="5"/>
      <c r="S20" s="5"/>
      <c r="T20" s="5"/>
      <c r="U20" s="5"/>
      <c r="V20" s="5"/>
      <c r="W20" s="5"/>
      <c r="X20" s="5"/>
      <c r="Y20" s="5"/>
      <c r="Z20" s="5"/>
      <c r="AA20" s="5"/>
      <c r="AB20" s="5"/>
      <c r="AC20" s="5"/>
      <c r="AD20" s="5"/>
      <c r="AE20" s="5"/>
      <c r="AF20" s="5"/>
      <c r="AG20" s="5">
        <v>14</v>
      </c>
      <c r="AH20" s="5">
        <v>14</v>
      </c>
      <c r="AI20" s="5">
        <v>0</v>
      </c>
      <c r="AL20" s="36"/>
      <c r="AM20" s="36"/>
      <c r="AN20" s="36"/>
      <c r="AO20" s="36"/>
      <c r="AP20" s="36"/>
      <c r="AQ20" s="36"/>
      <c r="AR20" s="36"/>
      <c r="AS20" s="36"/>
      <c r="AT20" s="36"/>
      <c r="AU20" s="54"/>
      <c r="AV20" s="54"/>
      <c r="AW20" s="54"/>
    </row>
    <row r="21" spans="1:49" ht="12.6" customHeight="1">
      <c r="A21" s="243"/>
      <c r="B21" s="5">
        <v>12</v>
      </c>
      <c r="C21" s="7">
        <v>39</v>
      </c>
      <c r="D21" s="7">
        <v>36</v>
      </c>
      <c r="E21" s="7">
        <v>30</v>
      </c>
      <c r="F21" s="7">
        <v>26</v>
      </c>
      <c r="G21" s="7">
        <v>23</v>
      </c>
      <c r="H21" s="7">
        <v>21</v>
      </c>
      <c r="I21" s="7">
        <v>20</v>
      </c>
      <c r="J21" s="7">
        <v>19</v>
      </c>
      <c r="K21" s="7">
        <v>18</v>
      </c>
      <c r="L21" s="7">
        <v>17</v>
      </c>
      <c r="M21" s="7">
        <v>16</v>
      </c>
      <c r="N21" s="7">
        <v>16</v>
      </c>
      <c r="O21" s="5"/>
      <c r="P21" s="5"/>
      <c r="Q21" s="5"/>
      <c r="R21" s="5"/>
      <c r="S21" s="5"/>
      <c r="T21" s="5"/>
      <c r="U21" s="5"/>
      <c r="V21" s="5"/>
      <c r="W21" s="5"/>
      <c r="X21" s="5"/>
      <c r="Y21" s="5"/>
      <c r="Z21" s="5"/>
      <c r="AA21" s="5"/>
      <c r="AB21" s="5"/>
      <c r="AC21" s="5"/>
      <c r="AD21" s="5"/>
      <c r="AE21" s="5"/>
      <c r="AF21" s="5"/>
      <c r="AG21" s="5">
        <v>14</v>
      </c>
      <c r="AH21" s="5">
        <v>14</v>
      </c>
      <c r="AI21" s="5">
        <v>0</v>
      </c>
      <c r="AL21" s="240" t="s">
        <v>14</v>
      </c>
      <c r="AM21" s="240"/>
      <c r="AN21" s="240"/>
      <c r="AO21" s="240"/>
      <c r="AP21" s="240"/>
      <c r="AQ21" s="240"/>
      <c r="AR21" s="240"/>
      <c r="AS21" s="240"/>
      <c r="AT21" s="240"/>
      <c r="AU21" s="54"/>
      <c r="AV21" s="54"/>
      <c r="AW21" s="54"/>
    </row>
    <row r="22" spans="1:49" ht="12.6" customHeight="1">
      <c r="A22" s="243"/>
      <c r="B22" s="5">
        <v>13</v>
      </c>
      <c r="C22" s="7">
        <v>39</v>
      </c>
      <c r="D22" s="7">
        <v>36</v>
      </c>
      <c r="E22" s="7">
        <v>32</v>
      </c>
      <c r="F22" s="7">
        <v>27</v>
      </c>
      <c r="G22" s="7">
        <v>24</v>
      </c>
      <c r="H22" s="7">
        <v>22</v>
      </c>
      <c r="I22" s="7">
        <v>21</v>
      </c>
      <c r="J22" s="7">
        <v>20</v>
      </c>
      <c r="K22" s="7">
        <v>19</v>
      </c>
      <c r="L22" s="7">
        <v>18</v>
      </c>
      <c r="M22" s="7">
        <v>17</v>
      </c>
      <c r="N22" s="7">
        <v>16</v>
      </c>
      <c r="O22" s="7">
        <v>16</v>
      </c>
      <c r="P22" s="5"/>
      <c r="Q22" s="5"/>
      <c r="R22" s="5"/>
      <c r="S22" s="5"/>
      <c r="T22" s="5"/>
      <c r="U22" s="5"/>
      <c r="V22" s="5"/>
      <c r="W22" s="5"/>
      <c r="X22" s="5"/>
      <c r="Y22" s="5"/>
      <c r="Z22" s="5"/>
      <c r="AA22" s="5"/>
      <c r="AB22" s="5"/>
      <c r="AC22" s="5"/>
      <c r="AD22" s="5"/>
      <c r="AE22" s="5"/>
      <c r="AF22" s="5"/>
      <c r="AG22" s="5">
        <v>14</v>
      </c>
      <c r="AH22" s="5">
        <v>14</v>
      </c>
      <c r="AI22" s="5">
        <v>0</v>
      </c>
      <c r="AL22" s="240"/>
      <c r="AM22" s="240"/>
      <c r="AN22" s="240"/>
      <c r="AO22" s="240"/>
      <c r="AP22" s="240"/>
      <c r="AQ22" s="240"/>
      <c r="AR22" s="240"/>
      <c r="AS22" s="240"/>
      <c r="AT22" s="240"/>
      <c r="AU22" s="54"/>
      <c r="AV22" s="54"/>
      <c r="AW22" s="54"/>
    </row>
    <row r="23" spans="1:49">
      <c r="A23" s="243"/>
      <c r="B23" s="5">
        <v>14</v>
      </c>
      <c r="C23" s="7">
        <v>40</v>
      </c>
      <c r="D23" s="7">
        <v>37</v>
      </c>
      <c r="E23" s="7">
        <v>32</v>
      </c>
      <c r="F23" s="7">
        <v>28</v>
      </c>
      <c r="G23" s="7">
        <v>25</v>
      </c>
      <c r="H23" s="7">
        <v>23</v>
      </c>
      <c r="I23" s="7">
        <v>22</v>
      </c>
      <c r="J23" s="7">
        <v>21</v>
      </c>
      <c r="K23" s="7">
        <v>20</v>
      </c>
      <c r="L23" s="7">
        <v>19</v>
      </c>
      <c r="M23" s="7">
        <v>18</v>
      </c>
      <c r="N23" s="7">
        <v>17</v>
      </c>
      <c r="O23" s="7">
        <v>16</v>
      </c>
      <c r="P23" s="7">
        <v>16</v>
      </c>
      <c r="Q23" s="5"/>
      <c r="R23" s="5"/>
      <c r="S23" s="5"/>
      <c r="T23" s="5"/>
      <c r="U23" s="5"/>
      <c r="V23" s="5"/>
      <c r="W23" s="5"/>
      <c r="X23" s="5"/>
      <c r="Y23" s="5"/>
      <c r="Z23" s="5"/>
      <c r="AA23" s="5"/>
      <c r="AB23" s="5"/>
      <c r="AC23" s="5"/>
      <c r="AD23" s="5"/>
      <c r="AE23" s="5"/>
      <c r="AF23" s="5"/>
      <c r="AG23" s="5">
        <v>14</v>
      </c>
      <c r="AH23" s="5">
        <v>14</v>
      </c>
      <c r="AI23" s="5">
        <v>0</v>
      </c>
      <c r="AL23" s="38"/>
      <c r="AM23" s="38"/>
      <c r="AN23" s="38"/>
      <c r="AO23" s="38"/>
      <c r="AP23" s="38"/>
      <c r="AQ23" s="38"/>
      <c r="AR23" s="38"/>
      <c r="AS23" s="38"/>
      <c r="AT23" s="38"/>
      <c r="AU23" s="54"/>
      <c r="AV23" s="54"/>
      <c r="AW23" s="54"/>
    </row>
    <row r="24" spans="1:49" ht="12.6" customHeight="1">
      <c r="A24" s="243"/>
      <c r="B24" s="5">
        <v>15</v>
      </c>
      <c r="C24" s="7">
        <v>40</v>
      </c>
      <c r="D24" s="7">
        <v>37</v>
      </c>
      <c r="E24" s="7">
        <v>33</v>
      </c>
      <c r="F24" s="7">
        <v>29</v>
      </c>
      <c r="G24" s="7">
        <v>26</v>
      </c>
      <c r="H24" s="7">
        <v>24</v>
      </c>
      <c r="I24" s="7">
        <v>23</v>
      </c>
      <c r="J24" s="7">
        <v>22</v>
      </c>
      <c r="K24" s="7">
        <v>21</v>
      </c>
      <c r="L24" s="7">
        <v>20</v>
      </c>
      <c r="M24" s="7">
        <v>19</v>
      </c>
      <c r="N24" s="7">
        <v>18</v>
      </c>
      <c r="O24" s="7">
        <v>17</v>
      </c>
      <c r="P24" s="7">
        <v>16</v>
      </c>
      <c r="Q24" s="7">
        <v>16</v>
      </c>
      <c r="R24" s="5"/>
      <c r="S24" s="5"/>
      <c r="T24" s="5"/>
      <c r="U24" s="5"/>
      <c r="V24" s="5"/>
      <c r="W24" s="5"/>
      <c r="X24" s="5"/>
      <c r="Y24" s="5"/>
      <c r="Z24" s="5"/>
      <c r="AA24" s="5"/>
      <c r="AB24" s="5"/>
      <c r="AC24" s="5"/>
      <c r="AD24" s="5"/>
      <c r="AE24" s="5"/>
      <c r="AF24" s="5"/>
      <c r="AG24" s="5">
        <v>14</v>
      </c>
      <c r="AH24" s="5">
        <v>14</v>
      </c>
      <c r="AI24" s="5">
        <v>0</v>
      </c>
      <c r="AL24" s="241" t="s">
        <v>15</v>
      </c>
      <c r="AM24" s="241"/>
      <c r="AN24" s="241"/>
      <c r="AO24" s="241"/>
      <c r="AP24" s="241"/>
      <c r="AQ24" s="241"/>
      <c r="AR24" s="241"/>
      <c r="AS24" s="241"/>
      <c r="AT24" s="241"/>
      <c r="AU24" s="54"/>
      <c r="AV24" s="54"/>
      <c r="AW24" s="54"/>
    </row>
    <row r="25" spans="1:49" ht="12.6" customHeight="1">
      <c r="A25" s="243"/>
      <c r="B25" s="5">
        <v>16</v>
      </c>
      <c r="C25" s="7">
        <v>40</v>
      </c>
      <c r="D25" s="7">
        <v>37</v>
      </c>
      <c r="E25" s="7">
        <v>33</v>
      </c>
      <c r="F25" s="7">
        <v>30</v>
      </c>
      <c r="G25" s="7">
        <v>27</v>
      </c>
      <c r="H25" s="7">
        <v>25</v>
      </c>
      <c r="I25" s="7">
        <v>24</v>
      </c>
      <c r="J25" s="7">
        <v>23</v>
      </c>
      <c r="K25" s="7">
        <v>22</v>
      </c>
      <c r="L25" s="7">
        <v>21</v>
      </c>
      <c r="M25" s="7">
        <v>20</v>
      </c>
      <c r="N25" s="7">
        <v>19</v>
      </c>
      <c r="O25" s="7">
        <v>18</v>
      </c>
      <c r="P25" s="7">
        <v>17</v>
      </c>
      <c r="Q25" s="7">
        <v>16</v>
      </c>
      <c r="R25" s="7">
        <v>16</v>
      </c>
      <c r="S25" s="5"/>
      <c r="T25" s="5"/>
      <c r="U25" s="5"/>
      <c r="V25" s="5"/>
      <c r="W25" s="5"/>
      <c r="X25" s="5"/>
      <c r="Y25" s="5"/>
      <c r="Z25" s="5"/>
      <c r="AA25" s="5"/>
      <c r="AB25" s="5"/>
      <c r="AC25" s="5"/>
      <c r="AD25" s="5"/>
      <c r="AE25" s="5"/>
      <c r="AF25" s="5"/>
      <c r="AG25" s="5">
        <v>14</v>
      </c>
      <c r="AH25" s="5">
        <v>14</v>
      </c>
      <c r="AI25" s="5">
        <v>0</v>
      </c>
      <c r="AL25" s="241"/>
      <c r="AM25" s="241"/>
      <c r="AN25" s="241"/>
      <c r="AO25" s="241"/>
      <c r="AP25" s="241"/>
      <c r="AQ25" s="241"/>
      <c r="AR25" s="241"/>
      <c r="AS25" s="241"/>
      <c r="AT25" s="241"/>
      <c r="AU25" s="54"/>
      <c r="AV25" s="54"/>
      <c r="AW25" s="54"/>
    </row>
    <row r="26" spans="1:49">
      <c r="A26" s="243"/>
      <c r="B26" s="5">
        <v>17</v>
      </c>
      <c r="C26" s="7">
        <v>40</v>
      </c>
      <c r="D26" s="7">
        <v>38</v>
      </c>
      <c r="E26" s="7">
        <v>34</v>
      </c>
      <c r="F26" s="7">
        <v>31</v>
      </c>
      <c r="G26" s="7">
        <v>28</v>
      </c>
      <c r="H26" s="7">
        <v>26</v>
      </c>
      <c r="I26" s="7">
        <v>25</v>
      </c>
      <c r="J26" s="7">
        <v>24</v>
      </c>
      <c r="K26" s="7">
        <v>23</v>
      </c>
      <c r="L26" s="7">
        <v>22</v>
      </c>
      <c r="M26" s="7">
        <v>21</v>
      </c>
      <c r="N26" s="7">
        <v>20</v>
      </c>
      <c r="O26" s="7">
        <v>19</v>
      </c>
      <c r="P26" s="7">
        <v>18</v>
      </c>
      <c r="Q26" s="7">
        <v>17</v>
      </c>
      <c r="R26" s="7">
        <v>16</v>
      </c>
      <c r="S26" s="7">
        <v>16</v>
      </c>
      <c r="T26" s="5"/>
      <c r="U26" s="5"/>
      <c r="V26" s="5"/>
      <c r="W26" s="5"/>
      <c r="X26" s="5"/>
      <c r="Y26" s="5"/>
      <c r="Z26" s="5"/>
      <c r="AA26" s="5"/>
      <c r="AB26" s="5"/>
      <c r="AC26" s="5"/>
      <c r="AD26" s="5"/>
      <c r="AE26" s="5"/>
      <c r="AF26" s="5"/>
      <c r="AG26" s="5">
        <v>14</v>
      </c>
      <c r="AH26" s="5">
        <v>14</v>
      </c>
      <c r="AI26" s="5">
        <v>0</v>
      </c>
      <c r="AL26" s="37"/>
      <c r="AM26" s="37"/>
      <c r="AN26" s="37"/>
      <c r="AO26" s="37"/>
      <c r="AP26" s="37"/>
      <c r="AQ26" s="37"/>
      <c r="AR26" s="37"/>
      <c r="AS26" s="37"/>
      <c r="AT26" s="37"/>
      <c r="AU26" s="54"/>
      <c r="AV26" s="54"/>
      <c r="AW26" s="54"/>
    </row>
    <row r="27" spans="1:49" ht="12.6" customHeight="1">
      <c r="A27" s="243"/>
      <c r="B27" s="5">
        <v>18</v>
      </c>
      <c r="C27" s="7">
        <v>40</v>
      </c>
      <c r="D27" s="7">
        <v>38</v>
      </c>
      <c r="E27" s="7">
        <v>34</v>
      </c>
      <c r="F27" s="7">
        <v>32</v>
      </c>
      <c r="G27" s="7">
        <v>29</v>
      </c>
      <c r="H27" s="7">
        <v>27</v>
      </c>
      <c r="I27" s="7">
        <v>26</v>
      </c>
      <c r="J27" s="7">
        <v>25</v>
      </c>
      <c r="K27" s="7">
        <v>24</v>
      </c>
      <c r="L27" s="7">
        <v>23</v>
      </c>
      <c r="M27" s="7">
        <v>22</v>
      </c>
      <c r="N27" s="7">
        <v>21</v>
      </c>
      <c r="O27" s="7">
        <v>20</v>
      </c>
      <c r="P27" s="7">
        <v>19</v>
      </c>
      <c r="Q27" s="7">
        <v>18</v>
      </c>
      <c r="R27" s="7">
        <v>17</v>
      </c>
      <c r="S27" s="7">
        <v>16</v>
      </c>
      <c r="T27" s="7">
        <v>16</v>
      </c>
      <c r="U27" s="5"/>
      <c r="V27" s="5"/>
      <c r="W27" s="5"/>
      <c r="X27" s="5"/>
      <c r="Y27" s="5"/>
      <c r="Z27" s="5"/>
      <c r="AA27" s="5"/>
      <c r="AB27" s="5"/>
      <c r="AC27" s="5"/>
      <c r="AD27" s="5"/>
      <c r="AE27" s="5"/>
      <c r="AF27" s="5"/>
      <c r="AG27" s="5">
        <v>14</v>
      </c>
      <c r="AH27" s="5">
        <v>14</v>
      </c>
      <c r="AI27" s="5">
        <v>0</v>
      </c>
      <c r="AL27" s="236" t="s">
        <v>16</v>
      </c>
      <c r="AM27" s="236"/>
      <c r="AN27" s="236"/>
      <c r="AO27" s="236"/>
      <c r="AP27" s="236"/>
      <c r="AQ27" s="236"/>
      <c r="AR27" s="236"/>
      <c r="AS27" s="236"/>
      <c r="AT27" s="236"/>
      <c r="AU27" s="54"/>
      <c r="AV27" s="54"/>
      <c r="AW27" s="54"/>
    </row>
    <row r="28" spans="1:49" ht="12.6" customHeight="1">
      <c r="A28" s="243"/>
      <c r="B28" s="5">
        <v>19</v>
      </c>
      <c r="C28" s="7">
        <v>40</v>
      </c>
      <c r="D28" s="7">
        <v>38</v>
      </c>
      <c r="E28" s="7">
        <v>35</v>
      </c>
      <c r="F28" s="7">
        <v>33</v>
      </c>
      <c r="G28" s="7">
        <v>31</v>
      </c>
      <c r="H28" s="7">
        <v>29</v>
      </c>
      <c r="I28" s="7">
        <v>27</v>
      </c>
      <c r="J28" s="7">
        <v>26</v>
      </c>
      <c r="K28" s="7">
        <v>25</v>
      </c>
      <c r="L28" s="7">
        <v>24</v>
      </c>
      <c r="M28" s="7">
        <v>23</v>
      </c>
      <c r="N28" s="7">
        <v>22</v>
      </c>
      <c r="O28" s="7">
        <v>21</v>
      </c>
      <c r="P28" s="7">
        <v>20</v>
      </c>
      <c r="Q28" s="7">
        <v>19</v>
      </c>
      <c r="R28" s="7">
        <v>18</v>
      </c>
      <c r="S28" s="7">
        <v>17</v>
      </c>
      <c r="T28" s="7">
        <v>16</v>
      </c>
      <c r="U28" s="7">
        <v>16</v>
      </c>
      <c r="V28" s="5"/>
      <c r="W28" s="5"/>
      <c r="X28" s="5"/>
      <c r="Y28" s="5"/>
      <c r="Z28" s="5"/>
      <c r="AA28" s="5"/>
      <c r="AB28" s="5"/>
      <c r="AC28" s="5"/>
      <c r="AD28" s="5"/>
      <c r="AE28" s="5"/>
      <c r="AF28" s="5"/>
      <c r="AG28" s="5">
        <v>14</v>
      </c>
      <c r="AH28" s="5">
        <v>14</v>
      </c>
      <c r="AI28" s="5">
        <v>0</v>
      </c>
      <c r="AL28" s="236"/>
      <c r="AM28" s="236"/>
      <c r="AN28" s="236"/>
      <c r="AO28" s="236"/>
      <c r="AP28" s="236"/>
      <c r="AQ28" s="236"/>
      <c r="AR28" s="236"/>
      <c r="AS28" s="236"/>
      <c r="AT28" s="236"/>
      <c r="AU28" s="54"/>
      <c r="AV28" s="54"/>
      <c r="AW28" s="54"/>
    </row>
    <row r="29" spans="1:49">
      <c r="A29" s="243"/>
      <c r="B29" s="5">
        <v>20</v>
      </c>
      <c r="C29" s="7">
        <v>40</v>
      </c>
      <c r="D29" s="7">
        <v>38</v>
      </c>
      <c r="E29" s="7">
        <v>36</v>
      </c>
      <c r="F29" s="7">
        <v>34</v>
      </c>
      <c r="G29" s="7">
        <v>32</v>
      </c>
      <c r="H29" s="7">
        <v>30</v>
      </c>
      <c r="I29" s="7">
        <v>28</v>
      </c>
      <c r="J29" s="7">
        <v>27</v>
      </c>
      <c r="K29" s="7">
        <v>26</v>
      </c>
      <c r="L29" s="7">
        <v>25</v>
      </c>
      <c r="M29" s="7">
        <v>24</v>
      </c>
      <c r="N29" s="7">
        <v>23</v>
      </c>
      <c r="O29" s="7">
        <v>22</v>
      </c>
      <c r="P29" s="7">
        <v>21</v>
      </c>
      <c r="Q29" s="7">
        <v>20</v>
      </c>
      <c r="R29" s="7">
        <v>19</v>
      </c>
      <c r="S29" s="7">
        <v>18</v>
      </c>
      <c r="T29" s="7">
        <v>17</v>
      </c>
      <c r="U29" s="7">
        <v>16</v>
      </c>
      <c r="V29" s="7">
        <v>16</v>
      </c>
      <c r="W29" s="5"/>
      <c r="X29" s="5"/>
      <c r="Y29" s="5"/>
      <c r="Z29" s="5"/>
      <c r="AA29" s="5"/>
      <c r="AB29" s="5"/>
      <c r="AC29" s="5"/>
      <c r="AD29" s="5"/>
      <c r="AE29" s="5"/>
      <c r="AF29" s="5"/>
      <c r="AG29" s="5">
        <v>14</v>
      </c>
      <c r="AH29" s="5">
        <v>14</v>
      </c>
      <c r="AI29" s="5">
        <v>0</v>
      </c>
      <c r="AL29" s="37"/>
      <c r="AM29" s="37"/>
      <c r="AN29" s="37"/>
      <c r="AO29" s="37"/>
      <c r="AP29" s="37"/>
      <c r="AQ29" s="37"/>
      <c r="AR29" s="37"/>
      <c r="AS29" s="37"/>
      <c r="AT29" s="37"/>
      <c r="AU29" s="54"/>
      <c r="AV29" s="54"/>
      <c r="AW29" s="54"/>
    </row>
    <row r="30" spans="1:49" ht="12.6" customHeight="1">
      <c r="A30" s="243"/>
      <c r="B30" s="5">
        <v>21</v>
      </c>
      <c r="C30" s="7">
        <v>40</v>
      </c>
      <c r="D30" s="7">
        <v>38</v>
      </c>
      <c r="E30" s="7">
        <v>36</v>
      </c>
      <c r="F30" s="7">
        <v>34</v>
      </c>
      <c r="G30" s="7">
        <v>32</v>
      </c>
      <c r="H30" s="7">
        <v>30</v>
      </c>
      <c r="I30" s="7">
        <v>29</v>
      </c>
      <c r="J30" s="7">
        <v>28</v>
      </c>
      <c r="K30" s="7">
        <v>27</v>
      </c>
      <c r="L30" s="7">
        <v>26</v>
      </c>
      <c r="M30" s="7">
        <v>25</v>
      </c>
      <c r="N30" s="7">
        <v>24</v>
      </c>
      <c r="O30" s="7">
        <v>23</v>
      </c>
      <c r="P30" s="7">
        <v>22</v>
      </c>
      <c r="Q30" s="7">
        <v>21</v>
      </c>
      <c r="R30" s="7">
        <v>20</v>
      </c>
      <c r="S30" s="7">
        <v>19</v>
      </c>
      <c r="T30" s="7">
        <v>18</v>
      </c>
      <c r="U30" s="7">
        <v>17</v>
      </c>
      <c r="V30" s="7">
        <v>16</v>
      </c>
      <c r="W30" s="7">
        <v>16</v>
      </c>
      <c r="X30" s="5"/>
      <c r="Y30" s="5"/>
      <c r="Z30" s="5"/>
      <c r="AA30" s="5"/>
      <c r="AB30" s="5"/>
      <c r="AC30" s="5"/>
      <c r="AD30" s="5"/>
      <c r="AE30" s="5"/>
      <c r="AF30" s="5"/>
      <c r="AG30" s="5">
        <v>14</v>
      </c>
      <c r="AH30" s="5">
        <v>14</v>
      </c>
      <c r="AI30" s="5">
        <v>0</v>
      </c>
      <c r="AL30" s="238" t="s">
        <v>30</v>
      </c>
      <c r="AM30" s="238"/>
      <c r="AN30" s="238"/>
      <c r="AO30" s="238"/>
      <c r="AP30" s="238"/>
      <c r="AQ30" s="238"/>
      <c r="AR30" s="238"/>
      <c r="AS30" s="238"/>
      <c r="AT30" s="238"/>
      <c r="AU30" s="54"/>
      <c r="AV30" s="54"/>
      <c r="AW30" s="54"/>
    </row>
    <row r="31" spans="1:49" ht="12.6" customHeight="1">
      <c r="A31" s="243"/>
      <c r="B31" s="5">
        <v>22</v>
      </c>
      <c r="C31" s="7">
        <v>40</v>
      </c>
      <c r="D31" s="7">
        <v>38</v>
      </c>
      <c r="E31" s="7">
        <v>36</v>
      </c>
      <c r="F31" s="7">
        <v>34</v>
      </c>
      <c r="G31" s="7">
        <v>32</v>
      </c>
      <c r="H31" s="7">
        <v>31</v>
      </c>
      <c r="I31" s="7">
        <v>30</v>
      </c>
      <c r="J31" s="7">
        <v>29</v>
      </c>
      <c r="K31" s="7">
        <v>28</v>
      </c>
      <c r="L31" s="7">
        <v>27</v>
      </c>
      <c r="M31" s="7">
        <v>26</v>
      </c>
      <c r="N31" s="7">
        <v>25</v>
      </c>
      <c r="O31" s="7">
        <v>24</v>
      </c>
      <c r="P31" s="7">
        <v>23</v>
      </c>
      <c r="Q31" s="7">
        <v>22</v>
      </c>
      <c r="R31" s="7">
        <v>21</v>
      </c>
      <c r="S31" s="7">
        <v>20</v>
      </c>
      <c r="T31" s="7">
        <v>19</v>
      </c>
      <c r="U31" s="7">
        <v>18</v>
      </c>
      <c r="V31" s="7">
        <v>17</v>
      </c>
      <c r="W31" s="7">
        <v>16</v>
      </c>
      <c r="X31" s="7">
        <v>16</v>
      </c>
      <c r="Y31" s="5"/>
      <c r="Z31" s="5"/>
      <c r="AA31" s="5"/>
      <c r="AB31" s="5"/>
      <c r="AC31" s="5"/>
      <c r="AD31" s="5"/>
      <c r="AE31" s="5"/>
      <c r="AF31" s="5"/>
      <c r="AG31" s="5">
        <v>14</v>
      </c>
      <c r="AH31" s="5">
        <v>14</v>
      </c>
      <c r="AI31" s="5">
        <v>0</v>
      </c>
      <c r="AL31" s="238"/>
      <c r="AM31" s="238"/>
      <c r="AN31" s="238"/>
      <c r="AO31" s="238"/>
      <c r="AP31" s="238"/>
      <c r="AQ31" s="238"/>
      <c r="AR31" s="238"/>
      <c r="AS31" s="238"/>
      <c r="AT31" s="238"/>
      <c r="AU31" s="54"/>
      <c r="AV31" s="54"/>
      <c r="AW31" s="54"/>
    </row>
    <row r="32" spans="1:49">
      <c r="A32" s="243"/>
      <c r="B32" s="5">
        <v>23</v>
      </c>
      <c r="C32" s="7">
        <v>40</v>
      </c>
      <c r="D32" s="7">
        <v>38</v>
      </c>
      <c r="E32" s="7">
        <v>36</v>
      </c>
      <c r="F32" s="7">
        <v>34</v>
      </c>
      <c r="G32" s="7">
        <v>33</v>
      </c>
      <c r="H32" s="7">
        <v>32</v>
      </c>
      <c r="I32" s="7">
        <v>31</v>
      </c>
      <c r="J32" s="7">
        <v>30</v>
      </c>
      <c r="K32" s="7">
        <v>29</v>
      </c>
      <c r="L32" s="7">
        <v>28</v>
      </c>
      <c r="M32" s="7">
        <v>27</v>
      </c>
      <c r="N32" s="7">
        <v>26</v>
      </c>
      <c r="O32" s="7">
        <v>25</v>
      </c>
      <c r="P32" s="7">
        <v>24</v>
      </c>
      <c r="Q32" s="7">
        <v>23</v>
      </c>
      <c r="R32" s="7">
        <v>22</v>
      </c>
      <c r="S32" s="7">
        <v>21</v>
      </c>
      <c r="T32" s="7">
        <v>20</v>
      </c>
      <c r="U32" s="7">
        <v>19</v>
      </c>
      <c r="V32" s="7">
        <v>18</v>
      </c>
      <c r="W32" s="7">
        <v>17</v>
      </c>
      <c r="X32" s="7">
        <v>16</v>
      </c>
      <c r="Y32" s="7">
        <v>16</v>
      </c>
      <c r="Z32" s="5"/>
      <c r="AA32" s="5"/>
      <c r="AB32" s="5"/>
      <c r="AC32" s="5"/>
      <c r="AD32" s="5"/>
      <c r="AE32" s="5"/>
      <c r="AF32" s="5"/>
      <c r="AG32" s="5">
        <v>14</v>
      </c>
      <c r="AH32" s="5">
        <v>14</v>
      </c>
      <c r="AI32" s="5">
        <v>0</v>
      </c>
      <c r="AL32" s="37"/>
      <c r="AM32" s="37"/>
      <c r="AN32" s="37"/>
      <c r="AO32" s="37"/>
      <c r="AP32" s="37"/>
      <c r="AQ32" s="37"/>
      <c r="AR32" s="37"/>
      <c r="AS32" s="37"/>
      <c r="AT32" s="37"/>
      <c r="AU32" s="54"/>
      <c r="AV32" s="54"/>
      <c r="AW32" s="54"/>
    </row>
    <row r="33" spans="1:49" ht="12.6" customHeight="1">
      <c r="A33" s="243"/>
      <c r="B33" s="5">
        <v>24</v>
      </c>
      <c r="C33" s="7">
        <v>40</v>
      </c>
      <c r="D33" s="7">
        <v>38</v>
      </c>
      <c r="E33" s="7">
        <v>36</v>
      </c>
      <c r="F33" s="7">
        <v>35</v>
      </c>
      <c r="G33" s="7">
        <v>34</v>
      </c>
      <c r="H33" s="7">
        <v>33</v>
      </c>
      <c r="I33" s="7">
        <v>32</v>
      </c>
      <c r="J33" s="7">
        <v>31</v>
      </c>
      <c r="K33" s="7">
        <v>30</v>
      </c>
      <c r="L33" s="7">
        <v>29</v>
      </c>
      <c r="M33" s="7">
        <v>28</v>
      </c>
      <c r="N33" s="7">
        <v>27</v>
      </c>
      <c r="O33" s="7">
        <v>26</v>
      </c>
      <c r="P33" s="7">
        <v>25</v>
      </c>
      <c r="Q33" s="7">
        <v>24</v>
      </c>
      <c r="R33" s="7">
        <v>23</v>
      </c>
      <c r="S33" s="7">
        <v>22</v>
      </c>
      <c r="T33" s="7">
        <v>21</v>
      </c>
      <c r="U33" s="7">
        <v>20</v>
      </c>
      <c r="V33" s="7">
        <v>19</v>
      </c>
      <c r="W33" s="7">
        <v>18</v>
      </c>
      <c r="X33" s="7">
        <v>17</v>
      </c>
      <c r="Y33" s="7">
        <v>16</v>
      </c>
      <c r="Z33" s="7">
        <v>16</v>
      </c>
      <c r="AA33" s="5"/>
      <c r="AB33" s="5"/>
      <c r="AC33" s="5"/>
      <c r="AD33" s="5"/>
      <c r="AE33" s="5"/>
      <c r="AF33" s="5"/>
      <c r="AG33" s="5">
        <v>14</v>
      </c>
      <c r="AH33" s="5">
        <v>14</v>
      </c>
      <c r="AI33" s="5">
        <v>0</v>
      </c>
      <c r="AL33" s="239" t="s">
        <v>97</v>
      </c>
      <c r="AM33" s="238"/>
      <c r="AN33" s="238"/>
      <c r="AO33" s="238"/>
      <c r="AP33" s="238"/>
      <c r="AQ33" s="238"/>
      <c r="AR33" s="238"/>
      <c r="AS33" s="238"/>
      <c r="AT33" s="238"/>
      <c r="AU33" s="54"/>
      <c r="AV33" s="54"/>
      <c r="AW33" s="54"/>
    </row>
    <row r="34" spans="1:49" ht="12.6" customHeight="1">
      <c r="A34" s="243"/>
      <c r="B34" s="5">
        <v>25</v>
      </c>
      <c r="C34" s="7">
        <v>40</v>
      </c>
      <c r="D34" s="7">
        <v>38</v>
      </c>
      <c r="E34" s="7">
        <v>37</v>
      </c>
      <c r="F34" s="7">
        <v>36</v>
      </c>
      <c r="G34" s="7">
        <v>35</v>
      </c>
      <c r="H34" s="7">
        <v>34</v>
      </c>
      <c r="I34" s="7">
        <v>33</v>
      </c>
      <c r="J34" s="7">
        <v>32</v>
      </c>
      <c r="K34" s="7">
        <v>31</v>
      </c>
      <c r="L34" s="7">
        <v>30</v>
      </c>
      <c r="M34" s="7">
        <v>29</v>
      </c>
      <c r="N34" s="7">
        <v>28</v>
      </c>
      <c r="O34" s="7">
        <v>27</v>
      </c>
      <c r="P34" s="7">
        <v>26</v>
      </c>
      <c r="Q34" s="7">
        <v>25</v>
      </c>
      <c r="R34" s="7">
        <v>24</v>
      </c>
      <c r="S34" s="7">
        <v>23</v>
      </c>
      <c r="T34" s="7">
        <v>22</v>
      </c>
      <c r="U34" s="7">
        <v>21</v>
      </c>
      <c r="V34" s="7">
        <v>20</v>
      </c>
      <c r="W34" s="7">
        <v>19</v>
      </c>
      <c r="X34" s="7">
        <v>18</v>
      </c>
      <c r="Y34" s="7">
        <v>17</v>
      </c>
      <c r="Z34" s="7">
        <v>16</v>
      </c>
      <c r="AA34" s="7">
        <v>16</v>
      </c>
      <c r="AB34" s="5"/>
      <c r="AC34" s="5"/>
      <c r="AD34" s="5"/>
      <c r="AE34" s="5"/>
      <c r="AF34" s="5"/>
      <c r="AG34" s="5">
        <v>14</v>
      </c>
      <c r="AH34" s="5">
        <v>14</v>
      </c>
      <c r="AI34" s="5">
        <v>0</v>
      </c>
      <c r="AL34" s="238"/>
      <c r="AM34" s="238"/>
      <c r="AN34" s="238"/>
      <c r="AO34" s="238"/>
      <c r="AP34" s="238"/>
      <c r="AQ34" s="238"/>
      <c r="AR34" s="238"/>
      <c r="AS34" s="238"/>
      <c r="AT34" s="238"/>
      <c r="AU34" s="54"/>
      <c r="AV34" s="54"/>
      <c r="AW34" s="54"/>
    </row>
    <row r="35" spans="1:49">
      <c r="A35" s="243"/>
      <c r="B35" s="5">
        <v>26</v>
      </c>
      <c r="C35" s="7">
        <v>40</v>
      </c>
      <c r="D35" s="7">
        <v>39</v>
      </c>
      <c r="E35" s="7">
        <v>38</v>
      </c>
      <c r="F35" s="7">
        <v>37</v>
      </c>
      <c r="G35" s="7">
        <v>36</v>
      </c>
      <c r="H35" s="7">
        <v>35</v>
      </c>
      <c r="I35" s="7">
        <v>34</v>
      </c>
      <c r="J35" s="7">
        <v>33</v>
      </c>
      <c r="K35" s="7">
        <v>32</v>
      </c>
      <c r="L35" s="7">
        <v>31</v>
      </c>
      <c r="M35" s="7">
        <v>30</v>
      </c>
      <c r="N35" s="7">
        <v>29</v>
      </c>
      <c r="O35" s="7">
        <v>28</v>
      </c>
      <c r="P35" s="7">
        <v>27</v>
      </c>
      <c r="Q35" s="7">
        <v>26</v>
      </c>
      <c r="R35" s="7">
        <v>25</v>
      </c>
      <c r="S35" s="7">
        <v>24</v>
      </c>
      <c r="T35" s="7">
        <v>23</v>
      </c>
      <c r="U35" s="7">
        <v>22</v>
      </c>
      <c r="V35" s="7">
        <v>21</v>
      </c>
      <c r="W35" s="7">
        <v>20</v>
      </c>
      <c r="X35" s="7">
        <v>19</v>
      </c>
      <c r="Y35" s="7">
        <v>18</v>
      </c>
      <c r="Z35" s="7">
        <v>17</v>
      </c>
      <c r="AA35" s="7">
        <v>16</v>
      </c>
      <c r="AB35" s="7">
        <v>16</v>
      </c>
      <c r="AC35" s="5"/>
      <c r="AD35" s="5"/>
      <c r="AE35" s="5"/>
      <c r="AF35" s="5"/>
      <c r="AG35" s="5">
        <v>14</v>
      </c>
      <c r="AH35" s="5">
        <v>14</v>
      </c>
      <c r="AI35" s="5">
        <v>0</v>
      </c>
      <c r="AL35" s="36"/>
      <c r="AM35" s="36"/>
      <c r="AN35" s="36"/>
      <c r="AO35" s="36"/>
      <c r="AP35" s="36"/>
      <c r="AQ35" s="36"/>
      <c r="AR35" s="36"/>
      <c r="AS35" s="36"/>
      <c r="AT35" s="36"/>
      <c r="AU35" s="54"/>
      <c r="AV35" s="54"/>
      <c r="AW35" s="54"/>
    </row>
    <row r="36" spans="1:49" ht="12.6" customHeight="1">
      <c r="A36" s="243"/>
      <c r="B36" s="5">
        <v>27</v>
      </c>
      <c r="C36" s="7">
        <v>40</v>
      </c>
      <c r="D36" s="7">
        <v>39</v>
      </c>
      <c r="E36" s="7">
        <v>38</v>
      </c>
      <c r="F36" s="7">
        <v>37</v>
      </c>
      <c r="G36" s="7">
        <v>36</v>
      </c>
      <c r="H36" s="7">
        <v>35</v>
      </c>
      <c r="I36" s="7">
        <v>34</v>
      </c>
      <c r="J36" s="7">
        <v>33</v>
      </c>
      <c r="K36" s="7">
        <v>32</v>
      </c>
      <c r="L36" s="7">
        <v>31</v>
      </c>
      <c r="M36" s="7">
        <v>30</v>
      </c>
      <c r="N36" s="7">
        <v>29</v>
      </c>
      <c r="O36" s="7">
        <v>28</v>
      </c>
      <c r="P36" s="7">
        <v>27</v>
      </c>
      <c r="Q36" s="7">
        <v>26</v>
      </c>
      <c r="R36" s="7">
        <v>25</v>
      </c>
      <c r="S36" s="7">
        <v>24</v>
      </c>
      <c r="T36" s="7">
        <v>23</v>
      </c>
      <c r="U36" s="7">
        <v>22</v>
      </c>
      <c r="V36" s="7">
        <v>21</v>
      </c>
      <c r="W36" s="7">
        <v>20</v>
      </c>
      <c r="X36" s="7">
        <v>19</v>
      </c>
      <c r="Y36" s="7">
        <v>18</v>
      </c>
      <c r="Z36" s="7">
        <v>17</v>
      </c>
      <c r="AA36" s="7">
        <v>16</v>
      </c>
      <c r="AB36" s="7">
        <v>16</v>
      </c>
      <c r="AC36" s="7">
        <v>16</v>
      </c>
      <c r="AD36" s="5"/>
      <c r="AE36" s="5"/>
      <c r="AF36" s="5"/>
      <c r="AG36" s="5">
        <v>14</v>
      </c>
      <c r="AH36" s="5">
        <v>14</v>
      </c>
      <c r="AI36" s="5">
        <v>0</v>
      </c>
      <c r="AL36" s="37" t="s">
        <v>31</v>
      </c>
      <c r="AM36" s="37"/>
      <c r="AN36" s="37"/>
      <c r="AO36" s="37"/>
      <c r="AP36" s="37"/>
      <c r="AQ36" s="37"/>
      <c r="AR36" s="37"/>
      <c r="AS36" s="37"/>
      <c r="AT36" s="37"/>
      <c r="AU36" s="54"/>
      <c r="AV36" s="54"/>
      <c r="AW36" s="54"/>
    </row>
    <row r="37" spans="1:49" ht="12.6" customHeight="1">
      <c r="A37" s="243"/>
      <c r="B37" s="5">
        <v>28</v>
      </c>
      <c r="C37" s="7">
        <v>40</v>
      </c>
      <c r="D37" s="7">
        <v>39</v>
      </c>
      <c r="E37" s="7">
        <v>38</v>
      </c>
      <c r="F37" s="7">
        <v>37</v>
      </c>
      <c r="G37" s="7">
        <v>36</v>
      </c>
      <c r="H37" s="7">
        <v>35</v>
      </c>
      <c r="I37" s="7">
        <v>34</v>
      </c>
      <c r="J37" s="7">
        <v>33</v>
      </c>
      <c r="K37" s="7">
        <v>32</v>
      </c>
      <c r="L37" s="7">
        <v>31</v>
      </c>
      <c r="M37" s="7">
        <v>30</v>
      </c>
      <c r="N37" s="7">
        <v>29</v>
      </c>
      <c r="O37" s="7">
        <v>28</v>
      </c>
      <c r="P37" s="7">
        <v>27</v>
      </c>
      <c r="Q37" s="7">
        <v>26</v>
      </c>
      <c r="R37" s="7">
        <v>25</v>
      </c>
      <c r="S37" s="7">
        <v>24</v>
      </c>
      <c r="T37" s="7">
        <v>23</v>
      </c>
      <c r="U37" s="7">
        <v>22</v>
      </c>
      <c r="V37" s="7">
        <v>21</v>
      </c>
      <c r="W37" s="7">
        <v>20</v>
      </c>
      <c r="X37" s="7">
        <v>19</v>
      </c>
      <c r="Y37" s="7">
        <v>18</v>
      </c>
      <c r="Z37" s="7">
        <v>17</v>
      </c>
      <c r="AA37" s="7">
        <v>16</v>
      </c>
      <c r="AB37" s="7">
        <v>16</v>
      </c>
      <c r="AC37" s="7">
        <v>16</v>
      </c>
      <c r="AD37" s="7">
        <v>16</v>
      </c>
      <c r="AE37" s="5"/>
      <c r="AF37" s="5"/>
      <c r="AG37" s="5">
        <v>14</v>
      </c>
      <c r="AH37" s="5">
        <v>14</v>
      </c>
      <c r="AI37" s="5">
        <v>0</v>
      </c>
      <c r="AL37" s="37"/>
      <c r="AM37" s="37"/>
      <c r="AN37" s="37"/>
      <c r="AO37" s="37"/>
      <c r="AP37" s="37"/>
      <c r="AQ37" s="37"/>
      <c r="AR37" s="37"/>
      <c r="AS37" s="37"/>
      <c r="AT37" s="37"/>
      <c r="AU37" s="54"/>
      <c r="AV37" s="54"/>
      <c r="AW37" s="54"/>
    </row>
    <row r="38" spans="1:49">
      <c r="A38" s="243"/>
      <c r="B38" s="5">
        <v>29</v>
      </c>
      <c r="C38" s="7">
        <v>40</v>
      </c>
      <c r="D38" s="7">
        <v>39</v>
      </c>
      <c r="E38" s="7">
        <v>38</v>
      </c>
      <c r="F38" s="7">
        <v>37</v>
      </c>
      <c r="G38" s="7">
        <v>36</v>
      </c>
      <c r="H38" s="7">
        <v>35</v>
      </c>
      <c r="I38" s="7">
        <v>34</v>
      </c>
      <c r="J38" s="7">
        <v>33</v>
      </c>
      <c r="K38" s="7">
        <v>32</v>
      </c>
      <c r="L38" s="7">
        <v>31</v>
      </c>
      <c r="M38" s="7">
        <v>30</v>
      </c>
      <c r="N38" s="7">
        <v>29</v>
      </c>
      <c r="O38" s="7">
        <v>28</v>
      </c>
      <c r="P38" s="7">
        <v>27</v>
      </c>
      <c r="Q38" s="7">
        <v>26</v>
      </c>
      <c r="R38" s="7">
        <v>25</v>
      </c>
      <c r="S38" s="7">
        <v>24</v>
      </c>
      <c r="T38" s="7">
        <v>23</v>
      </c>
      <c r="U38" s="7">
        <v>22</v>
      </c>
      <c r="V38" s="7">
        <v>21</v>
      </c>
      <c r="W38" s="7">
        <v>20</v>
      </c>
      <c r="X38" s="7">
        <v>19</v>
      </c>
      <c r="Y38" s="7">
        <v>18</v>
      </c>
      <c r="Z38" s="7">
        <v>17</v>
      </c>
      <c r="AA38" s="7">
        <v>16</v>
      </c>
      <c r="AB38" s="7">
        <v>16</v>
      </c>
      <c r="AC38" s="7">
        <v>16</v>
      </c>
      <c r="AD38" s="7">
        <v>16</v>
      </c>
      <c r="AE38" s="7">
        <v>16</v>
      </c>
      <c r="AF38" s="5"/>
      <c r="AG38" s="5">
        <v>14</v>
      </c>
      <c r="AH38" s="5">
        <v>14</v>
      </c>
      <c r="AI38" s="5">
        <v>0</v>
      </c>
      <c r="AL38" s="137"/>
      <c r="AM38" s="37"/>
      <c r="AN38" s="37"/>
      <c r="AO38" s="37"/>
      <c r="AP38" s="37"/>
      <c r="AQ38" s="37"/>
      <c r="AR38" s="37"/>
      <c r="AS38" s="37"/>
      <c r="AT38" s="37"/>
      <c r="AU38" s="54"/>
      <c r="AV38" s="54"/>
      <c r="AW38" s="54"/>
    </row>
    <row r="39" spans="1:49">
      <c r="A39" s="243"/>
      <c r="B39" s="5">
        <v>30</v>
      </c>
      <c r="C39" s="7">
        <v>40</v>
      </c>
      <c r="D39" s="7">
        <v>39</v>
      </c>
      <c r="E39" s="7">
        <v>38</v>
      </c>
      <c r="F39" s="7">
        <v>37</v>
      </c>
      <c r="G39" s="7">
        <v>36</v>
      </c>
      <c r="H39" s="7">
        <v>35</v>
      </c>
      <c r="I39" s="7">
        <v>34</v>
      </c>
      <c r="J39" s="7">
        <v>33</v>
      </c>
      <c r="K39" s="7">
        <v>32</v>
      </c>
      <c r="L39" s="7">
        <v>31</v>
      </c>
      <c r="M39" s="7">
        <v>30</v>
      </c>
      <c r="N39" s="7">
        <v>29</v>
      </c>
      <c r="O39" s="7">
        <v>28</v>
      </c>
      <c r="P39" s="7">
        <v>27</v>
      </c>
      <c r="Q39" s="7">
        <v>26</v>
      </c>
      <c r="R39" s="7">
        <v>25</v>
      </c>
      <c r="S39" s="7">
        <v>24</v>
      </c>
      <c r="T39" s="7">
        <v>23</v>
      </c>
      <c r="U39" s="7">
        <v>22</v>
      </c>
      <c r="V39" s="7">
        <v>21</v>
      </c>
      <c r="W39" s="7">
        <v>20</v>
      </c>
      <c r="X39" s="7">
        <v>19</v>
      </c>
      <c r="Y39" s="7">
        <v>18</v>
      </c>
      <c r="Z39" s="7">
        <v>17</v>
      </c>
      <c r="AA39" s="7">
        <v>16</v>
      </c>
      <c r="AB39" s="7">
        <v>16</v>
      </c>
      <c r="AC39" s="7">
        <v>16</v>
      </c>
      <c r="AD39" s="7">
        <v>16</v>
      </c>
      <c r="AE39" s="7">
        <v>16</v>
      </c>
      <c r="AF39" s="7">
        <v>16</v>
      </c>
      <c r="AG39" s="5">
        <v>14</v>
      </c>
      <c r="AH39" s="5">
        <v>14</v>
      </c>
      <c r="AI39" s="5">
        <v>0</v>
      </c>
      <c r="AL39" s="138" t="s">
        <v>2367</v>
      </c>
      <c r="AM39" s="37"/>
      <c r="AN39" s="37"/>
      <c r="AO39" s="37"/>
      <c r="AP39" s="137"/>
      <c r="AQ39" s="37"/>
      <c r="AR39" s="37"/>
      <c r="AS39" s="37"/>
      <c r="AT39" s="37"/>
      <c r="AU39" s="54"/>
      <c r="AV39" s="54"/>
      <c r="AW39" s="54"/>
    </row>
    <row r="40" spans="1:49">
      <c r="A40" s="243"/>
      <c r="B40" s="5"/>
      <c r="C40" s="5">
        <v>1</v>
      </c>
      <c r="D40" s="5">
        <v>2</v>
      </c>
      <c r="E40" s="5">
        <v>3</v>
      </c>
      <c r="F40" s="5">
        <v>4</v>
      </c>
      <c r="G40" s="5">
        <v>5</v>
      </c>
      <c r="H40" s="5">
        <v>6</v>
      </c>
      <c r="I40" s="5">
        <v>7</v>
      </c>
      <c r="J40" s="5">
        <v>8</v>
      </c>
      <c r="K40" s="5">
        <v>9</v>
      </c>
      <c r="L40" s="5">
        <v>10</v>
      </c>
      <c r="M40" s="5">
        <v>11</v>
      </c>
      <c r="N40" s="5">
        <v>12</v>
      </c>
      <c r="O40" s="5">
        <v>13</v>
      </c>
      <c r="P40" s="5">
        <v>14</v>
      </c>
      <c r="Q40" s="5">
        <v>15</v>
      </c>
      <c r="R40" s="5">
        <v>16</v>
      </c>
      <c r="S40" s="5">
        <v>17</v>
      </c>
      <c r="T40" s="5">
        <v>18</v>
      </c>
      <c r="U40" s="5">
        <v>19</v>
      </c>
      <c r="V40" s="5">
        <v>20</v>
      </c>
      <c r="W40" s="5">
        <v>21</v>
      </c>
      <c r="X40" s="5">
        <v>22</v>
      </c>
      <c r="Y40" s="5">
        <v>23</v>
      </c>
      <c r="Z40" s="5">
        <v>24</v>
      </c>
      <c r="AA40" s="5">
        <v>25</v>
      </c>
      <c r="AB40" s="5">
        <v>26</v>
      </c>
      <c r="AC40" s="5">
        <v>27</v>
      </c>
      <c r="AD40" s="5">
        <v>28</v>
      </c>
      <c r="AE40" s="5">
        <v>29</v>
      </c>
      <c r="AF40" s="5">
        <v>30</v>
      </c>
      <c r="AG40" s="5"/>
      <c r="AH40" s="5"/>
      <c r="AI40" s="5"/>
    </row>
    <row r="41" spans="1:49">
      <c r="B41" s="242" t="s">
        <v>28</v>
      </c>
      <c r="C41" s="242"/>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103"/>
      <c r="AH41" s="103"/>
    </row>
    <row r="47" spans="1:49">
      <c r="B47" s="242" t="s">
        <v>7</v>
      </c>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103"/>
      <c r="AH47" s="103"/>
    </row>
    <row r="48" spans="1:49">
      <c r="A48" s="243" t="s">
        <v>27</v>
      </c>
      <c r="B48" s="5"/>
      <c r="C48" s="5">
        <v>1</v>
      </c>
      <c r="D48" s="5">
        <v>2</v>
      </c>
      <c r="E48" s="5">
        <v>3</v>
      </c>
      <c r="F48" s="5">
        <v>4</v>
      </c>
      <c r="G48" s="5">
        <v>5</v>
      </c>
      <c r="H48" s="5">
        <v>6</v>
      </c>
      <c r="I48" s="5">
        <v>7</v>
      </c>
      <c r="J48" s="5">
        <v>8</v>
      </c>
      <c r="K48" s="5">
        <v>9</v>
      </c>
      <c r="L48" s="5">
        <v>10</v>
      </c>
      <c r="M48" s="5">
        <v>11</v>
      </c>
      <c r="N48" s="5">
        <v>12</v>
      </c>
      <c r="O48" s="5">
        <v>13</v>
      </c>
      <c r="P48" s="5">
        <v>14</v>
      </c>
      <c r="Q48" s="5">
        <v>15</v>
      </c>
      <c r="R48" s="5">
        <v>16</v>
      </c>
      <c r="S48" s="5">
        <v>17</v>
      </c>
      <c r="T48" s="5">
        <v>18</v>
      </c>
      <c r="U48" s="5">
        <v>19</v>
      </c>
      <c r="V48" s="5">
        <v>20</v>
      </c>
      <c r="W48" s="5">
        <v>21</v>
      </c>
      <c r="X48" s="5">
        <v>22</v>
      </c>
      <c r="Y48" s="5">
        <v>23</v>
      </c>
      <c r="Z48" s="5">
        <v>24</v>
      </c>
      <c r="AA48" s="5">
        <v>25</v>
      </c>
      <c r="AB48" s="5">
        <v>26</v>
      </c>
      <c r="AC48" s="5">
        <v>27</v>
      </c>
      <c r="AD48" s="5">
        <v>28</v>
      </c>
      <c r="AE48" s="5">
        <v>29</v>
      </c>
      <c r="AF48" s="5">
        <v>30</v>
      </c>
      <c r="AG48" s="104" t="s">
        <v>149</v>
      </c>
      <c r="AH48" s="104" t="s">
        <v>150</v>
      </c>
      <c r="AI48" s="104" t="s">
        <v>151</v>
      </c>
    </row>
    <row r="49" spans="1:41">
      <c r="A49" s="243"/>
      <c r="B49" s="5">
        <v>1</v>
      </c>
      <c r="C49" s="109">
        <f>C53/2</f>
        <v>20</v>
      </c>
      <c r="D49" s="108"/>
      <c r="E49" s="109"/>
      <c r="F49" s="108"/>
      <c r="G49" s="109"/>
      <c r="H49" s="108"/>
      <c r="I49" s="109"/>
      <c r="J49" s="108"/>
      <c r="K49" s="109"/>
      <c r="L49" s="108"/>
      <c r="M49" s="109"/>
      <c r="N49" s="108"/>
      <c r="O49" s="109"/>
      <c r="P49" s="108"/>
      <c r="Q49" s="109"/>
      <c r="R49" s="108"/>
      <c r="S49" s="109"/>
      <c r="T49" s="108"/>
      <c r="U49" s="109"/>
      <c r="V49" s="108"/>
      <c r="W49" s="109"/>
      <c r="X49" s="108"/>
      <c r="Y49" s="109"/>
      <c r="Z49" s="108"/>
      <c r="AA49" s="109"/>
      <c r="AB49" s="108"/>
      <c r="AC49" s="109"/>
      <c r="AD49" s="108"/>
      <c r="AE49" s="109"/>
      <c r="AF49" s="108"/>
      <c r="AG49" s="5">
        <f>AG53/2</f>
        <v>7</v>
      </c>
      <c r="AH49" s="5">
        <f>AH53/2</f>
        <v>7</v>
      </c>
      <c r="AI49" s="5">
        <v>0</v>
      </c>
    </row>
    <row r="50" spans="1:41">
      <c r="A50" s="243"/>
      <c r="B50" s="5">
        <v>2</v>
      </c>
      <c r="C50" s="109">
        <f>C53/2</f>
        <v>20</v>
      </c>
      <c r="D50" s="108">
        <f>D53/2</f>
        <v>19.5</v>
      </c>
      <c r="E50" s="109"/>
      <c r="F50" s="108"/>
      <c r="G50" s="109"/>
      <c r="H50" s="108"/>
      <c r="I50" s="109"/>
      <c r="J50" s="108"/>
      <c r="K50" s="109"/>
      <c r="L50" s="108"/>
      <c r="M50" s="109"/>
      <c r="N50" s="108"/>
      <c r="O50" s="109"/>
      <c r="P50" s="108"/>
      <c r="Q50" s="109"/>
      <c r="R50" s="108"/>
      <c r="S50" s="109"/>
      <c r="T50" s="108"/>
      <c r="U50" s="109"/>
      <c r="V50" s="108"/>
      <c r="W50" s="109"/>
      <c r="X50" s="108"/>
      <c r="Y50" s="109"/>
      <c r="Z50" s="108"/>
      <c r="AA50" s="109"/>
      <c r="AB50" s="108"/>
      <c r="AC50" s="109"/>
      <c r="AD50" s="108"/>
      <c r="AE50" s="109"/>
      <c r="AF50" s="108"/>
      <c r="AG50" s="5">
        <f>AG53/2</f>
        <v>7</v>
      </c>
      <c r="AH50" s="5">
        <f>AH53/2</f>
        <v>7</v>
      </c>
      <c r="AI50" s="5">
        <v>0</v>
      </c>
    </row>
    <row r="51" spans="1:41">
      <c r="A51" s="243"/>
      <c r="B51" s="5">
        <v>3</v>
      </c>
      <c r="C51" s="109">
        <f>C53/2</f>
        <v>20</v>
      </c>
      <c r="D51" s="108">
        <f>D53/2</f>
        <v>19.5</v>
      </c>
      <c r="E51" s="109">
        <f>E53/2</f>
        <v>19</v>
      </c>
      <c r="F51" s="108"/>
      <c r="G51" s="109"/>
      <c r="H51" s="108"/>
      <c r="I51" s="109"/>
      <c r="J51" s="108"/>
      <c r="K51" s="109"/>
      <c r="L51" s="108"/>
      <c r="M51" s="109"/>
      <c r="N51" s="108"/>
      <c r="O51" s="109"/>
      <c r="P51" s="108"/>
      <c r="Q51" s="109"/>
      <c r="R51" s="108"/>
      <c r="S51" s="109"/>
      <c r="T51" s="108"/>
      <c r="U51" s="109"/>
      <c r="V51" s="108"/>
      <c r="W51" s="109"/>
      <c r="X51" s="108"/>
      <c r="Y51" s="109"/>
      <c r="Z51" s="108"/>
      <c r="AA51" s="109"/>
      <c r="AB51" s="108"/>
      <c r="AC51" s="109"/>
      <c r="AD51" s="108"/>
      <c r="AE51" s="109"/>
      <c r="AF51" s="108"/>
      <c r="AG51" s="5">
        <f>AG53/2</f>
        <v>7</v>
      </c>
      <c r="AH51" s="5">
        <f>AH53/2</f>
        <v>7</v>
      </c>
      <c r="AI51" s="5">
        <v>0</v>
      </c>
    </row>
    <row r="52" spans="1:41">
      <c r="A52" s="243"/>
      <c r="B52" s="5">
        <v>4</v>
      </c>
      <c r="C52" s="109">
        <f>C53/2</f>
        <v>20</v>
      </c>
      <c r="D52" s="108">
        <f>D53/2</f>
        <v>19.5</v>
      </c>
      <c r="E52" s="109">
        <f>E53/2</f>
        <v>19</v>
      </c>
      <c r="F52" s="108">
        <f>F53/2</f>
        <v>18.5</v>
      </c>
      <c r="G52" s="109"/>
      <c r="H52" s="108"/>
      <c r="I52" s="109"/>
      <c r="J52" s="108"/>
      <c r="K52" s="109"/>
      <c r="L52" s="108"/>
      <c r="M52" s="109"/>
      <c r="N52" s="108"/>
      <c r="O52" s="109"/>
      <c r="P52" s="108"/>
      <c r="Q52" s="109"/>
      <c r="R52" s="108"/>
      <c r="S52" s="109"/>
      <c r="T52" s="108"/>
      <c r="U52" s="109"/>
      <c r="V52" s="108"/>
      <c r="W52" s="109"/>
      <c r="X52" s="108"/>
      <c r="Y52" s="109"/>
      <c r="Z52" s="108"/>
      <c r="AA52" s="109"/>
      <c r="AB52" s="108"/>
      <c r="AC52" s="109"/>
      <c r="AD52" s="108"/>
      <c r="AE52" s="109"/>
      <c r="AF52" s="108"/>
      <c r="AG52" s="5">
        <f>AG53/2</f>
        <v>7</v>
      </c>
      <c r="AH52" s="5">
        <f>AH53/2</f>
        <v>7</v>
      </c>
      <c r="AI52" s="5">
        <v>0</v>
      </c>
    </row>
    <row r="53" spans="1:41">
      <c r="A53" s="243"/>
      <c r="B53" s="5">
        <v>5</v>
      </c>
      <c r="C53" s="7">
        <v>40</v>
      </c>
      <c r="D53" s="7">
        <v>39</v>
      </c>
      <c r="E53" s="7">
        <v>38</v>
      </c>
      <c r="F53" s="7">
        <v>37</v>
      </c>
      <c r="G53" s="7">
        <v>36</v>
      </c>
      <c r="H53" s="7"/>
      <c r="I53" s="7"/>
      <c r="J53" s="7"/>
      <c r="K53" s="7"/>
      <c r="L53" s="7"/>
      <c r="M53" s="7"/>
      <c r="N53" s="7"/>
      <c r="O53" s="7"/>
      <c r="P53" s="7"/>
      <c r="Q53" s="7"/>
      <c r="R53" s="7"/>
      <c r="S53" s="7"/>
      <c r="T53" s="7"/>
      <c r="U53" s="7"/>
      <c r="V53" s="7"/>
      <c r="W53" s="7"/>
      <c r="X53" s="7"/>
      <c r="Y53" s="7"/>
      <c r="Z53" s="7"/>
      <c r="AA53" s="7"/>
      <c r="AB53" s="7"/>
      <c r="AC53" s="7"/>
      <c r="AD53" s="7"/>
      <c r="AE53" s="7"/>
      <c r="AF53" s="7"/>
      <c r="AG53" s="5">
        <v>14</v>
      </c>
      <c r="AH53" s="5">
        <v>14</v>
      </c>
      <c r="AI53" s="5">
        <v>0</v>
      </c>
    </row>
    <row r="54" spans="1:41">
      <c r="A54" s="243"/>
      <c r="B54" s="5">
        <v>6</v>
      </c>
      <c r="C54" s="7">
        <v>40</v>
      </c>
      <c r="D54" s="7">
        <v>39</v>
      </c>
      <c r="E54" s="7">
        <v>38</v>
      </c>
      <c r="F54" s="7">
        <v>37</v>
      </c>
      <c r="G54" s="7">
        <v>36</v>
      </c>
      <c r="H54" s="7">
        <v>35</v>
      </c>
      <c r="I54" s="7"/>
      <c r="J54" s="7"/>
      <c r="K54" s="7"/>
      <c r="L54" s="7"/>
      <c r="M54" s="7"/>
      <c r="N54" s="7"/>
      <c r="O54" s="7"/>
      <c r="P54" s="7"/>
      <c r="Q54" s="7"/>
      <c r="R54" s="7"/>
      <c r="S54" s="7"/>
      <c r="T54" s="7"/>
      <c r="U54" s="7"/>
      <c r="V54" s="7"/>
      <c r="W54" s="7"/>
      <c r="X54" s="7"/>
      <c r="Y54" s="7"/>
      <c r="Z54" s="7"/>
      <c r="AA54" s="7"/>
      <c r="AB54" s="7"/>
      <c r="AC54" s="7"/>
      <c r="AD54" s="7"/>
      <c r="AE54" s="7"/>
      <c r="AF54" s="7"/>
      <c r="AG54" s="5">
        <v>14</v>
      </c>
      <c r="AH54" s="5">
        <v>14</v>
      </c>
      <c r="AI54" s="5">
        <v>0</v>
      </c>
    </row>
    <row r="55" spans="1:41">
      <c r="A55" s="243"/>
      <c r="B55" s="5">
        <v>7</v>
      </c>
      <c r="C55" s="7">
        <v>40</v>
      </c>
      <c r="D55" s="7">
        <v>39</v>
      </c>
      <c r="E55" s="7">
        <v>38</v>
      </c>
      <c r="F55" s="7">
        <v>37</v>
      </c>
      <c r="G55" s="7">
        <v>36</v>
      </c>
      <c r="H55" s="7">
        <v>35</v>
      </c>
      <c r="I55" s="7">
        <v>34</v>
      </c>
      <c r="J55" s="7"/>
      <c r="K55" s="7"/>
      <c r="L55" s="7"/>
      <c r="M55" s="7"/>
      <c r="N55" s="7"/>
      <c r="O55" s="7"/>
      <c r="P55" s="7"/>
      <c r="Q55" s="7"/>
      <c r="R55" s="7"/>
      <c r="S55" s="7"/>
      <c r="T55" s="7"/>
      <c r="U55" s="7"/>
      <c r="V55" s="7"/>
      <c r="W55" s="7"/>
      <c r="X55" s="7"/>
      <c r="Y55" s="7"/>
      <c r="Z55" s="7"/>
      <c r="AA55" s="7"/>
      <c r="AB55" s="7"/>
      <c r="AC55" s="7"/>
      <c r="AD55" s="7"/>
      <c r="AE55" s="7"/>
      <c r="AF55" s="7"/>
      <c r="AG55" s="5">
        <v>14</v>
      </c>
      <c r="AH55" s="5">
        <v>14</v>
      </c>
      <c r="AI55" s="5">
        <v>0</v>
      </c>
    </row>
    <row r="56" spans="1:41">
      <c r="A56" s="243"/>
      <c r="B56" s="5">
        <v>8</v>
      </c>
      <c r="C56" s="7">
        <v>40</v>
      </c>
      <c r="D56" s="7">
        <v>39</v>
      </c>
      <c r="E56" s="7">
        <v>38</v>
      </c>
      <c r="F56" s="7">
        <v>37</v>
      </c>
      <c r="G56" s="7">
        <v>36</v>
      </c>
      <c r="H56" s="7">
        <v>35</v>
      </c>
      <c r="I56" s="7">
        <v>34</v>
      </c>
      <c r="J56" s="7">
        <v>33</v>
      </c>
      <c r="K56" s="7"/>
      <c r="L56" s="7"/>
      <c r="M56" s="7"/>
      <c r="N56" s="7"/>
      <c r="O56" s="7"/>
      <c r="P56" s="7"/>
      <c r="Q56" s="7"/>
      <c r="R56" s="7"/>
      <c r="S56" s="7"/>
      <c r="T56" s="7"/>
      <c r="U56" s="7"/>
      <c r="V56" s="7"/>
      <c r="W56" s="7"/>
      <c r="X56" s="7"/>
      <c r="Y56" s="7"/>
      <c r="Z56" s="7"/>
      <c r="AA56" s="7"/>
      <c r="AB56" s="7"/>
      <c r="AC56" s="7"/>
      <c r="AD56" s="7"/>
      <c r="AE56" s="7"/>
      <c r="AF56" s="7"/>
      <c r="AG56" s="5">
        <v>14</v>
      </c>
      <c r="AH56" s="5">
        <v>14</v>
      </c>
      <c r="AI56" s="5">
        <v>0</v>
      </c>
    </row>
    <row r="57" spans="1:41">
      <c r="A57" s="243"/>
      <c r="B57" s="5">
        <v>9</v>
      </c>
      <c r="C57" s="7">
        <v>40</v>
      </c>
      <c r="D57" s="7">
        <v>39</v>
      </c>
      <c r="E57" s="7">
        <v>38</v>
      </c>
      <c r="F57" s="7">
        <v>37</v>
      </c>
      <c r="G57" s="7">
        <v>36</v>
      </c>
      <c r="H57" s="7">
        <v>35</v>
      </c>
      <c r="I57" s="7">
        <v>34</v>
      </c>
      <c r="J57" s="7">
        <v>33</v>
      </c>
      <c r="K57" s="7">
        <v>32</v>
      </c>
      <c r="L57" s="7"/>
      <c r="M57" s="7"/>
      <c r="N57" s="7"/>
      <c r="O57" s="7"/>
      <c r="P57" s="7"/>
      <c r="Q57" s="7"/>
      <c r="R57" s="7"/>
      <c r="S57" s="7"/>
      <c r="T57" s="7"/>
      <c r="U57" s="7"/>
      <c r="V57" s="7"/>
      <c r="W57" s="7"/>
      <c r="X57" s="7"/>
      <c r="Y57" s="7"/>
      <c r="Z57" s="7"/>
      <c r="AA57" s="7"/>
      <c r="AB57" s="7"/>
      <c r="AC57" s="7"/>
      <c r="AD57" s="7"/>
      <c r="AE57" s="7"/>
      <c r="AF57" s="7"/>
      <c r="AG57" s="5">
        <v>14</v>
      </c>
      <c r="AH57" s="5">
        <v>14</v>
      </c>
      <c r="AI57" s="5">
        <v>0</v>
      </c>
    </row>
    <row r="58" spans="1:41">
      <c r="A58" s="243"/>
      <c r="B58" s="5">
        <v>10</v>
      </c>
      <c r="C58" s="7">
        <v>40</v>
      </c>
      <c r="D58" s="7">
        <v>39</v>
      </c>
      <c r="E58" s="7">
        <v>38</v>
      </c>
      <c r="F58" s="7">
        <v>37</v>
      </c>
      <c r="G58" s="7">
        <v>36</v>
      </c>
      <c r="H58" s="7">
        <v>35</v>
      </c>
      <c r="I58" s="7">
        <v>34</v>
      </c>
      <c r="J58" s="7">
        <v>33</v>
      </c>
      <c r="K58" s="7">
        <v>32</v>
      </c>
      <c r="L58" s="7">
        <v>31</v>
      </c>
      <c r="M58" s="7"/>
      <c r="N58" s="7"/>
      <c r="O58" s="7"/>
      <c r="P58" s="7"/>
      <c r="Q58" s="7"/>
      <c r="R58" s="7"/>
      <c r="S58" s="7"/>
      <c r="T58" s="7"/>
      <c r="U58" s="7"/>
      <c r="V58" s="7"/>
      <c r="W58" s="7"/>
      <c r="X58" s="7"/>
      <c r="Y58" s="7"/>
      <c r="Z58" s="7"/>
      <c r="AA58" s="7"/>
      <c r="AB58" s="7"/>
      <c r="AC58" s="7"/>
      <c r="AD58" s="7"/>
      <c r="AE58" s="7"/>
      <c r="AF58" s="7"/>
      <c r="AG58" s="5">
        <v>14</v>
      </c>
      <c r="AH58" s="5">
        <v>14</v>
      </c>
      <c r="AI58" s="5">
        <v>0</v>
      </c>
      <c r="AL58" s="84"/>
      <c r="AM58" s="84"/>
      <c r="AN58" s="84"/>
      <c r="AO58" s="84"/>
    </row>
    <row r="59" spans="1:41">
      <c r="A59" s="243"/>
      <c r="B59" s="5">
        <v>11</v>
      </c>
      <c r="C59" s="7">
        <v>40</v>
      </c>
      <c r="D59" s="7">
        <v>39</v>
      </c>
      <c r="E59" s="7">
        <v>38</v>
      </c>
      <c r="F59" s="7">
        <v>37</v>
      </c>
      <c r="G59" s="7">
        <v>36</v>
      </c>
      <c r="H59" s="7">
        <v>35</v>
      </c>
      <c r="I59" s="7">
        <v>34</v>
      </c>
      <c r="J59" s="7">
        <v>33</v>
      </c>
      <c r="K59" s="7">
        <v>32</v>
      </c>
      <c r="L59" s="7">
        <v>31</v>
      </c>
      <c r="M59" s="7">
        <v>30</v>
      </c>
      <c r="N59" s="7"/>
      <c r="O59" s="7"/>
      <c r="P59" s="7"/>
      <c r="Q59" s="7"/>
      <c r="R59" s="7"/>
      <c r="S59" s="7"/>
      <c r="T59" s="7"/>
      <c r="U59" s="7"/>
      <c r="V59" s="7"/>
      <c r="W59" s="7"/>
      <c r="X59" s="7"/>
      <c r="Y59" s="7"/>
      <c r="Z59" s="7"/>
      <c r="AA59" s="7"/>
      <c r="AB59" s="7"/>
      <c r="AC59" s="7"/>
      <c r="AD59" s="7"/>
      <c r="AE59" s="7"/>
      <c r="AF59" s="7"/>
      <c r="AG59" s="5">
        <v>14</v>
      </c>
      <c r="AH59" s="5">
        <v>14</v>
      </c>
      <c r="AI59" s="5">
        <v>0</v>
      </c>
    </row>
    <row r="60" spans="1:41">
      <c r="A60" s="243"/>
      <c r="B60" s="5">
        <v>12</v>
      </c>
      <c r="C60" s="7">
        <v>40</v>
      </c>
      <c r="D60" s="7">
        <v>39</v>
      </c>
      <c r="E60" s="7">
        <v>38</v>
      </c>
      <c r="F60" s="7">
        <v>37</v>
      </c>
      <c r="G60" s="7">
        <v>36</v>
      </c>
      <c r="H60" s="7">
        <v>35</v>
      </c>
      <c r="I60" s="7">
        <v>34</v>
      </c>
      <c r="J60" s="7">
        <v>33</v>
      </c>
      <c r="K60" s="7">
        <v>32</v>
      </c>
      <c r="L60" s="7">
        <v>31</v>
      </c>
      <c r="M60" s="7">
        <v>30</v>
      </c>
      <c r="N60" s="7">
        <v>29</v>
      </c>
      <c r="O60" s="7"/>
      <c r="P60" s="7"/>
      <c r="Q60" s="7"/>
      <c r="R60" s="7"/>
      <c r="S60" s="7"/>
      <c r="T60" s="7"/>
      <c r="U60" s="7"/>
      <c r="V60" s="7"/>
      <c r="W60" s="7"/>
      <c r="X60" s="7"/>
      <c r="Y60" s="7"/>
      <c r="Z60" s="7"/>
      <c r="AA60" s="7"/>
      <c r="AB60" s="7"/>
      <c r="AC60" s="7"/>
      <c r="AD60" s="7"/>
      <c r="AE60" s="7"/>
      <c r="AF60" s="7"/>
      <c r="AG60" s="5">
        <v>14</v>
      </c>
      <c r="AH60" s="5">
        <v>14</v>
      </c>
      <c r="AI60" s="5">
        <v>0</v>
      </c>
    </row>
    <row r="61" spans="1:41">
      <c r="A61" s="243"/>
      <c r="B61" s="5">
        <v>13</v>
      </c>
      <c r="C61" s="7">
        <v>40</v>
      </c>
      <c r="D61" s="7">
        <v>39</v>
      </c>
      <c r="E61" s="7">
        <v>38</v>
      </c>
      <c r="F61" s="7">
        <v>37</v>
      </c>
      <c r="G61" s="7">
        <v>36</v>
      </c>
      <c r="H61" s="7">
        <v>35</v>
      </c>
      <c r="I61" s="7">
        <v>34</v>
      </c>
      <c r="J61" s="7">
        <v>33</v>
      </c>
      <c r="K61" s="7">
        <v>32</v>
      </c>
      <c r="L61" s="7">
        <v>31</v>
      </c>
      <c r="M61" s="7">
        <v>30</v>
      </c>
      <c r="N61" s="7">
        <v>29</v>
      </c>
      <c r="O61" s="7">
        <v>28</v>
      </c>
      <c r="P61" s="7"/>
      <c r="Q61" s="7"/>
      <c r="R61" s="7"/>
      <c r="S61" s="7"/>
      <c r="T61" s="7"/>
      <c r="U61" s="7"/>
      <c r="V61" s="7"/>
      <c r="W61" s="7"/>
      <c r="X61" s="7"/>
      <c r="Y61" s="7"/>
      <c r="Z61" s="7"/>
      <c r="AA61" s="7"/>
      <c r="AB61" s="7"/>
      <c r="AC61" s="7"/>
      <c r="AD61" s="7"/>
      <c r="AE61" s="7"/>
      <c r="AF61" s="7"/>
      <c r="AG61" s="5">
        <v>14</v>
      </c>
      <c r="AH61" s="5">
        <v>14</v>
      </c>
      <c r="AI61" s="5">
        <v>0</v>
      </c>
    </row>
    <row r="62" spans="1:41">
      <c r="A62" s="243"/>
      <c r="B62" s="5">
        <v>14</v>
      </c>
      <c r="C62" s="7">
        <v>40</v>
      </c>
      <c r="D62" s="7">
        <v>39</v>
      </c>
      <c r="E62" s="7">
        <v>38</v>
      </c>
      <c r="F62" s="7">
        <v>37</v>
      </c>
      <c r="G62" s="7">
        <v>36</v>
      </c>
      <c r="H62" s="7">
        <v>35</v>
      </c>
      <c r="I62" s="7">
        <v>34</v>
      </c>
      <c r="J62" s="7">
        <v>33</v>
      </c>
      <c r="K62" s="7">
        <v>32</v>
      </c>
      <c r="L62" s="7">
        <v>31</v>
      </c>
      <c r="M62" s="7">
        <v>30</v>
      </c>
      <c r="N62" s="7">
        <v>29</v>
      </c>
      <c r="O62" s="7">
        <v>28</v>
      </c>
      <c r="P62" s="7">
        <v>27</v>
      </c>
      <c r="Q62" s="7"/>
      <c r="R62" s="7"/>
      <c r="S62" s="7"/>
      <c r="T62" s="7"/>
      <c r="U62" s="7"/>
      <c r="V62" s="7"/>
      <c r="W62" s="7"/>
      <c r="X62" s="7"/>
      <c r="Y62" s="7"/>
      <c r="Z62" s="7"/>
      <c r="AA62" s="7"/>
      <c r="AB62" s="7"/>
      <c r="AC62" s="7"/>
      <c r="AD62" s="7"/>
      <c r="AE62" s="7"/>
      <c r="AF62" s="7"/>
      <c r="AG62" s="5">
        <v>14</v>
      </c>
      <c r="AH62" s="5">
        <v>14</v>
      </c>
      <c r="AI62" s="5">
        <v>0</v>
      </c>
    </row>
    <row r="63" spans="1:41">
      <c r="A63" s="243"/>
      <c r="B63" s="5">
        <v>15</v>
      </c>
      <c r="C63" s="7">
        <v>40</v>
      </c>
      <c r="D63" s="7">
        <v>39</v>
      </c>
      <c r="E63" s="7">
        <v>38</v>
      </c>
      <c r="F63" s="7">
        <v>37</v>
      </c>
      <c r="G63" s="7">
        <v>36</v>
      </c>
      <c r="H63" s="7">
        <v>35</v>
      </c>
      <c r="I63" s="7">
        <v>34</v>
      </c>
      <c r="J63" s="7">
        <v>33</v>
      </c>
      <c r="K63" s="7">
        <v>32</v>
      </c>
      <c r="L63" s="7">
        <v>31</v>
      </c>
      <c r="M63" s="7">
        <v>30</v>
      </c>
      <c r="N63" s="7">
        <v>29</v>
      </c>
      <c r="O63" s="7">
        <v>28</v>
      </c>
      <c r="P63" s="7">
        <v>27</v>
      </c>
      <c r="Q63" s="7">
        <v>26</v>
      </c>
      <c r="R63" s="7"/>
      <c r="S63" s="7"/>
      <c r="T63" s="7"/>
      <c r="U63" s="7"/>
      <c r="V63" s="7"/>
      <c r="W63" s="7"/>
      <c r="X63" s="7"/>
      <c r="Y63" s="7"/>
      <c r="Z63" s="7"/>
      <c r="AA63" s="7"/>
      <c r="AB63" s="7"/>
      <c r="AC63" s="7"/>
      <c r="AD63" s="7"/>
      <c r="AE63" s="7"/>
      <c r="AF63" s="7"/>
      <c r="AG63" s="5">
        <v>14</v>
      </c>
      <c r="AH63" s="5">
        <v>14</v>
      </c>
      <c r="AI63" s="5">
        <v>0</v>
      </c>
    </row>
    <row r="64" spans="1:41">
      <c r="A64" s="243"/>
      <c r="B64" s="5">
        <v>16</v>
      </c>
      <c r="C64" s="7">
        <v>40</v>
      </c>
      <c r="D64" s="7">
        <v>39</v>
      </c>
      <c r="E64" s="7">
        <v>38</v>
      </c>
      <c r="F64" s="7">
        <v>37</v>
      </c>
      <c r="G64" s="7">
        <v>36</v>
      </c>
      <c r="H64" s="7">
        <v>35</v>
      </c>
      <c r="I64" s="7">
        <v>34</v>
      </c>
      <c r="J64" s="7">
        <v>33</v>
      </c>
      <c r="K64" s="7">
        <v>32</v>
      </c>
      <c r="L64" s="7">
        <v>31</v>
      </c>
      <c r="M64" s="7">
        <v>30</v>
      </c>
      <c r="N64" s="7">
        <v>29</v>
      </c>
      <c r="O64" s="7">
        <v>28</v>
      </c>
      <c r="P64" s="7">
        <v>27</v>
      </c>
      <c r="Q64" s="7">
        <v>26</v>
      </c>
      <c r="R64" s="7">
        <v>25</v>
      </c>
      <c r="S64" s="7"/>
      <c r="T64" s="7"/>
      <c r="U64" s="7"/>
      <c r="V64" s="7"/>
      <c r="W64" s="7"/>
      <c r="X64" s="7"/>
      <c r="Y64" s="7"/>
      <c r="Z64" s="7"/>
      <c r="AA64" s="7"/>
      <c r="AB64" s="7"/>
      <c r="AC64" s="7"/>
      <c r="AD64" s="7"/>
      <c r="AE64" s="7"/>
      <c r="AF64" s="7"/>
      <c r="AG64" s="5">
        <v>14</v>
      </c>
      <c r="AH64" s="5">
        <v>14</v>
      </c>
      <c r="AI64" s="5">
        <v>0</v>
      </c>
    </row>
    <row r="65" spans="1:35">
      <c r="A65" s="243"/>
      <c r="B65" s="5">
        <v>17</v>
      </c>
      <c r="C65" s="7">
        <v>40</v>
      </c>
      <c r="D65" s="7">
        <v>39</v>
      </c>
      <c r="E65" s="7">
        <v>38</v>
      </c>
      <c r="F65" s="7">
        <v>37</v>
      </c>
      <c r="G65" s="7">
        <v>36</v>
      </c>
      <c r="H65" s="7">
        <v>35</v>
      </c>
      <c r="I65" s="7">
        <v>34</v>
      </c>
      <c r="J65" s="7">
        <v>33</v>
      </c>
      <c r="K65" s="7">
        <v>32</v>
      </c>
      <c r="L65" s="7">
        <v>31</v>
      </c>
      <c r="M65" s="7">
        <v>30</v>
      </c>
      <c r="N65" s="7">
        <v>29</v>
      </c>
      <c r="O65" s="7">
        <v>28</v>
      </c>
      <c r="P65" s="7">
        <v>27</v>
      </c>
      <c r="Q65" s="7">
        <v>26</v>
      </c>
      <c r="R65" s="7">
        <v>25</v>
      </c>
      <c r="S65" s="7">
        <v>24</v>
      </c>
      <c r="T65" s="7"/>
      <c r="U65" s="7"/>
      <c r="V65" s="7"/>
      <c r="W65" s="7"/>
      <c r="X65" s="7"/>
      <c r="Y65" s="7"/>
      <c r="Z65" s="7"/>
      <c r="AA65" s="7"/>
      <c r="AB65" s="7"/>
      <c r="AC65" s="7"/>
      <c r="AD65" s="7"/>
      <c r="AE65" s="7"/>
      <c r="AF65" s="7"/>
      <c r="AG65" s="5">
        <v>14</v>
      </c>
      <c r="AH65" s="5">
        <v>14</v>
      </c>
      <c r="AI65" s="5">
        <v>0</v>
      </c>
    </row>
    <row r="66" spans="1:35">
      <c r="A66" s="243"/>
      <c r="B66" s="5">
        <v>18</v>
      </c>
      <c r="C66" s="7">
        <v>40</v>
      </c>
      <c r="D66" s="7">
        <v>39</v>
      </c>
      <c r="E66" s="7">
        <v>38</v>
      </c>
      <c r="F66" s="7">
        <v>37</v>
      </c>
      <c r="G66" s="7">
        <v>36</v>
      </c>
      <c r="H66" s="7">
        <v>35</v>
      </c>
      <c r="I66" s="7">
        <v>34</v>
      </c>
      <c r="J66" s="7">
        <v>33</v>
      </c>
      <c r="K66" s="7">
        <v>32</v>
      </c>
      <c r="L66" s="7">
        <v>31</v>
      </c>
      <c r="M66" s="7">
        <v>30</v>
      </c>
      <c r="N66" s="7">
        <v>29</v>
      </c>
      <c r="O66" s="7">
        <v>28</v>
      </c>
      <c r="P66" s="7">
        <v>27</v>
      </c>
      <c r="Q66" s="7">
        <v>26</v>
      </c>
      <c r="R66" s="7">
        <v>25</v>
      </c>
      <c r="S66" s="7">
        <v>24</v>
      </c>
      <c r="T66" s="7">
        <v>23</v>
      </c>
      <c r="U66" s="7"/>
      <c r="V66" s="7"/>
      <c r="W66" s="7"/>
      <c r="X66" s="7"/>
      <c r="Y66" s="7"/>
      <c r="Z66" s="7"/>
      <c r="AA66" s="7"/>
      <c r="AB66" s="7"/>
      <c r="AC66" s="7"/>
      <c r="AD66" s="7"/>
      <c r="AE66" s="7"/>
      <c r="AF66" s="7"/>
      <c r="AG66" s="5">
        <v>14</v>
      </c>
      <c r="AH66" s="5">
        <v>14</v>
      </c>
      <c r="AI66" s="5">
        <v>0</v>
      </c>
    </row>
    <row r="67" spans="1:35">
      <c r="A67" s="243"/>
      <c r="B67" s="5">
        <v>19</v>
      </c>
      <c r="C67" s="7">
        <v>40</v>
      </c>
      <c r="D67" s="7">
        <v>39</v>
      </c>
      <c r="E67" s="7">
        <v>38</v>
      </c>
      <c r="F67" s="7">
        <v>37</v>
      </c>
      <c r="G67" s="7">
        <v>36</v>
      </c>
      <c r="H67" s="7">
        <v>35</v>
      </c>
      <c r="I67" s="7">
        <v>34</v>
      </c>
      <c r="J67" s="7">
        <v>33</v>
      </c>
      <c r="K67" s="7">
        <v>32</v>
      </c>
      <c r="L67" s="7">
        <v>31</v>
      </c>
      <c r="M67" s="7">
        <v>30</v>
      </c>
      <c r="N67" s="7">
        <v>29</v>
      </c>
      <c r="O67" s="7">
        <v>28</v>
      </c>
      <c r="P67" s="7">
        <v>27</v>
      </c>
      <c r="Q67" s="7">
        <v>26</v>
      </c>
      <c r="R67" s="7">
        <v>25</v>
      </c>
      <c r="S67" s="7">
        <v>24</v>
      </c>
      <c r="T67" s="7">
        <v>23</v>
      </c>
      <c r="U67" s="7">
        <v>22</v>
      </c>
      <c r="V67" s="7"/>
      <c r="W67" s="7"/>
      <c r="X67" s="7"/>
      <c r="Y67" s="7"/>
      <c r="Z67" s="7"/>
      <c r="AA67" s="7"/>
      <c r="AB67" s="7"/>
      <c r="AC67" s="7"/>
      <c r="AD67" s="7"/>
      <c r="AE67" s="7"/>
      <c r="AF67" s="7"/>
      <c r="AG67" s="5">
        <v>14</v>
      </c>
      <c r="AH67" s="5">
        <v>14</v>
      </c>
      <c r="AI67" s="5">
        <v>0</v>
      </c>
    </row>
    <row r="68" spans="1:35">
      <c r="A68" s="243"/>
      <c r="B68" s="5">
        <v>20</v>
      </c>
      <c r="C68" s="7">
        <v>40</v>
      </c>
      <c r="D68" s="7">
        <v>39</v>
      </c>
      <c r="E68" s="7">
        <v>38</v>
      </c>
      <c r="F68" s="7">
        <v>37</v>
      </c>
      <c r="G68" s="7">
        <v>36</v>
      </c>
      <c r="H68" s="7">
        <v>35</v>
      </c>
      <c r="I68" s="7">
        <v>34</v>
      </c>
      <c r="J68" s="7">
        <v>33</v>
      </c>
      <c r="K68" s="7">
        <v>32</v>
      </c>
      <c r="L68" s="7">
        <v>31</v>
      </c>
      <c r="M68" s="7">
        <v>30</v>
      </c>
      <c r="N68" s="7">
        <v>29</v>
      </c>
      <c r="O68" s="7">
        <v>28</v>
      </c>
      <c r="P68" s="7">
        <v>27</v>
      </c>
      <c r="Q68" s="7">
        <v>26</v>
      </c>
      <c r="R68" s="7">
        <v>25</v>
      </c>
      <c r="S68" s="7">
        <v>24</v>
      </c>
      <c r="T68" s="7">
        <v>23</v>
      </c>
      <c r="U68" s="7">
        <v>22</v>
      </c>
      <c r="V68" s="7">
        <v>21</v>
      </c>
      <c r="W68" s="7"/>
      <c r="X68" s="7"/>
      <c r="Y68" s="7"/>
      <c r="Z68" s="7"/>
      <c r="AA68" s="7"/>
      <c r="AB68" s="7"/>
      <c r="AC68" s="7"/>
      <c r="AD68" s="7"/>
      <c r="AE68" s="7"/>
      <c r="AF68" s="7"/>
      <c r="AG68" s="5">
        <v>14</v>
      </c>
      <c r="AH68" s="5">
        <v>14</v>
      </c>
      <c r="AI68" s="5">
        <v>0</v>
      </c>
    </row>
    <row r="69" spans="1:35">
      <c r="A69" s="243"/>
      <c r="B69" s="5">
        <v>21</v>
      </c>
      <c r="C69" s="7">
        <v>40</v>
      </c>
      <c r="D69" s="7">
        <v>39</v>
      </c>
      <c r="E69" s="7">
        <v>38</v>
      </c>
      <c r="F69" s="7">
        <v>37</v>
      </c>
      <c r="G69" s="7">
        <v>36</v>
      </c>
      <c r="H69" s="7">
        <v>35</v>
      </c>
      <c r="I69" s="7">
        <v>34</v>
      </c>
      <c r="J69" s="7">
        <v>33</v>
      </c>
      <c r="K69" s="7">
        <v>32</v>
      </c>
      <c r="L69" s="7">
        <v>31</v>
      </c>
      <c r="M69" s="7">
        <v>30</v>
      </c>
      <c r="N69" s="7">
        <v>29</v>
      </c>
      <c r="O69" s="7">
        <v>28</v>
      </c>
      <c r="P69" s="7">
        <v>27</v>
      </c>
      <c r="Q69" s="7">
        <v>26</v>
      </c>
      <c r="R69" s="7">
        <v>25</v>
      </c>
      <c r="S69" s="7">
        <v>24</v>
      </c>
      <c r="T69" s="7">
        <v>23</v>
      </c>
      <c r="U69" s="7">
        <v>22</v>
      </c>
      <c r="V69" s="7">
        <v>21</v>
      </c>
      <c r="W69" s="7">
        <v>20</v>
      </c>
      <c r="X69" s="7"/>
      <c r="Y69" s="7"/>
      <c r="Z69" s="7"/>
      <c r="AA69" s="7"/>
      <c r="AB69" s="7"/>
      <c r="AC69" s="7"/>
      <c r="AD69" s="7"/>
      <c r="AE69" s="7"/>
      <c r="AF69" s="7"/>
      <c r="AG69" s="5">
        <v>14</v>
      </c>
      <c r="AH69" s="5">
        <v>14</v>
      </c>
      <c r="AI69" s="5">
        <v>0</v>
      </c>
    </row>
    <row r="70" spans="1:35">
      <c r="A70" s="243"/>
      <c r="B70" s="5">
        <v>22</v>
      </c>
      <c r="C70" s="7">
        <v>40</v>
      </c>
      <c r="D70" s="7">
        <v>39</v>
      </c>
      <c r="E70" s="7">
        <v>38</v>
      </c>
      <c r="F70" s="7">
        <v>37</v>
      </c>
      <c r="G70" s="7">
        <v>36</v>
      </c>
      <c r="H70" s="7">
        <v>35</v>
      </c>
      <c r="I70" s="7">
        <v>34</v>
      </c>
      <c r="J70" s="7">
        <v>33</v>
      </c>
      <c r="K70" s="7">
        <v>32</v>
      </c>
      <c r="L70" s="7">
        <v>31</v>
      </c>
      <c r="M70" s="7">
        <v>30</v>
      </c>
      <c r="N70" s="7">
        <v>29</v>
      </c>
      <c r="O70" s="7">
        <v>28</v>
      </c>
      <c r="P70" s="7">
        <v>27</v>
      </c>
      <c r="Q70" s="7">
        <v>26</v>
      </c>
      <c r="R70" s="7">
        <v>25</v>
      </c>
      <c r="S70" s="7">
        <v>24</v>
      </c>
      <c r="T70" s="7">
        <v>23</v>
      </c>
      <c r="U70" s="7">
        <v>22</v>
      </c>
      <c r="V70" s="7">
        <v>21</v>
      </c>
      <c r="W70" s="7">
        <v>20</v>
      </c>
      <c r="X70" s="7">
        <v>19</v>
      </c>
      <c r="Y70" s="7"/>
      <c r="Z70" s="7"/>
      <c r="AA70" s="7"/>
      <c r="AB70" s="7"/>
      <c r="AC70" s="7"/>
      <c r="AD70" s="7"/>
      <c r="AE70" s="7"/>
      <c r="AF70" s="7"/>
      <c r="AG70" s="5">
        <v>14</v>
      </c>
      <c r="AH70" s="5">
        <v>14</v>
      </c>
      <c r="AI70" s="5">
        <v>0</v>
      </c>
    </row>
    <row r="71" spans="1:35">
      <c r="A71" s="243"/>
      <c r="B71" s="5">
        <v>23</v>
      </c>
      <c r="C71" s="7">
        <v>40</v>
      </c>
      <c r="D71" s="7">
        <v>39</v>
      </c>
      <c r="E71" s="7">
        <v>38</v>
      </c>
      <c r="F71" s="7">
        <v>37</v>
      </c>
      <c r="G71" s="7">
        <v>36</v>
      </c>
      <c r="H71" s="7">
        <v>35</v>
      </c>
      <c r="I71" s="7">
        <v>34</v>
      </c>
      <c r="J71" s="7">
        <v>33</v>
      </c>
      <c r="K71" s="7">
        <v>32</v>
      </c>
      <c r="L71" s="7">
        <v>31</v>
      </c>
      <c r="M71" s="7">
        <v>30</v>
      </c>
      <c r="N71" s="7">
        <v>29</v>
      </c>
      <c r="O71" s="7">
        <v>28</v>
      </c>
      <c r="P71" s="7">
        <v>27</v>
      </c>
      <c r="Q71" s="7">
        <v>26</v>
      </c>
      <c r="R71" s="7">
        <v>25</v>
      </c>
      <c r="S71" s="7">
        <v>24</v>
      </c>
      <c r="T71" s="7">
        <v>23</v>
      </c>
      <c r="U71" s="7">
        <v>22</v>
      </c>
      <c r="V71" s="7">
        <v>21</v>
      </c>
      <c r="W71" s="7">
        <v>20</v>
      </c>
      <c r="X71" s="7">
        <v>19</v>
      </c>
      <c r="Y71" s="7">
        <v>18</v>
      </c>
      <c r="Z71" s="7"/>
      <c r="AA71" s="7"/>
      <c r="AB71" s="7"/>
      <c r="AC71" s="7"/>
      <c r="AD71" s="7"/>
      <c r="AE71" s="7"/>
      <c r="AF71" s="7"/>
      <c r="AG71" s="5">
        <v>14</v>
      </c>
      <c r="AH71" s="5">
        <v>14</v>
      </c>
      <c r="AI71" s="5">
        <v>0</v>
      </c>
    </row>
    <row r="72" spans="1:35">
      <c r="A72" s="243"/>
      <c r="B72" s="5">
        <v>24</v>
      </c>
      <c r="C72" s="7">
        <v>40</v>
      </c>
      <c r="D72" s="7">
        <v>39</v>
      </c>
      <c r="E72" s="7">
        <v>38</v>
      </c>
      <c r="F72" s="7">
        <v>37</v>
      </c>
      <c r="G72" s="7">
        <v>36</v>
      </c>
      <c r="H72" s="7">
        <v>35</v>
      </c>
      <c r="I72" s="7">
        <v>34</v>
      </c>
      <c r="J72" s="7">
        <v>33</v>
      </c>
      <c r="K72" s="7">
        <v>32</v>
      </c>
      <c r="L72" s="7">
        <v>31</v>
      </c>
      <c r="M72" s="7">
        <v>30</v>
      </c>
      <c r="N72" s="7">
        <v>29</v>
      </c>
      <c r="O72" s="7">
        <v>28</v>
      </c>
      <c r="P72" s="7">
        <v>27</v>
      </c>
      <c r="Q72" s="7">
        <v>26</v>
      </c>
      <c r="R72" s="7">
        <v>25</v>
      </c>
      <c r="S72" s="7">
        <v>24</v>
      </c>
      <c r="T72" s="7">
        <v>23</v>
      </c>
      <c r="U72" s="7">
        <v>22</v>
      </c>
      <c r="V72" s="7">
        <v>21</v>
      </c>
      <c r="W72" s="7">
        <v>20</v>
      </c>
      <c r="X72" s="7">
        <v>19</v>
      </c>
      <c r="Y72" s="7">
        <v>18</v>
      </c>
      <c r="Z72" s="7">
        <v>17</v>
      </c>
      <c r="AA72" s="7"/>
      <c r="AB72" s="7"/>
      <c r="AC72" s="7"/>
      <c r="AD72" s="7"/>
      <c r="AE72" s="7"/>
      <c r="AF72" s="7"/>
      <c r="AG72" s="5">
        <v>14</v>
      </c>
      <c r="AH72" s="5">
        <v>14</v>
      </c>
      <c r="AI72" s="5">
        <v>0</v>
      </c>
    </row>
    <row r="73" spans="1:35">
      <c r="A73" s="243"/>
      <c r="B73" s="5">
        <v>25</v>
      </c>
      <c r="C73" s="7">
        <v>40</v>
      </c>
      <c r="D73" s="7">
        <v>39</v>
      </c>
      <c r="E73" s="7">
        <v>38</v>
      </c>
      <c r="F73" s="7">
        <v>37</v>
      </c>
      <c r="G73" s="7">
        <v>36</v>
      </c>
      <c r="H73" s="7">
        <v>35</v>
      </c>
      <c r="I73" s="7">
        <v>34</v>
      </c>
      <c r="J73" s="7">
        <v>33</v>
      </c>
      <c r="K73" s="7">
        <v>32</v>
      </c>
      <c r="L73" s="7">
        <v>31</v>
      </c>
      <c r="M73" s="7">
        <v>30</v>
      </c>
      <c r="N73" s="7">
        <v>29</v>
      </c>
      <c r="O73" s="7">
        <v>28</v>
      </c>
      <c r="P73" s="7">
        <v>27</v>
      </c>
      <c r="Q73" s="7">
        <v>26</v>
      </c>
      <c r="R73" s="7">
        <v>25</v>
      </c>
      <c r="S73" s="7">
        <v>24</v>
      </c>
      <c r="T73" s="7">
        <v>23</v>
      </c>
      <c r="U73" s="7">
        <v>22</v>
      </c>
      <c r="V73" s="7">
        <v>21</v>
      </c>
      <c r="W73" s="7">
        <v>20</v>
      </c>
      <c r="X73" s="7">
        <v>19</v>
      </c>
      <c r="Y73" s="7">
        <v>18</v>
      </c>
      <c r="Z73" s="7">
        <v>17</v>
      </c>
      <c r="AA73" s="7">
        <v>16</v>
      </c>
      <c r="AB73" s="7"/>
      <c r="AC73" s="7"/>
      <c r="AD73" s="7"/>
      <c r="AE73" s="7"/>
      <c r="AF73" s="7"/>
      <c r="AG73" s="5">
        <v>14</v>
      </c>
      <c r="AH73" s="5">
        <v>14</v>
      </c>
      <c r="AI73" s="5">
        <v>0</v>
      </c>
    </row>
    <row r="74" spans="1:35">
      <c r="A74" s="243"/>
      <c r="B74" s="5">
        <v>26</v>
      </c>
      <c r="C74" s="7">
        <v>40</v>
      </c>
      <c r="D74" s="7">
        <v>39</v>
      </c>
      <c r="E74" s="7">
        <v>38</v>
      </c>
      <c r="F74" s="7">
        <v>37</v>
      </c>
      <c r="G74" s="7">
        <v>36</v>
      </c>
      <c r="H74" s="7">
        <v>35</v>
      </c>
      <c r="I74" s="7">
        <v>34</v>
      </c>
      <c r="J74" s="7">
        <v>33</v>
      </c>
      <c r="K74" s="7">
        <v>32</v>
      </c>
      <c r="L74" s="7">
        <v>31</v>
      </c>
      <c r="M74" s="7">
        <v>30</v>
      </c>
      <c r="N74" s="7">
        <v>29</v>
      </c>
      <c r="O74" s="7">
        <v>28</v>
      </c>
      <c r="P74" s="7">
        <v>27</v>
      </c>
      <c r="Q74" s="7">
        <v>26</v>
      </c>
      <c r="R74" s="7">
        <v>25</v>
      </c>
      <c r="S74" s="7">
        <v>24</v>
      </c>
      <c r="T74" s="7">
        <v>23</v>
      </c>
      <c r="U74" s="7">
        <v>22</v>
      </c>
      <c r="V74" s="7">
        <v>21</v>
      </c>
      <c r="W74" s="7">
        <v>20</v>
      </c>
      <c r="X74" s="7">
        <v>19</v>
      </c>
      <c r="Y74" s="7">
        <v>18</v>
      </c>
      <c r="Z74" s="7">
        <v>17</v>
      </c>
      <c r="AA74" s="7">
        <v>16</v>
      </c>
      <c r="AB74" s="7">
        <v>15</v>
      </c>
      <c r="AC74" s="7"/>
      <c r="AD74" s="7"/>
      <c r="AE74" s="7"/>
      <c r="AF74" s="7"/>
      <c r="AG74" s="5">
        <v>14</v>
      </c>
      <c r="AH74" s="5">
        <v>14</v>
      </c>
      <c r="AI74" s="5">
        <v>0</v>
      </c>
    </row>
    <row r="75" spans="1:35">
      <c r="A75" s="243"/>
      <c r="B75" s="5">
        <v>27</v>
      </c>
      <c r="C75" s="7">
        <v>40</v>
      </c>
      <c r="D75" s="7">
        <v>39</v>
      </c>
      <c r="E75" s="7">
        <v>38</v>
      </c>
      <c r="F75" s="7">
        <v>37</v>
      </c>
      <c r="G75" s="7">
        <v>36</v>
      </c>
      <c r="H75" s="7">
        <v>35</v>
      </c>
      <c r="I75" s="7">
        <v>34</v>
      </c>
      <c r="J75" s="7">
        <v>33</v>
      </c>
      <c r="K75" s="7">
        <v>32</v>
      </c>
      <c r="L75" s="7">
        <v>31</v>
      </c>
      <c r="M75" s="7">
        <v>30</v>
      </c>
      <c r="N75" s="7">
        <v>29</v>
      </c>
      <c r="O75" s="7">
        <v>28</v>
      </c>
      <c r="P75" s="7">
        <v>27</v>
      </c>
      <c r="Q75" s="7">
        <v>26</v>
      </c>
      <c r="R75" s="7">
        <v>25</v>
      </c>
      <c r="S75" s="7">
        <v>24</v>
      </c>
      <c r="T75" s="7">
        <v>23</v>
      </c>
      <c r="U75" s="7">
        <v>22</v>
      </c>
      <c r="V75" s="7">
        <v>21</v>
      </c>
      <c r="W75" s="7">
        <v>20</v>
      </c>
      <c r="X75" s="7">
        <v>19</v>
      </c>
      <c r="Y75" s="7">
        <v>18</v>
      </c>
      <c r="Z75" s="7">
        <v>17</v>
      </c>
      <c r="AA75" s="7">
        <v>16</v>
      </c>
      <c r="AB75" s="7">
        <v>15</v>
      </c>
      <c r="AC75" s="7">
        <v>14</v>
      </c>
      <c r="AD75" s="7"/>
      <c r="AE75" s="7"/>
      <c r="AF75" s="7"/>
      <c r="AG75" s="5">
        <v>14</v>
      </c>
      <c r="AH75" s="5">
        <v>14</v>
      </c>
      <c r="AI75" s="5">
        <v>0</v>
      </c>
    </row>
    <row r="76" spans="1:35">
      <c r="A76" s="243"/>
      <c r="B76" s="5">
        <v>28</v>
      </c>
      <c r="C76" s="7">
        <v>40</v>
      </c>
      <c r="D76" s="7">
        <v>39</v>
      </c>
      <c r="E76" s="7">
        <v>38</v>
      </c>
      <c r="F76" s="7">
        <v>37</v>
      </c>
      <c r="G76" s="7">
        <v>36</v>
      </c>
      <c r="H76" s="7">
        <v>35</v>
      </c>
      <c r="I76" s="7">
        <v>34</v>
      </c>
      <c r="J76" s="7">
        <v>33</v>
      </c>
      <c r="K76" s="7">
        <v>32</v>
      </c>
      <c r="L76" s="7">
        <v>31</v>
      </c>
      <c r="M76" s="7">
        <v>30</v>
      </c>
      <c r="N76" s="7">
        <v>29</v>
      </c>
      <c r="O76" s="7">
        <v>28</v>
      </c>
      <c r="P76" s="7">
        <v>27</v>
      </c>
      <c r="Q76" s="7">
        <v>26</v>
      </c>
      <c r="R76" s="7">
        <v>25</v>
      </c>
      <c r="S76" s="7">
        <v>24</v>
      </c>
      <c r="T76" s="7">
        <v>23</v>
      </c>
      <c r="U76" s="7">
        <v>22</v>
      </c>
      <c r="V76" s="7">
        <v>21</v>
      </c>
      <c r="W76" s="7">
        <v>20</v>
      </c>
      <c r="X76" s="7">
        <v>19</v>
      </c>
      <c r="Y76" s="7">
        <v>18</v>
      </c>
      <c r="Z76" s="7">
        <v>17</v>
      </c>
      <c r="AA76" s="7">
        <v>16</v>
      </c>
      <c r="AB76" s="7">
        <v>15</v>
      </c>
      <c r="AC76" s="7">
        <v>14</v>
      </c>
      <c r="AD76" s="7">
        <v>13</v>
      </c>
      <c r="AE76" s="7"/>
      <c r="AF76" s="7"/>
      <c r="AG76" s="5">
        <v>14</v>
      </c>
      <c r="AH76" s="5">
        <v>14</v>
      </c>
      <c r="AI76" s="5">
        <v>0</v>
      </c>
    </row>
    <row r="77" spans="1:35">
      <c r="A77" s="243"/>
      <c r="B77" s="5">
        <v>29</v>
      </c>
      <c r="C77" s="7">
        <v>40</v>
      </c>
      <c r="D77" s="7">
        <v>39</v>
      </c>
      <c r="E77" s="7">
        <v>38</v>
      </c>
      <c r="F77" s="7">
        <v>37</v>
      </c>
      <c r="G77" s="7">
        <v>36</v>
      </c>
      <c r="H77" s="7">
        <v>35</v>
      </c>
      <c r="I77" s="7">
        <v>34</v>
      </c>
      <c r="J77" s="7">
        <v>33</v>
      </c>
      <c r="K77" s="7">
        <v>32</v>
      </c>
      <c r="L77" s="7">
        <v>31</v>
      </c>
      <c r="M77" s="7">
        <v>30</v>
      </c>
      <c r="N77" s="7">
        <v>29</v>
      </c>
      <c r="O77" s="7">
        <v>28</v>
      </c>
      <c r="P77" s="7">
        <v>27</v>
      </c>
      <c r="Q77" s="7">
        <v>26</v>
      </c>
      <c r="R77" s="7">
        <v>25</v>
      </c>
      <c r="S77" s="7">
        <v>24</v>
      </c>
      <c r="T77" s="7">
        <v>23</v>
      </c>
      <c r="U77" s="7">
        <v>22</v>
      </c>
      <c r="V77" s="7">
        <v>21</v>
      </c>
      <c r="W77" s="7">
        <v>20</v>
      </c>
      <c r="X77" s="7">
        <v>19</v>
      </c>
      <c r="Y77" s="7">
        <v>18</v>
      </c>
      <c r="Z77" s="7">
        <v>17</v>
      </c>
      <c r="AA77" s="7">
        <v>16</v>
      </c>
      <c r="AB77" s="7">
        <v>15</v>
      </c>
      <c r="AC77" s="7">
        <v>14</v>
      </c>
      <c r="AD77" s="7">
        <v>13</v>
      </c>
      <c r="AE77" s="7">
        <v>12</v>
      </c>
      <c r="AF77" s="7"/>
      <c r="AG77" s="5">
        <v>14</v>
      </c>
      <c r="AH77" s="5">
        <v>14</v>
      </c>
      <c r="AI77" s="5">
        <v>0</v>
      </c>
    </row>
    <row r="78" spans="1:35">
      <c r="A78" s="243"/>
      <c r="B78" s="5">
        <v>30</v>
      </c>
      <c r="C78" s="7">
        <v>40</v>
      </c>
      <c r="D78" s="7">
        <v>39</v>
      </c>
      <c r="E78" s="7">
        <v>38</v>
      </c>
      <c r="F78" s="7">
        <v>37</v>
      </c>
      <c r="G78" s="7">
        <v>36</v>
      </c>
      <c r="H78" s="7">
        <v>35</v>
      </c>
      <c r="I78" s="7">
        <v>34</v>
      </c>
      <c r="J78" s="7">
        <v>33</v>
      </c>
      <c r="K78" s="7">
        <v>32</v>
      </c>
      <c r="L78" s="7">
        <v>31</v>
      </c>
      <c r="M78" s="7">
        <v>30</v>
      </c>
      <c r="N78" s="7">
        <v>29</v>
      </c>
      <c r="O78" s="7">
        <v>28</v>
      </c>
      <c r="P78" s="7">
        <v>27</v>
      </c>
      <c r="Q78" s="7">
        <v>26</v>
      </c>
      <c r="R78" s="7">
        <v>25</v>
      </c>
      <c r="S78" s="7">
        <v>24</v>
      </c>
      <c r="T78" s="7">
        <v>23</v>
      </c>
      <c r="U78" s="7">
        <v>22</v>
      </c>
      <c r="V78" s="7">
        <v>21</v>
      </c>
      <c r="W78" s="7">
        <v>20</v>
      </c>
      <c r="X78" s="7">
        <v>19</v>
      </c>
      <c r="Y78" s="7">
        <v>18</v>
      </c>
      <c r="Z78" s="7">
        <v>17</v>
      </c>
      <c r="AA78" s="7">
        <v>16</v>
      </c>
      <c r="AB78" s="7">
        <v>15</v>
      </c>
      <c r="AC78" s="7">
        <v>14</v>
      </c>
      <c r="AD78" s="7">
        <v>13</v>
      </c>
      <c r="AE78" s="7">
        <v>12</v>
      </c>
      <c r="AF78" s="7">
        <v>11</v>
      </c>
      <c r="AG78" s="5">
        <v>14</v>
      </c>
      <c r="AH78" s="5">
        <v>14</v>
      </c>
      <c r="AI78" s="5">
        <v>0</v>
      </c>
    </row>
    <row r="79" spans="1:35">
      <c r="A79" s="243"/>
      <c r="B79" s="5"/>
      <c r="C79" s="5">
        <v>1</v>
      </c>
      <c r="D79" s="5">
        <v>2</v>
      </c>
      <c r="E79" s="5">
        <v>3</v>
      </c>
      <c r="F79" s="5">
        <v>4</v>
      </c>
      <c r="G79" s="5">
        <v>5</v>
      </c>
      <c r="H79" s="5">
        <v>6</v>
      </c>
      <c r="I79" s="5">
        <v>7</v>
      </c>
      <c r="J79" s="5">
        <v>8</v>
      </c>
      <c r="K79" s="5">
        <v>9</v>
      </c>
      <c r="L79" s="5">
        <v>10</v>
      </c>
      <c r="M79" s="5">
        <v>11</v>
      </c>
      <c r="N79" s="5">
        <v>12</v>
      </c>
      <c r="O79" s="5">
        <v>13</v>
      </c>
      <c r="P79" s="5">
        <v>14</v>
      </c>
      <c r="Q79" s="5">
        <v>15</v>
      </c>
      <c r="R79" s="5">
        <v>16</v>
      </c>
      <c r="S79" s="5">
        <v>17</v>
      </c>
      <c r="T79" s="5">
        <v>18</v>
      </c>
      <c r="U79" s="5">
        <v>19</v>
      </c>
      <c r="V79" s="5">
        <v>20</v>
      </c>
      <c r="W79" s="5">
        <v>21</v>
      </c>
      <c r="X79" s="5">
        <v>22</v>
      </c>
      <c r="Y79" s="5">
        <v>23</v>
      </c>
      <c r="Z79" s="5">
        <v>24</v>
      </c>
      <c r="AA79" s="5">
        <v>25</v>
      </c>
      <c r="AB79" s="5">
        <v>26</v>
      </c>
      <c r="AC79" s="5">
        <v>27</v>
      </c>
      <c r="AD79" s="5">
        <v>28</v>
      </c>
      <c r="AE79" s="5">
        <v>29</v>
      </c>
      <c r="AF79" s="5">
        <v>30</v>
      </c>
      <c r="AG79" s="5"/>
      <c r="AH79" s="5"/>
      <c r="AI79" s="5"/>
    </row>
    <row r="80" spans="1:35">
      <c r="B80" s="242" t="s">
        <v>7</v>
      </c>
      <c r="C80" s="242"/>
      <c r="D80" s="242"/>
      <c r="E80" s="242"/>
      <c r="F80" s="242"/>
      <c r="G80" s="242"/>
      <c r="H80" s="242"/>
      <c r="I80" s="242"/>
      <c r="J80" s="242"/>
      <c r="K80" s="242"/>
      <c r="L80" s="242"/>
      <c r="M80" s="242"/>
      <c r="N80" s="242"/>
      <c r="O80" s="242"/>
      <c r="P80" s="242"/>
      <c r="Q80" s="242"/>
      <c r="R80" s="242"/>
      <c r="S80" s="242"/>
      <c r="T80" s="242"/>
      <c r="U80" s="242"/>
      <c r="V80" s="242"/>
      <c r="W80" s="242"/>
      <c r="X80" s="242"/>
      <c r="Y80" s="242"/>
      <c r="Z80" s="242"/>
      <c r="AA80" s="242"/>
      <c r="AB80" s="242"/>
      <c r="AC80" s="242"/>
      <c r="AD80" s="242"/>
      <c r="AE80" s="242"/>
      <c r="AF80" s="242"/>
      <c r="AG80" s="103"/>
      <c r="AH80" s="103"/>
    </row>
  </sheetData>
  <mergeCells count="15">
    <mergeCell ref="B47:AF47"/>
    <mergeCell ref="A48:A79"/>
    <mergeCell ref="B80:AF80"/>
    <mergeCell ref="B8:AF8"/>
    <mergeCell ref="A9:A40"/>
    <mergeCell ref="B41:AF41"/>
    <mergeCell ref="AL9:AT10"/>
    <mergeCell ref="AL12:AT13"/>
    <mergeCell ref="AL15:AT16"/>
    <mergeCell ref="AL18:AT19"/>
    <mergeCell ref="AL33:AT34"/>
    <mergeCell ref="AL21:AT22"/>
    <mergeCell ref="AL24:AT25"/>
    <mergeCell ref="AL27:AT28"/>
    <mergeCell ref="AL30:AT31"/>
  </mergeCells>
  <phoneticPr fontId="0" type="noConversion"/>
  <pageMargins left="0.17" right="0.17" top="0.19685039370078741" bottom="0.19685039370078741" header="0.19685039370078741" footer="0.19685039370078741"/>
  <pageSetup paperSize="9"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
    <tabColor theme="4" tint="-0.249977111117893"/>
    <pageSetUpPr fitToPage="1"/>
  </sheetPr>
  <dimension ref="A1:O371"/>
  <sheetViews>
    <sheetView workbookViewId="0">
      <pane ySplit="5" topLeftCell="A6" activePane="bottomLeft" state="frozen"/>
      <selection sqref="A1:XFD1048576"/>
      <selection pane="bottomLeft"/>
    </sheetView>
  </sheetViews>
  <sheetFormatPr defaultColWidth="8.85546875" defaultRowHeight="15"/>
  <cols>
    <col min="1" max="1" width="15.5703125" style="102" customWidth="1"/>
    <col min="2" max="2" width="24.7109375" style="70" customWidth="1"/>
    <col min="3" max="3" width="19.42578125" style="102" bestFit="1" customWidth="1"/>
    <col min="4" max="4" width="24.7109375" style="111" bestFit="1" customWidth="1"/>
    <col min="5" max="14" width="14.5703125" style="111" customWidth="1"/>
    <col min="15" max="44" width="12.5703125" style="102" customWidth="1"/>
    <col min="45" max="16384" width="8.85546875" style="102"/>
  </cols>
  <sheetData>
    <row r="1" spans="1:15" ht="15" customHeight="1"/>
    <row r="2" spans="1:15" ht="15" customHeight="1">
      <c r="B2" s="71" t="s">
        <v>6</v>
      </c>
      <c r="C2" s="259" t="s">
        <v>65</v>
      </c>
      <c r="D2" s="259"/>
      <c r="E2" s="254"/>
      <c r="F2" s="254"/>
    </row>
    <row r="3" spans="1:15" ht="15" customHeight="1"/>
    <row r="4" spans="1:15" ht="15" customHeight="1"/>
    <row r="5" spans="1:15" s="107" customFormat="1" ht="15" customHeight="1">
      <c r="A5" s="110" t="s">
        <v>9</v>
      </c>
      <c r="B5" s="72" t="s">
        <v>8</v>
      </c>
      <c r="C5" s="72" t="s">
        <v>5</v>
      </c>
      <c r="D5" s="110" t="s">
        <v>10</v>
      </c>
      <c r="E5" s="164" t="s">
        <v>152</v>
      </c>
      <c r="F5" s="165" t="s">
        <v>153</v>
      </c>
      <c r="G5" s="166" t="s">
        <v>0</v>
      </c>
      <c r="H5" s="167" t="s">
        <v>51</v>
      </c>
      <c r="I5" s="168" t="s">
        <v>154</v>
      </c>
      <c r="J5" s="169" t="s">
        <v>155</v>
      </c>
      <c r="K5" s="170" t="s">
        <v>4</v>
      </c>
      <c r="L5" s="171" t="s">
        <v>156</v>
      </c>
      <c r="M5" s="172" t="s">
        <v>157</v>
      </c>
      <c r="N5" s="173" t="s">
        <v>158</v>
      </c>
      <c r="O5" s="174" t="s">
        <v>21</v>
      </c>
    </row>
    <row r="6" spans="1:15" ht="15" customHeight="1">
      <c r="A6" s="139" t="str">
        <f>TAG_RESTRICTED_LIGHT!A6</f>
        <v>No</v>
      </c>
      <c r="B6" s="96" t="str">
        <f>TAG_RESTRICTED_LIGHT!B6</f>
        <v>Anthony Bradshaw</v>
      </c>
      <c r="C6" s="141">
        <f t="shared" ref="C6:C69" si="0">SUM(E6:O6)</f>
        <v>144</v>
      </c>
      <c r="D6" s="175">
        <f t="shared" ref="D6:D69" si="1">SUM(E6:O6)-MIN(E6:I6)</f>
        <v>113</v>
      </c>
      <c r="E6" s="124">
        <f>IFERROR(VLOOKUP(B6,TAG_RESTRICTED_LIGHT!$B$93:$D$134,3,FALSE),0)</f>
        <v>35</v>
      </c>
      <c r="F6" s="124">
        <f>IFERROR(VLOOKUP(B6,TAG_RESTRICTED_LIGHT!$F$93:$H$134,3,FALSE),0)</f>
        <v>31</v>
      </c>
      <c r="G6" s="176"/>
      <c r="H6" s="124">
        <f>IFERROR(VLOOKUP(B6,TAG_RESTRICTED_LIGHT!$J$93:$L$134,3,FALSE),0)</f>
        <v>40</v>
      </c>
      <c r="I6" s="125">
        <f>IFERROR(VLOOKUP(B6,TAG_RESTRICTED_LIGHT!$N$93:$P$134,3,FALSE),0)</f>
        <v>38</v>
      </c>
      <c r="J6" s="177">
        <f>IFERROR(VLOOKUP(B6,TAG_RESTRICTED_LIGHT!$R$93:$T$134,3,FALSE),0)</f>
        <v>0</v>
      </c>
      <c r="K6" s="176"/>
      <c r="L6" s="177">
        <f>IFERROR(VLOOKUP(B6,TAG_RESTRICTED_LIGHT!$V$93:$X$134,3,FALSE),0)</f>
        <v>0</v>
      </c>
      <c r="M6" s="177">
        <f>IFERROR(VLOOKUP(B6,TAG_RESTRICTED_LIGHT!$Z$93:$AB$134,3,FALSE),0)</f>
        <v>0</v>
      </c>
      <c r="N6" s="178">
        <f>IFERROR(VLOOKUP(B6,TAG_RESTRICTED_LIGHT!$AD$93:$AF$134,3,FALSE),0)</f>
        <v>0</v>
      </c>
      <c r="O6" s="176"/>
    </row>
    <row r="7" spans="1:15" s="231" customFormat="1" ht="15" customHeight="1">
      <c r="A7" s="139" t="s">
        <v>281</v>
      </c>
      <c r="B7" s="96" t="s">
        <v>208</v>
      </c>
      <c r="C7" s="141">
        <f t="shared" si="0"/>
        <v>111</v>
      </c>
      <c r="D7" s="175">
        <f t="shared" si="1"/>
        <v>111</v>
      </c>
      <c r="E7" s="124">
        <v>37</v>
      </c>
      <c r="F7" s="124">
        <v>40</v>
      </c>
      <c r="G7" s="176"/>
      <c r="H7" s="124">
        <v>34</v>
      </c>
      <c r="I7" s="125">
        <v>0</v>
      </c>
      <c r="J7" s="177"/>
      <c r="K7" s="176"/>
      <c r="L7" s="177"/>
      <c r="M7" s="177"/>
      <c r="N7" s="178"/>
      <c r="O7" s="176"/>
    </row>
    <row r="8" spans="1:15" ht="15" customHeight="1">
      <c r="A8" s="139" t="s">
        <v>281</v>
      </c>
      <c r="B8" s="96" t="s">
        <v>63</v>
      </c>
      <c r="C8" s="141">
        <f t="shared" si="0"/>
        <v>110</v>
      </c>
      <c r="D8" s="175">
        <f t="shared" si="1"/>
        <v>110</v>
      </c>
      <c r="E8" s="124">
        <v>39</v>
      </c>
      <c r="F8" s="124">
        <v>36</v>
      </c>
      <c r="G8" s="176"/>
      <c r="H8" s="124">
        <v>0</v>
      </c>
      <c r="I8" s="125">
        <v>35</v>
      </c>
      <c r="J8" s="177"/>
      <c r="K8" s="176"/>
      <c r="L8" s="177"/>
      <c r="M8" s="177"/>
      <c r="N8" s="178"/>
      <c r="O8" s="176"/>
    </row>
    <row r="9" spans="1:15" s="234" customFormat="1" ht="15" hidden="1" customHeight="1">
      <c r="A9" s="139" t="str">
        <f>TAG_RESTRICTED_HEAVY!A6</f>
        <v>Yes</v>
      </c>
      <c r="B9" s="96" t="str">
        <f>TAG_RESTRICTED_HEAVY!B6</f>
        <v>Stephen Mckay</v>
      </c>
      <c r="C9" s="141">
        <f t="shared" si="0"/>
        <v>39.5</v>
      </c>
      <c r="D9" s="175">
        <f t="shared" si="1"/>
        <v>39.5</v>
      </c>
      <c r="E9" s="124">
        <f>IFERROR(VLOOKUP(B9,TAG_RESTRICTED_HEAVY!$B$93:$D$134,3,FALSE),0)</f>
        <v>0</v>
      </c>
      <c r="F9" s="124">
        <f>IFERROR(VLOOKUP(B9,TAG_RESTRICTED_HEAVY!$F$93:$H$134,3,FALSE),0)</f>
        <v>0</v>
      </c>
      <c r="G9" s="176"/>
      <c r="H9" s="124">
        <f>IFERROR(VLOOKUP(B9,TAG_RESTRICTED_HEAVY!$J$93:$L$134,3,FALSE),0)</f>
        <v>19.5</v>
      </c>
      <c r="I9" s="125">
        <f>IFERROR(VLOOKUP(B9,TAG_RESTRICTED_HEAVY!$N$93:$P$134,3,FALSE),0)</f>
        <v>20</v>
      </c>
      <c r="J9" s="177">
        <f>IFERROR(VLOOKUP(B9,TAG_RESTRICTED_HEAVY!$R$93:$T$134,3,FALSE),0)</f>
        <v>0</v>
      </c>
      <c r="K9" s="176"/>
      <c r="L9" s="177">
        <f>IFERROR(VLOOKUP(B9,TAG_RESTRICTED_HEAVY!$V$93:$X$134,3,FALSE),0)</f>
        <v>0</v>
      </c>
      <c r="M9" s="177">
        <f>IFERROR(VLOOKUP(B9,TAG_RESTRICTED_HEAVY!$Z$93:$AB$134,3,FALSE),0)</f>
        <v>0</v>
      </c>
      <c r="N9" s="178">
        <f>IFERROR(VLOOKUP(B9,TAG_RESTRICTED_HEAVY!$AD$93:$AF$134,3,FALSE),0)</f>
        <v>0</v>
      </c>
      <c r="O9" s="176"/>
    </row>
    <row r="10" spans="1:15" ht="15" hidden="1" customHeight="1">
      <c r="A10" s="139" t="str">
        <f>TAG_RESTRICTED_LIGHT!A27</f>
        <v>Yes</v>
      </c>
      <c r="B10" s="96" t="str">
        <f>TAG_RESTRICTED_LIGHT!B27</f>
        <v>Stephen Mckay</v>
      </c>
      <c r="C10" s="141">
        <f t="shared" si="0"/>
        <v>24</v>
      </c>
      <c r="D10" s="175">
        <f t="shared" si="1"/>
        <v>24</v>
      </c>
      <c r="E10" s="124">
        <f>IFERROR(VLOOKUP(B10,TAG_RESTRICTED_LIGHT!$B$93:$D$134,3,FALSE),0)</f>
        <v>0</v>
      </c>
      <c r="F10" s="124">
        <f>IFERROR(VLOOKUP(B10,TAG_RESTRICTED_LIGHT!$F$93:$H$134,3,FALSE),0)</f>
        <v>24</v>
      </c>
      <c r="G10" s="176"/>
      <c r="H10" s="124">
        <f>IFERROR(VLOOKUP(B10,TAG_RESTRICTED_LIGHT!$J$93:$L$134,3,FALSE),0)</f>
        <v>0</v>
      </c>
      <c r="I10" s="125">
        <f>IFERROR(VLOOKUP(B10,TAG_RESTRICTED_LIGHT!$N$93:$P$134,3,FALSE),0)</f>
        <v>0</v>
      </c>
      <c r="J10" s="177">
        <f>IFERROR(VLOOKUP(B10,TAG_RESTRICTED_LIGHT!$R$93:$T$134,3,FALSE),0)</f>
        <v>0</v>
      </c>
      <c r="K10" s="176"/>
      <c r="L10" s="177">
        <f>IFERROR(VLOOKUP(B10,TAG_RESTRICTED_LIGHT!$V$93:$X$134,3,FALSE),0)</f>
        <v>0</v>
      </c>
      <c r="M10" s="177">
        <f>IFERROR(VLOOKUP(B10,TAG_RESTRICTED_LIGHT!$Z$93:$AB$134,3,FALSE),0)</f>
        <v>0</v>
      </c>
      <c r="N10" s="178">
        <f>IFERROR(VLOOKUP(B10,TAG_RESTRICTED_LIGHT!$AD$93:$AF$134,3,FALSE),0)</f>
        <v>0</v>
      </c>
      <c r="O10" s="176"/>
    </row>
    <row r="11" spans="1:15" ht="15" customHeight="1">
      <c r="A11" s="139" t="str">
        <f>TAG_RESTRICTED_LIGHT!A7</f>
        <v>No</v>
      </c>
      <c r="B11" s="96" t="str">
        <f>TAG_RESTRICTED_LIGHT!B7</f>
        <v>Kayne MacDonald</v>
      </c>
      <c r="C11" s="141">
        <f t="shared" si="0"/>
        <v>135</v>
      </c>
      <c r="D11" s="175">
        <f t="shared" si="1"/>
        <v>107</v>
      </c>
      <c r="E11" s="124">
        <f>IFERROR(VLOOKUP(B11,TAG_RESTRICTED_LIGHT!$B$93:$D$134,3,FALSE),0)</f>
        <v>28</v>
      </c>
      <c r="F11" s="124">
        <f>IFERROR(VLOOKUP(B11,TAG_RESTRICTED_LIGHT!$F$93:$H$134,3,FALSE),0)</f>
        <v>32</v>
      </c>
      <c r="G11" s="176"/>
      <c r="H11" s="124">
        <f>IFERROR(VLOOKUP(B11,TAG_RESTRICTED_LIGHT!$J$93:$L$134,3,FALSE),0)</f>
        <v>39</v>
      </c>
      <c r="I11" s="125">
        <f>IFERROR(VLOOKUP(B11,TAG_RESTRICTED_LIGHT!$N$93:$P$134,3,FALSE),0)</f>
        <v>36</v>
      </c>
      <c r="J11" s="177">
        <f>IFERROR(VLOOKUP(B11,TAG_RESTRICTED_LIGHT!$R$93:$T$134,3,FALSE),0)</f>
        <v>0</v>
      </c>
      <c r="K11" s="176"/>
      <c r="L11" s="177">
        <f>IFERROR(VLOOKUP(B11,TAG_RESTRICTED_LIGHT!$V$93:$X$134,3,FALSE),0)</f>
        <v>0</v>
      </c>
      <c r="M11" s="177">
        <f>IFERROR(VLOOKUP(B11,TAG_RESTRICTED_LIGHT!$Z$93:$AB$134,3,FALSE),0)</f>
        <v>0</v>
      </c>
      <c r="N11" s="178">
        <f>IFERROR(VLOOKUP(B11,TAG_RESTRICTED_LIGHT!$AD$93:$AF$134,3,FALSE),0)</f>
        <v>0</v>
      </c>
      <c r="O11" s="176"/>
    </row>
    <row r="12" spans="1:15" ht="15" customHeight="1">
      <c r="A12" s="139" t="s">
        <v>47</v>
      </c>
      <c r="B12" s="96" t="s">
        <v>90</v>
      </c>
      <c r="C12" s="141">
        <f t="shared" si="0"/>
        <v>105</v>
      </c>
      <c r="D12" s="175">
        <f t="shared" si="1"/>
        <v>105</v>
      </c>
      <c r="E12" s="124">
        <v>32</v>
      </c>
      <c r="F12" s="124">
        <v>37</v>
      </c>
      <c r="G12" s="176"/>
      <c r="H12" s="124">
        <v>36</v>
      </c>
      <c r="I12" s="125">
        <v>0</v>
      </c>
      <c r="J12" s="177"/>
      <c r="K12" s="176"/>
      <c r="L12" s="177"/>
      <c r="M12" s="177"/>
      <c r="N12" s="178"/>
      <c r="O12" s="176"/>
    </row>
    <row r="13" spans="1:15" ht="15" customHeight="1">
      <c r="A13" s="139" t="str">
        <f>TAG_RESTRICTED_LIGHT!A11</f>
        <v>No</v>
      </c>
      <c r="B13" s="96" t="str">
        <f>TAG_RESTRICTED_LIGHT!B11</f>
        <v>Joshua Shipley</v>
      </c>
      <c r="C13" s="141">
        <f t="shared" si="0"/>
        <v>125</v>
      </c>
      <c r="D13" s="175">
        <f t="shared" si="1"/>
        <v>99</v>
      </c>
      <c r="E13" s="124">
        <f>IFERROR(VLOOKUP(B13,TAG_RESTRICTED_LIGHT!$B$93:$D$134,3,FALSE),0)</f>
        <v>26</v>
      </c>
      <c r="F13" s="124">
        <f>IFERROR(VLOOKUP(B13,TAG_RESTRICTED_LIGHT!$F$93:$H$134,3,FALSE),0)</f>
        <v>28</v>
      </c>
      <c r="G13" s="176"/>
      <c r="H13" s="124">
        <f>IFERROR(VLOOKUP(B13,TAG_RESTRICTED_LIGHT!$J$93:$L$134,3,FALSE),0)</f>
        <v>34</v>
      </c>
      <c r="I13" s="125">
        <f>IFERROR(VLOOKUP(B13,TAG_RESTRICTED_LIGHT!$N$93:$P$134,3,FALSE),0)</f>
        <v>37</v>
      </c>
      <c r="J13" s="177">
        <f>IFERROR(VLOOKUP(B13,TAG_RESTRICTED_LIGHT!$R$93:$T$134,3,FALSE),0)</f>
        <v>0</v>
      </c>
      <c r="K13" s="176"/>
      <c r="L13" s="177">
        <f>IFERROR(VLOOKUP(B13,TAG_RESTRICTED_LIGHT!$V$93:$X$134,3,FALSE),0)</f>
        <v>0</v>
      </c>
      <c r="M13" s="177">
        <f>IFERROR(VLOOKUP(B13,TAG_RESTRICTED_LIGHT!$Z$93:$AB$134,3,FALSE),0)</f>
        <v>0</v>
      </c>
      <c r="N13" s="178">
        <f>IFERROR(VLOOKUP(B13,TAG_RESTRICTED_LIGHT!$AD$93:$AF$134,3,FALSE),0)</f>
        <v>0</v>
      </c>
      <c r="O13" s="176"/>
    </row>
    <row r="14" spans="1:15" ht="15" customHeight="1">
      <c r="A14" s="139" t="s">
        <v>47</v>
      </c>
      <c r="B14" s="96" t="s">
        <v>210</v>
      </c>
      <c r="C14" s="141">
        <f t="shared" si="0"/>
        <v>116</v>
      </c>
      <c r="D14" s="175">
        <f t="shared" si="1"/>
        <v>97</v>
      </c>
      <c r="E14" s="124">
        <v>31</v>
      </c>
      <c r="F14" s="124">
        <v>30</v>
      </c>
      <c r="G14" s="176"/>
      <c r="H14" s="124">
        <v>36</v>
      </c>
      <c r="I14" s="125">
        <v>19</v>
      </c>
      <c r="J14" s="177"/>
      <c r="K14" s="176"/>
      <c r="L14" s="177"/>
      <c r="M14" s="177"/>
      <c r="N14" s="178"/>
      <c r="O14" s="176"/>
    </row>
    <row r="15" spans="1:15" ht="15" customHeight="1">
      <c r="A15" s="139" t="str">
        <f>TAG_RESTRICTED_LIGHT!A12</f>
        <v>Yes</v>
      </c>
      <c r="B15" s="96" t="str">
        <f>TAG_RESTRICTED_LIGHT!B12</f>
        <v>Andre Cortes</v>
      </c>
      <c r="C15" s="141">
        <f t="shared" si="0"/>
        <v>82</v>
      </c>
      <c r="D15" s="175">
        <f t="shared" si="1"/>
        <v>82</v>
      </c>
      <c r="E15" s="124">
        <f>IFERROR(VLOOKUP(B15,TAG_RESTRICTED_LIGHT!$B$93:$D$134,3,FALSE),0)</f>
        <v>33</v>
      </c>
      <c r="F15" s="124">
        <f>IFERROR(VLOOKUP(B15,TAG_RESTRICTED_LIGHT!$F$93:$H$134,3,FALSE),0)</f>
        <v>35</v>
      </c>
      <c r="G15" s="176"/>
      <c r="H15" s="124">
        <f>IFERROR(VLOOKUP(B15,TAG_RESTRICTED_LIGHT!$J$93:$L$134,3,FALSE),0)</f>
        <v>14</v>
      </c>
      <c r="I15" s="125">
        <f>IFERROR(VLOOKUP(B15,TAG_RESTRICTED_LIGHT!$N$93:$P$134,3,FALSE),0)</f>
        <v>0</v>
      </c>
      <c r="J15" s="177">
        <f>IFERROR(VLOOKUP(B15,TAG_RESTRICTED_LIGHT!$R$93:$T$134,3,FALSE),0)</f>
        <v>0</v>
      </c>
      <c r="K15" s="176"/>
      <c r="L15" s="177">
        <f>IFERROR(VLOOKUP(B15,TAG_RESTRICTED_LIGHT!$V$93:$X$134,3,FALSE),0)</f>
        <v>0</v>
      </c>
      <c r="M15" s="177">
        <f>IFERROR(VLOOKUP(B15,TAG_RESTRICTED_LIGHT!$Z$93:$AB$134,3,FALSE),0)</f>
        <v>0</v>
      </c>
      <c r="N15" s="178">
        <f>IFERROR(VLOOKUP(B15,TAG_RESTRICTED_LIGHT!$AD$93:$AF$134,3,FALSE),0)</f>
        <v>0</v>
      </c>
      <c r="O15" s="176"/>
    </row>
    <row r="16" spans="1:15" s="234" customFormat="1" ht="15" hidden="1" customHeight="1">
      <c r="A16" s="139" t="str">
        <f>TAG_HEAVY!A8</f>
        <v>Yes</v>
      </c>
      <c r="B16" s="96" t="str">
        <f>TAG_HEAVY!B8</f>
        <v>Nicholas Becker</v>
      </c>
      <c r="C16" s="141">
        <f t="shared" si="0"/>
        <v>38</v>
      </c>
      <c r="D16" s="175">
        <f t="shared" si="1"/>
        <v>38</v>
      </c>
      <c r="E16" s="124">
        <f>IFERROR(VLOOKUP(B16,TAG_HEAVY!$B$93:$D$134,3,FALSE),0)</f>
        <v>38</v>
      </c>
      <c r="F16" s="124">
        <f>IFERROR(VLOOKUP(B16,TAG_HEAVY!$F$93:$H$134,3,FALSE),0)</f>
        <v>0</v>
      </c>
      <c r="G16" s="176"/>
      <c r="H16" s="124">
        <f>IFERROR(VLOOKUP(B16,TAG_HEAVY!$J$93:$L$134,3,FALSE),0)</f>
        <v>0</v>
      </c>
      <c r="I16" s="125">
        <f>IFERROR(VLOOKUP(B16,TAG_HEAVY!$N$93:$P$134,3,FALSE),0)</f>
        <v>0</v>
      </c>
      <c r="J16" s="177">
        <f>IFERROR(VLOOKUP(B16,TAG_HEAVY!$R$93:$T$134,3,FALSE),0)</f>
        <v>0</v>
      </c>
      <c r="K16" s="176"/>
      <c r="L16" s="177">
        <f>IFERROR(VLOOKUP(B16,TAG_HEAVY!$V$93:$X$134,3,FALSE),0)</f>
        <v>0</v>
      </c>
      <c r="M16" s="177">
        <f>IFERROR(VLOOKUP(B16,TAG_HEAVY!$Z$93:$AB$134,3,FALSE),0)</f>
        <v>0</v>
      </c>
      <c r="N16" s="178">
        <f>IFERROR(VLOOKUP(B16,TAG_HEAVY!$AD$93:$AF$134,3,FALSE),0)</f>
        <v>0</v>
      </c>
      <c r="O16" s="176" t="s">
        <v>47</v>
      </c>
    </row>
    <row r="17" spans="1:15" ht="15" hidden="1" customHeight="1">
      <c r="A17" s="139" t="str">
        <f>TAG_LIGHT!A11</f>
        <v>Yes</v>
      </c>
      <c r="B17" s="96" t="str">
        <f>TAG_LIGHT!B11</f>
        <v>Nicholas Becker</v>
      </c>
      <c r="C17" s="141">
        <f t="shared" si="0"/>
        <v>35</v>
      </c>
      <c r="D17" s="175">
        <f t="shared" si="1"/>
        <v>35</v>
      </c>
      <c r="E17" s="124">
        <f>IFERROR(VLOOKUP(B17,TAG_LIGHT!$B$93:$D$134,3,FALSE),0)</f>
        <v>0</v>
      </c>
      <c r="F17" s="124">
        <f>IFERROR(VLOOKUP(B17,TAG_LIGHT!$F$93:$H$134,3,FALSE),0)</f>
        <v>0</v>
      </c>
      <c r="G17" s="176"/>
      <c r="H17" s="124">
        <f>IFERROR(VLOOKUP(B17,TAG_LIGHT!$J$93:$L$134,3,FALSE),0)</f>
        <v>35</v>
      </c>
      <c r="I17" s="125">
        <f>IFERROR(VLOOKUP(B17,TAG_LIGHT!$N$93:$P$134,3,FALSE),0)</f>
        <v>0</v>
      </c>
      <c r="J17" s="177">
        <f>IFERROR(VLOOKUP(B17,TAG_LIGHT!$R$93:$T$134,3,FALSE),0)</f>
        <v>0</v>
      </c>
      <c r="K17" s="176"/>
      <c r="L17" s="177">
        <f>IFERROR(VLOOKUP(B17,TAG_LIGHT!$V$93:$X$134,3,FALSE),0)</f>
        <v>0</v>
      </c>
      <c r="M17" s="177">
        <f>IFERROR(VLOOKUP(B17,TAG_LIGHT!$Z$93:$AB$134,3,FALSE),0)</f>
        <v>0</v>
      </c>
      <c r="N17" s="178">
        <f>IFERROR(VLOOKUP(B17,TAG_LIGHT!$AD$93:$AF$134,3,FALSE),0)</f>
        <v>0</v>
      </c>
      <c r="O17" s="176" t="s">
        <v>47</v>
      </c>
    </row>
    <row r="18" spans="1:15" s="231" customFormat="1" ht="15" customHeight="1">
      <c r="A18" s="139" t="str">
        <f>TAG_RESTRICTED_LIGHT!A13</f>
        <v>Yes</v>
      </c>
      <c r="B18" s="96" t="str">
        <f>TAG_RESTRICTED_LIGHT!B13</f>
        <v>John Algie</v>
      </c>
      <c r="C18" s="141">
        <f t="shared" si="0"/>
        <v>81</v>
      </c>
      <c r="D18" s="175">
        <f t="shared" si="1"/>
        <v>81</v>
      </c>
      <c r="E18" s="124">
        <f>IFERROR(VLOOKUP(B18,TAG_RESTRICTED_LIGHT!$B$93:$D$134,3,FALSE),0)</f>
        <v>23</v>
      </c>
      <c r="F18" s="124">
        <f>IFERROR(VLOOKUP(B18,TAG_RESTRICTED_LIGHT!$F$93:$H$134,3,FALSE),0)</f>
        <v>25</v>
      </c>
      <c r="G18" s="176"/>
      <c r="H18" s="124">
        <f>IFERROR(VLOOKUP(B18,TAG_RESTRICTED_LIGHT!$J$93:$L$134,3,FALSE),0)</f>
        <v>33</v>
      </c>
      <c r="I18" s="125">
        <f>IFERROR(VLOOKUP(B18,TAG_RESTRICTED_LIGHT!$N$93:$P$134,3,FALSE),0)</f>
        <v>0</v>
      </c>
      <c r="J18" s="177">
        <f>IFERROR(VLOOKUP(B18,TAG_RESTRICTED_LIGHT!$R$93:$T$134,3,FALSE),0)</f>
        <v>0</v>
      </c>
      <c r="K18" s="176"/>
      <c r="L18" s="177">
        <f>IFERROR(VLOOKUP(B18,TAG_RESTRICTED_LIGHT!$V$93:$X$134,3,FALSE),0)</f>
        <v>0</v>
      </c>
      <c r="M18" s="177">
        <f>IFERROR(VLOOKUP(B18,TAG_RESTRICTED_LIGHT!$Z$93:$AB$134,3,FALSE),0)</f>
        <v>0</v>
      </c>
      <c r="N18" s="178">
        <f>IFERROR(VLOOKUP(B18,TAG_RESTRICTED_LIGHT!$AD$93:$AF$134,3,FALSE),0)</f>
        <v>0</v>
      </c>
      <c r="O18" s="176"/>
    </row>
    <row r="19" spans="1:15" ht="15" customHeight="1">
      <c r="A19" s="139" t="str">
        <f>TAG_RESTRICTED_LIGHT!A9</f>
        <v>No</v>
      </c>
      <c r="B19" s="96" t="str">
        <f>TAG_RESTRICTED_LIGHT!B9</f>
        <v>Joshua Seiffert</v>
      </c>
      <c r="C19" s="141">
        <f t="shared" si="0"/>
        <v>79</v>
      </c>
      <c r="D19" s="175">
        <f t="shared" si="1"/>
        <v>79</v>
      </c>
      <c r="E19" s="124">
        <f>IFERROR(VLOOKUP(B19,TAG_RESTRICTED_LIGHT!$B$93:$D$134,3,FALSE),0)</f>
        <v>40</v>
      </c>
      <c r="F19" s="124">
        <f>IFERROR(VLOOKUP(B19,TAG_RESTRICTED_LIGHT!$F$93:$H$134,3,FALSE),0)</f>
        <v>39</v>
      </c>
      <c r="G19" s="176"/>
      <c r="H19" s="124">
        <f>IFERROR(VLOOKUP(B19,TAG_RESTRICTED_LIGHT!$J$93:$L$134,3,FALSE),0)</f>
        <v>0</v>
      </c>
      <c r="I19" s="125">
        <f>IFERROR(VLOOKUP(B19,TAG_RESTRICTED_LIGHT!$N$93:$P$134,3,FALSE),0)</f>
        <v>0</v>
      </c>
      <c r="J19" s="177">
        <f>IFERROR(VLOOKUP(B19,TAG_RESTRICTED_LIGHT!$R$93:$T$134,3,FALSE),0)</f>
        <v>0</v>
      </c>
      <c r="K19" s="176"/>
      <c r="L19" s="177">
        <f>IFERROR(VLOOKUP(B19,TAG_RESTRICTED_LIGHT!$V$93:$X$134,3,FALSE),0)</f>
        <v>0</v>
      </c>
      <c r="M19" s="177">
        <f>IFERROR(VLOOKUP(B19,TAG_RESTRICTED_LIGHT!$Z$93:$AB$134,3,FALSE),0)</f>
        <v>0</v>
      </c>
      <c r="N19" s="178">
        <f>IFERROR(VLOOKUP(B19,TAG_RESTRICTED_LIGHT!$AD$93:$AF$134,3,FALSE),0)</f>
        <v>0</v>
      </c>
      <c r="O19" s="176"/>
    </row>
    <row r="20" spans="1:15" ht="15" customHeight="1">
      <c r="A20" s="139" t="str">
        <f>'4SSH'!A6</f>
        <v>Yes</v>
      </c>
      <c r="B20" s="96" t="str">
        <f>'4SSH'!B6</f>
        <v>Matt Sydenham</v>
      </c>
      <c r="C20" s="141">
        <f t="shared" si="0"/>
        <v>75</v>
      </c>
      <c r="D20" s="175">
        <f t="shared" si="1"/>
        <v>75</v>
      </c>
      <c r="E20" s="124">
        <f>IFERROR(VLOOKUP(B20,'4SSH'!$B$93:$D$134,3,FALSE),0)</f>
        <v>37</v>
      </c>
      <c r="F20" s="124">
        <f>IFERROR(VLOOKUP(B20,'4SSH'!$F$93:$H$134,3,FALSE),0)</f>
        <v>0</v>
      </c>
      <c r="G20" s="176"/>
      <c r="H20" s="124">
        <f>IFERROR(VLOOKUP(B20,'4SSH'!$J$93:$L$134,3,FALSE),0)</f>
        <v>38</v>
      </c>
      <c r="I20" s="125">
        <f>IFERROR(VLOOKUP(B20,'4SSH'!$N$93:$P$134,3,FALSE),0)</f>
        <v>0</v>
      </c>
      <c r="J20" s="177">
        <f>IFERROR(VLOOKUP(B20,'4SSH'!$R$93:$T$134,3,FALSE),0)</f>
        <v>0</v>
      </c>
      <c r="K20" s="176"/>
      <c r="L20" s="177">
        <f>IFERROR(VLOOKUP(B20,'4SSH'!$V$93:$X$134,3,FALSE),0)</f>
        <v>0</v>
      </c>
      <c r="M20" s="177">
        <f>IFERROR(VLOOKUP(B20,'4SSH'!$Z$93:$AB$134,3,FALSE),0)</f>
        <v>0</v>
      </c>
      <c r="N20" s="178">
        <f>IFERROR(VLOOKUP(B20,'4SSH'!$AD$93:$AF$134,3,FALSE),0)</f>
        <v>0</v>
      </c>
      <c r="O20" s="176"/>
    </row>
    <row r="21" spans="1:15" s="231" customFormat="1" ht="15" customHeight="1">
      <c r="A21" s="139" t="str">
        <f>'4SSH'!A7</f>
        <v>No</v>
      </c>
      <c r="B21" s="96" t="str">
        <f>'4SSH'!B7</f>
        <v>Russell Newell</v>
      </c>
      <c r="C21" s="141">
        <f t="shared" si="0"/>
        <v>74</v>
      </c>
      <c r="D21" s="175">
        <f t="shared" si="1"/>
        <v>74</v>
      </c>
      <c r="E21" s="124">
        <f>IFERROR(VLOOKUP(B21,'4SSH'!$B$93:$D$134,3,FALSE),0)</f>
        <v>38</v>
      </c>
      <c r="F21" s="124">
        <f>IFERROR(VLOOKUP(B21,'4SSH'!$F$93:$H$134,3,FALSE),0)</f>
        <v>0</v>
      </c>
      <c r="G21" s="176"/>
      <c r="H21" s="124">
        <f>IFERROR(VLOOKUP(B21,'4SSH'!$J$93:$L$134,3,FALSE),0)</f>
        <v>36</v>
      </c>
      <c r="I21" s="125">
        <f>IFERROR(VLOOKUP(B21,'4SSH'!$N$93:$P$134,3,FALSE),0)</f>
        <v>0</v>
      </c>
      <c r="J21" s="177">
        <f>IFERROR(VLOOKUP(B21,'4SSH'!$R$93:$T$134,3,FALSE),0)</f>
        <v>0</v>
      </c>
      <c r="K21" s="176"/>
      <c r="L21" s="177">
        <f>IFERROR(VLOOKUP(B21,'4SSH'!$V$93:$X$134,3,FALSE),0)</f>
        <v>0</v>
      </c>
      <c r="M21" s="177">
        <f>IFERROR(VLOOKUP(B21,'4SSH'!$Z$93:$AB$134,3,FALSE),0)</f>
        <v>0</v>
      </c>
      <c r="N21" s="178">
        <f>IFERROR(VLOOKUP(B21,'4SSH'!$AD$93:$AF$134,3,FALSE),0)</f>
        <v>0</v>
      </c>
      <c r="O21" s="176"/>
    </row>
    <row r="22" spans="1:15" s="235" customFormat="1" ht="15" customHeight="1">
      <c r="A22" s="139" t="s">
        <v>281</v>
      </c>
      <c r="B22" s="96" t="s">
        <v>114</v>
      </c>
      <c r="C22" s="141">
        <f t="shared" si="0"/>
        <v>73</v>
      </c>
      <c r="D22" s="175">
        <f t="shared" si="1"/>
        <v>73</v>
      </c>
      <c r="E22" s="124">
        <v>38</v>
      </c>
      <c r="F22" s="124">
        <v>0</v>
      </c>
      <c r="G22" s="176"/>
      <c r="H22" s="124">
        <v>35</v>
      </c>
      <c r="I22" s="125">
        <v>0</v>
      </c>
      <c r="J22" s="177"/>
      <c r="K22" s="176"/>
      <c r="L22" s="177"/>
      <c r="M22" s="177"/>
      <c r="N22" s="178"/>
      <c r="O22" s="176"/>
    </row>
    <row r="23" spans="1:15" s="235" customFormat="1" ht="15" customHeight="1">
      <c r="A23" s="139" t="str">
        <f>TAG_RESTRICTED_LIGHT!A15</f>
        <v>No</v>
      </c>
      <c r="B23" s="96" t="str">
        <f>TAG_RESTRICTED_LIGHT!B15</f>
        <v>Joshua Jackson</v>
      </c>
      <c r="C23" s="141">
        <f t="shared" si="0"/>
        <v>72</v>
      </c>
      <c r="D23" s="175">
        <f t="shared" si="1"/>
        <v>72</v>
      </c>
      <c r="E23" s="124">
        <f>IFERROR(VLOOKUP(B23,TAG_RESTRICTED_LIGHT!$B$93:$D$134,3,FALSE),0)</f>
        <v>29</v>
      </c>
      <c r="F23" s="124">
        <f>IFERROR(VLOOKUP(B23,TAG_RESTRICTED_LIGHT!$F$93:$H$134,3,FALSE),0)</f>
        <v>29</v>
      </c>
      <c r="G23" s="176"/>
      <c r="H23" s="124">
        <f>IFERROR(VLOOKUP(B23,TAG_RESTRICTED_LIGHT!$J$93:$L$134,3,FALSE),0)</f>
        <v>14</v>
      </c>
      <c r="I23" s="125">
        <f>IFERROR(VLOOKUP(B23,TAG_RESTRICTED_LIGHT!$N$93:$P$134,3,FALSE),0)</f>
        <v>0</v>
      </c>
      <c r="J23" s="177">
        <f>IFERROR(VLOOKUP(B23,TAG_RESTRICTED_LIGHT!$R$93:$T$134,3,FALSE),0)</f>
        <v>0</v>
      </c>
      <c r="K23" s="176"/>
      <c r="L23" s="177">
        <f>IFERROR(VLOOKUP(B23,TAG_RESTRICTED_LIGHT!$V$93:$X$134,3,FALSE),0)</f>
        <v>0</v>
      </c>
      <c r="M23" s="177">
        <f>IFERROR(VLOOKUP(B23,TAG_RESTRICTED_LIGHT!$Z$93:$AB$134,3,FALSE),0)</f>
        <v>0</v>
      </c>
      <c r="N23" s="178">
        <f>IFERROR(VLOOKUP(B23,TAG_RESTRICTED_LIGHT!$AD$93:$AF$134,3,FALSE),0)</f>
        <v>0</v>
      </c>
      <c r="O23" s="176"/>
    </row>
    <row r="24" spans="1:15" s="234" customFormat="1" ht="15" hidden="1" customHeight="1">
      <c r="A24" s="139" t="str">
        <f>TAG_RESTRICTED_LIGHT!A10</f>
        <v>Yes</v>
      </c>
      <c r="B24" s="96" t="str">
        <f>TAG_RESTRICTED_LIGHT!B10</f>
        <v>Mathew Algie</v>
      </c>
      <c r="C24" s="141">
        <f t="shared" si="0"/>
        <v>77</v>
      </c>
      <c r="D24" s="175">
        <f t="shared" si="1"/>
        <v>77</v>
      </c>
      <c r="E24" s="124">
        <f>IFERROR(VLOOKUP(B24,TAG_RESTRICTED_LIGHT!$B$93:$D$134,3,FALSE),0)</f>
        <v>37</v>
      </c>
      <c r="F24" s="124">
        <f>IFERROR(VLOOKUP(B24,TAG_RESTRICTED_LIGHT!$F$93:$H$134,3,FALSE),0)</f>
        <v>40</v>
      </c>
      <c r="G24" s="176"/>
      <c r="H24" s="124">
        <f>IFERROR(VLOOKUP(B24,TAG_RESTRICTED_LIGHT!$J$93:$L$134,3,FALSE),0)</f>
        <v>0</v>
      </c>
      <c r="I24" s="125">
        <f>IFERROR(VLOOKUP(B24,TAG_RESTRICTED_LIGHT!$N$93:$P$134,3,FALSE),0)</f>
        <v>0</v>
      </c>
      <c r="J24" s="177">
        <f>IFERROR(VLOOKUP(B24,TAG_RESTRICTED_LIGHT!$R$93:$T$134,3,FALSE),0)</f>
        <v>0</v>
      </c>
      <c r="K24" s="176"/>
      <c r="L24" s="177">
        <f>IFERROR(VLOOKUP(B24,TAG_RESTRICTED_LIGHT!$V$93:$X$134,3,FALSE),0)</f>
        <v>0</v>
      </c>
      <c r="M24" s="177">
        <f>IFERROR(VLOOKUP(B24,TAG_RESTRICTED_LIGHT!$Z$93:$AB$134,3,FALSE),0)</f>
        <v>0</v>
      </c>
      <c r="N24" s="178">
        <f>IFERROR(VLOOKUP(B24,TAG_RESTRICTED_LIGHT!$AD$93:$AF$134,3,FALSE),0)</f>
        <v>0</v>
      </c>
      <c r="O24" s="176"/>
    </row>
    <row r="25" spans="1:15" ht="15" hidden="1" customHeight="1">
      <c r="A25" s="139" t="str">
        <f>TAG_LIGHT!A12</f>
        <v>Yes</v>
      </c>
      <c r="B25" s="96" t="str">
        <f>TAG_LIGHT!B12</f>
        <v>Mathew Algie</v>
      </c>
      <c r="C25" s="141">
        <f t="shared" si="0"/>
        <v>34</v>
      </c>
      <c r="D25" s="175">
        <f t="shared" si="1"/>
        <v>34</v>
      </c>
      <c r="E25" s="124">
        <f>IFERROR(VLOOKUP(B25,TAG_LIGHT!$B$93:$D$134,3,FALSE),0)</f>
        <v>0</v>
      </c>
      <c r="F25" s="124">
        <f>IFERROR(VLOOKUP(B25,TAG_LIGHT!$F$93:$H$134,3,FALSE),0)</f>
        <v>0</v>
      </c>
      <c r="G25" s="176"/>
      <c r="H25" s="124">
        <f>IFERROR(VLOOKUP(B25,TAG_LIGHT!$J$93:$L$134,3,FALSE),0)</f>
        <v>34</v>
      </c>
      <c r="I25" s="125">
        <f>IFERROR(VLOOKUP(B25,TAG_LIGHT!$N$93:$P$134,3,FALSE),0)</f>
        <v>0</v>
      </c>
      <c r="J25" s="177">
        <f>IFERROR(VLOOKUP(B25,TAG_LIGHT!$R$93:$T$134,3,FALSE),0)</f>
        <v>0</v>
      </c>
      <c r="K25" s="176"/>
      <c r="L25" s="177">
        <f>IFERROR(VLOOKUP(B25,TAG_LIGHT!$V$93:$X$134,3,FALSE),0)</f>
        <v>0</v>
      </c>
      <c r="M25" s="177">
        <f>IFERROR(VLOOKUP(B25,TAG_LIGHT!$Z$93:$AB$134,3,FALSE),0)</f>
        <v>0</v>
      </c>
      <c r="N25" s="178">
        <f>IFERROR(VLOOKUP(B25,TAG_LIGHT!$AD$93:$AF$134,3,FALSE),0)</f>
        <v>0</v>
      </c>
      <c r="O25" s="176" t="s">
        <v>47</v>
      </c>
    </row>
    <row r="26" spans="1:15" ht="15" customHeight="1">
      <c r="A26" s="139" t="s">
        <v>47</v>
      </c>
      <c r="B26" s="96" t="s">
        <v>139</v>
      </c>
      <c r="C26" s="141">
        <f t="shared" si="0"/>
        <v>71</v>
      </c>
      <c r="D26" s="175">
        <f t="shared" si="1"/>
        <v>71</v>
      </c>
      <c r="E26" s="124">
        <v>37</v>
      </c>
      <c r="F26" s="124">
        <v>0</v>
      </c>
      <c r="G26" s="176"/>
      <c r="H26" s="124">
        <v>34</v>
      </c>
      <c r="I26" s="125">
        <v>0</v>
      </c>
      <c r="J26" s="177"/>
      <c r="K26" s="176"/>
      <c r="L26" s="177"/>
      <c r="M26" s="177"/>
      <c r="N26" s="178"/>
      <c r="O26" s="176"/>
    </row>
    <row r="27" spans="1:15" ht="15" hidden="1" customHeight="1">
      <c r="A27" s="139" t="str">
        <f>'4SSSH'!A7</f>
        <v>No</v>
      </c>
      <c r="B27" s="96" t="str">
        <f>'4SSSH'!B7</f>
        <v>Martin Emr</v>
      </c>
      <c r="C27" s="141">
        <f t="shared" si="0"/>
        <v>37</v>
      </c>
      <c r="D27" s="175">
        <f t="shared" si="1"/>
        <v>37</v>
      </c>
      <c r="E27" s="124">
        <f>IFERROR(VLOOKUP(B27,'4SSSH'!$B$93:$D$134,3,FALSE),0)</f>
        <v>37</v>
      </c>
      <c r="F27" s="124">
        <f>IFERROR(VLOOKUP(B27,'4SSSH'!$F$93:$H$134,3,FALSE),0)</f>
        <v>0</v>
      </c>
      <c r="G27" s="176"/>
      <c r="H27" s="124">
        <f>IFERROR(VLOOKUP(B27,'4SSSH'!$J$93:$L$134,3,FALSE),0)</f>
        <v>0</v>
      </c>
      <c r="I27" s="125">
        <f>IFERROR(VLOOKUP(B27,'4SSSH'!$N$93:$P$134,3,FALSE),0)</f>
        <v>0</v>
      </c>
      <c r="J27" s="177">
        <f>IFERROR(VLOOKUP(B27,'4SSSH'!$R$93:$T$134,3,FALSE),0)</f>
        <v>0</v>
      </c>
      <c r="K27" s="176"/>
      <c r="L27" s="177">
        <f>IFERROR(VLOOKUP(B27,'4SSSH'!$V$93:$X$134,3,FALSE),0)</f>
        <v>0</v>
      </c>
      <c r="M27" s="177">
        <f>IFERROR(VLOOKUP(B27,'4SSSH'!$Z$93:$AB$134,3,FALSE),0)</f>
        <v>0</v>
      </c>
      <c r="N27" s="178">
        <f>IFERROR(VLOOKUP(B27,'4SSSH'!$AD$93:$AF$134,3,FALSE),0)</f>
        <v>0</v>
      </c>
      <c r="O27" s="176"/>
    </row>
    <row r="28" spans="1:15" ht="15" hidden="1" customHeight="1">
      <c r="A28" s="139" t="str">
        <f>'4SSH'!A11</f>
        <v>No</v>
      </c>
      <c r="B28" s="96" t="str">
        <f>'4SSH'!B11</f>
        <v>Martin Emr</v>
      </c>
      <c r="C28" s="141">
        <f t="shared" si="0"/>
        <v>34</v>
      </c>
      <c r="D28" s="175">
        <f t="shared" si="1"/>
        <v>34</v>
      </c>
      <c r="E28" s="124">
        <f>IFERROR(VLOOKUP(B28,'4SSH'!$B$93:$D$134,3,FALSE),0)</f>
        <v>0</v>
      </c>
      <c r="F28" s="124">
        <f>IFERROR(VLOOKUP(B28,'4SSH'!$F$93:$H$134,3,FALSE),0)</f>
        <v>0</v>
      </c>
      <c r="G28" s="176"/>
      <c r="H28" s="124">
        <f>IFERROR(VLOOKUP(B28,'4SSH'!$J$93:$L$134,3,FALSE),0)</f>
        <v>34</v>
      </c>
      <c r="I28" s="125">
        <f>IFERROR(VLOOKUP(B28,'4SSH'!$N$93:$P$134,3,FALSE),0)</f>
        <v>0</v>
      </c>
      <c r="J28" s="177">
        <f>IFERROR(VLOOKUP(B28,'4SSH'!$R$93:$T$134,3,FALSE),0)</f>
        <v>0</v>
      </c>
      <c r="K28" s="176"/>
      <c r="L28" s="177">
        <f>IFERROR(VLOOKUP(B28,'4SSH'!$V$93:$X$134,3,FALSE),0)</f>
        <v>0</v>
      </c>
      <c r="M28" s="177">
        <f>IFERROR(VLOOKUP(B28,'4SSH'!$Z$93:$AB$134,3,FALSE),0)</f>
        <v>0</v>
      </c>
      <c r="N28" s="178">
        <f>IFERROR(VLOOKUP(B28,'4SSH'!$AD$93:$AF$134,3,FALSE),0)</f>
        <v>0</v>
      </c>
      <c r="O28" s="176"/>
    </row>
    <row r="29" spans="1:15" ht="15" customHeight="1">
      <c r="A29" s="139" t="s">
        <v>281</v>
      </c>
      <c r="B29" s="96" t="s">
        <v>239</v>
      </c>
      <c r="C29" s="141">
        <f t="shared" si="0"/>
        <v>64</v>
      </c>
      <c r="D29" s="175">
        <f t="shared" si="1"/>
        <v>64</v>
      </c>
      <c r="E29" s="124">
        <v>0</v>
      </c>
      <c r="F29" s="124">
        <v>24</v>
      </c>
      <c r="G29" s="176"/>
      <c r="H29" s="124">
        <v>20</v>
      </c>
      <c r="I29" s="125">
        <v>20</v>
      </c>
      <c r="J29" s="177"/>
      <c r="K29" s="176"/>
      <c r="L29" s="177"/>
      <c r="M29" s="177"/>
      <c r="N29" s="178"/>
      <c r="O29" s="176"/>
    </row>
    <row r="30" spans="1:15" ht="15" customHeight="1">
      <c r="A30" s="139" t="str">
        <f>TAG_RESTRICTED_LIGHT!A17</f>
        <v>No</v>
      </c>
      <c r="B30" s="96" t="str">
        <f>TAG_RESTRICTED_LIGHT!B17</f>
        <v>Nathan Kasalo</v>
      </c>
      <c r="C30" s="141">
        <f t="shared" si="0"/>
        <v>63</v>
      </c>
      <c r="D30" s="175">
        <f t="shared" si="1"/>
        <v>63</v>
      </c>
      <c r="E30" s="124">
        <f>IFERROR(VLOOKUP(B30,TAG_RESTRICTED_LIGHT!$B$93:$D$134,3,FALSE),0)</f>
        <v>0</v>
      </c>
      <c r="F30" s="124">
        <f>IFERROR(VLOOKUP(B30,TAG_RESTRICTED_LIGHT!$F$93:$H$134,3,FALSE),0)</f>
        <v>0</v>
      </c>
      <c r="G30" s="176"/>
      <c r="H30" s="124">
        <f>IFERROR(VLOOKUP(B30,TAG_RESTRICTED_LIGHT!$J$93:$L$134,3,FALSE),0)</f>
        <v>30</v>
      </c>
      <c r="I30" s="125">
        <f>IFERROR(VLOOKUP(B30,TAG_RESTRICTED_LIGHT!$N$93:$P$134,3,FALSE),0)</f>
        <v>33</v>
      </c>
      <c r="J30" s="177">
        <f>IFERROR(VLOOKUP(B30,TAG_RESTRICTED_LIGHT!$R$93:$T$134,3,FALSE),0)</f>
        <v>0</v>
      </c>
      <c r="K30" s="176"/>
      <c r="L30" s="177">
        <f>IFERROR(VLOOKUP(B30,TAG_RESTRICTED_LIGHT!$V$93:$X$134,3,FALSE),0)</f>
        <v>0</v>
      </c>
      <c r="M30" s="177">
        <f>IFERROR(VLOOKUP(B30,TAG_RESTRICTED_LIGHT!$Z$93:$AB$134,3,FALSE),0)</f>
        <v>0</v>
      </c>
      <c r="N30" s="178">
        <f>IFERROR(VLOOKUP(B30,TAG_RESTRICTED_LIGHT!$AD$93:$AF$134,3,FALSE),0)</f>
        <v>0</v>
      </c>
      <c r="O30" s="176"/>
    </row>
    <row r="31" spans="1:15" ht="15" customHeight="1">
      <c r="A31" s="139" t="str">
        <f>TAG_RESTRICTED_LIGHT!A20</f>
        <v>No</v>
      </c>
      <c r="B31" s="96" t="str">
        <f>TAG_RESTRICTED_LIGHT!B20</f>
        <v>Brian Tabbernal</v>
      </c>
      <c r="C31" s="141">
        <f t="shared" si="0"/>
        <v>54</v>
      </c>
      <c r="D31" s="175">
        <f t="shared" si="1"/>
        <v>54</v>
      </c>
      <c r="E31" s="124">
        <f>IFERROR(VLOOKUP(B31,TAG_RESTRICTED_LIGHT!$B$93:$D$134,3,FALSE),0)</f>
        <v>20</v>
      </c>
      <c r="F31" s="124">
        <f>IFERROR(VLOOKUP(B31,TAG_RESTRICTED_LIGHT!$F$93:$H$134,3,FALSE),0)</f>
        <v>0</v>
      </c>
      <c r="G31" s="176"/>
      <c r="H31" s="124">
        <f>IFERROR(VLOOKUP(B31,TAG_RESTRICTED_LIGHT!$J$93:$L$134,3,FALSE),0)</f>
        <v>0</v>
      </c>
      <c r="I31" s="125">
        <f>IFERROR(VLOOKUP(B31,TAG_RESTRICTED_LIGHT!$N$93:$P$134,3,FALSE),0)</f>
        <v>34</v>
      </c>
      <c r="J31" s="177">
        <f>IFERROR(VLOOKUP(B31,TAG_RESTRICTED_LIGHT!$R$93:$T$134,3,FALSE),0)</f>
        <v>0</v>
      </c>
      <c r="K31" s="176"/>
      <c r="L31" s="177">
        <f>IFERROR(VLOOKUP(B31,TAG_RESTRICTED_LIGHT!$V$93:$X$134,3,FALSE),0)</f>
        <v>0</v>
      </c>
      <c r="M31" s="177">
        <f>IFERROR(VLOOKUP(B31,TAG_RESTRICTED_LIGHT!$Z$93:$AB$134,3,FALSE),0)</f>
        <v>0</v>
      </c>
      <c r="N31" s="178">
        <f>IFERROR(VLOOKUP(B31,TAG_RESTRICTED_LIGHT!$AD$93:$AF$134,3,FALSE),0)</f>
        <v>0</v>
      </c>
      <c r="O31" s="176"/>
    </row>
    <row r="32" spans="1:15" ht="15" hidden="1" customHeight="1">
      <c r="A32" s="139" t="str">
        <f>TAG_RESTRICTED_LIGHT!A8</f>
        <v>No</v>
      </c>
      <c r="B32" s="96" t="str">
        <f>TAG_RESTRICTED_LIGHT!B8</f>
        <v>Lachlan Mineeff</v>
      </c>
      <c r="C32" s="141">
        <f t="shared" si="0"/>
        <v>97</v>
      </c>
      <c r="D32" s="175">
        <f t="shared" si="1"/>
        <v>97</v>
      </c>
      <c r="E32" s="124">
        <f>IFERROR(VLOOKUP(B32,TAG_RESTRICTED_LIGHT!$B$93:$D$134,3,FALSE),0)</f>
        <v>31</v>
      </c>
      <c r="F32" s="124">
        <f>IFERROR(VLOOKUP(B32,TAG_RESTRICTED_LIGHT!$F$93:$H$134,3,FALSE),0)</f>
        <v>30</v>
      </c>
      <c r="G32" s="176"/>
      <c r="H32" s="124">
        <f>IFERROR(VLOOKUP(B32,TAG_RESTRICTED_LIGHT!$J$93:$L$134,3,FALSE),0)</f>
        <v>36</v>
      </c>
      <c r="I32" s="125">
        <f>IFERROR(VLOOKUP(B32,TAG_RESTRICTED_LIGHT!$N$93:$P$134,3,FALSE),0)</f>
        <v>0</v>
      </c>
      <c r="J32" s="177">
        <f>IFERROR(VLOOKUP(B32,TAG_RESTRICTED_LIGHT!$R$93:$T$134,3,FALSE),0)</f>
        <v>0</v>
      </c>
      <c r="K32" s="176"/>
      <c r="L32" s="177">
        <f>IFERROR(VLOOKUP(B32,TAG_RESTRICTED_LIGHT!$V$93:$X$134,3,FALSE),0)</f>
        <v>0</v>
      </c>
      <c r="M32" s="177">
        <f>IFERROR(VLOOKUP(B32,TAG_RESTRICTED_LIGHT!$Z$93:$AB$134,3,FALSE),0)</f>
        <v>0</v>
      </c>
      <c r="N32" s="178">
        <f>IFERROR(VLOOKUP(B32,TAG_RESTRICTED_LIGHT!$AD$93:$AF$134,3,FALSE),0)</f>
        <v>0</v>
      </c>
      <c r="O32" s="176"/>
    </row>
    <row r="33" spans="1:15" ht="15" hidden="1" customHeight="1">
      <c r="A33" s="139" t="str">
        <f>TAG_LIGHT!A13</f>
        <v>No</v>
      </c>
      <c r="B33" s="96" t="str">
        <f>TAG_LIGHT!B13</f>
        <v>Lachlan Mineeff</v>
      </c>
      <c r="C33" s="141">
        <f t="shared" si="0"/>
        <v>19</v>
      </c>
      <c r="D33" s="175">
        <f t="shared" si="1"/>
        <v>19</v>
      </c>
      <c r="E33" s="124">
        <f>IFERROR(VLOOKUP(B33,TAG_LIGHT!$B$93:$D$134,3,FALSE),0)</f>
        <v>0</v>
      </c>
      <c r="F33" s="124">
        <f>IFERROR(VLOOKUP(B33,TAG_LIGHT!$F$93:$H$134,3,FALSE),0)</f>
        <v>0</v>
      </c>
      <c r="G33" s="176"/>
      <c r="H33" s="124">
        <f>IFERROR(VLOOKUP(B33,TAG_LIGHT!$J$93:$L$134,3,FALSE),0)</f>
        <v>0</v>
      </c>
      <c r="I33" s="125">
        <f>IFERROR(VLOOKUP(B33,TAG_LIGHT!$N$93:$P$134,3,FALSE),0)</f>
        <v>19</v>
      </c>
      <c r="J33" s="177">
        <f>IFERROR(VLOOKUP(B33,TAG_LIGHT!$R$93:$T$134,3,FALSE),0)</f>
        <v>0</v>
      </c>
      <c r="K33" s="176"/>
      <c r="L33" s="177">
        <f>IFERROR(VLOOKUP(B33,TAG_LIGHT!$V$93:$X$134,3,FALSE),0)</f>
        <v>0</v>
      </c>
      <c r="M33" s="177">
        <f>IFERROR(VLOOKUP(B33,TAG_LIGHT!$Z$93:$AB$134,3,FALSE),0)</f>
        <v>0</v>
      </c>
      <c r="N33" s="178">
        <f>IFERROR(VLOOKUP(B33,TAG_LIGHT!$AD$93:$AF$134,3,FALSE),0)</f>
        <v>0</v>
      </c>
      <c r="O33" s="176" t="s">
        <v>47</v>
      </c>
    </row>
    <row r="34" spans="1:15" ht="15" customHeight="1">
      <c r="A34" s="139" t="str">
        <f>Senior_Performance_Light!A6</f>
        <v>No</v>
      </c>
      <c r="B34" s="96" t="str">
        <f>Senior_Performance_Light!B6</f>
        <v>Matthew Gardner</v>
      </c>
      <c r="C34" s="141">
        <f t="shared" si="0"/>
        <v>53.5</v>
      </c>
      <c r="D34" s="175">
        <f t="shared" si="1"/>
        <v>53.5</v>
      </c>
      <c r="E34" s="124">
        <f>IFERROR(VLOOKUP(B34,Senior_Performance_Light!$B$93:$D$134,3,FALSE),0)</f>
        <v>34</v>
      </c>
      <c r="F34" s="124">
        <f>IFERROR(VLOOKUP(B34,Senior_Performance_Light!$F$93:$H$134,3,FALSE),0)</f>
        <v>19.5</v>
      </c>
      <c r="G34" s="176"/>
      <c r="H34" s="124">
        <f>IFERROR(VLOOKUP(B34,Senior_Performance_Light!$J$93:$L$134,3,FALSE),0)</f>
        <v>0</v>
      </c>
      <c r="I34" s="125">
        <f>IFERROR(VLOOKUP(B34,Senior_Performance_Light!$N$93:$P$134,3,FALSE),0)</f>
        <v>0</v>
      </c>
      <c r="J34" s="177">
        <f>IFERROR(VLOOKUP(B34,Senior_Performance_Light!$R$93:$T$134,3,FALSE),0)</f>
        <v>0</v>
      </c>
      <c r="K34" s="176"/>
      <c r="L34" s="177">
        <f>IFERROR(VLOOKUP(B34,Senior_Performance_Light!$V$93:$X$134,3,FALSE),0)</f>
        <v>0</v>
      </c>
      <c r="M34" s="177">
        <f>IFERROR(VLOOKUP(B34,Senior_Performance_Light!$Z$93:$AB$134,3,FALSE),0)</f>
        <v>0</v>
      </c>
      <c r="N34" s="178">
        <f>IFERROR(VLOOKUP(B34,Senior_Performance_Light!$AD$93:$AF$134,3,FALSE),0)</f>
        <v>0</v>
      </c>
      <c r="O34" s="176"/>
    </row>
    <row r="35" spans="1:15" ht="15" customHeight="1">
      <c r="A35" s="139" t="s">
        <v>47</v>
      </c>
      <c r="B35" s="96" t="s">
        <v>233</v>
      </c>
      <c r="C35" s="141">
        <f t="shared" si="0"/>
        <v>53</v>
      </c>
      <c r="D35" s="175">
        <f t="shared" si="1"/>
        <v>53</v>
      </c>
      <c r="E35" s="124">
        <v>0</v>
      </c>
      <c r="F35" s="124">
        <v>20</v>
      </c>
      <c r="G35" s="176"/>
      <c r="H35" s="124">
        <v>33</v>
      </c>
      <c r="I35" s="125">
        <v>0</v>
      </c>
      <c r="J35" s="177"/>
      <c r="K35" s="176"/>
      <c r="L35" s="177"/>
      <c r="M35" s="177"/>
      <c r="N35" s="178"/>
      <c r="O35" s="176"/>
    </row>
    <row r="36" spans="1:15" ht="15" customHeight="1">
      <c r="A36" s="139" t="str">
        <f>Senior_Performance_Light!A7</f>
        <v>No</v>
      </c>
      <c r="B36" s="96" t="str">
        <f>Senior_Performance_Light!B7</f>
        <v>Jessica Bollard</v>
      </c>
      <c r="C36" s="141">
        <f t="shared" si="0"/>
        <v>52.5</v>
      </c>
      <c r="D36" s="175">
        <f t="shared" si="1"/>
        <v>52.5</v>
      </c>
      <c r="E36" s="124">
        <f>IFERROR(VLOOKUP(B36,Senior_Performance_Light!$B$93:$D$134,3,FALSE),0)</f>
        <v>33</v>
      </c>
      <c r="F36" s="124">
        <f>IFERROR(VLOOKUP(B36,Senior_Performance_Light!$F$93:$H$134,3,FALSE),0)</f>
        <v>0</v>
      </c>
      <c r="G36" s="176"/>
      <c r="H36" s="124">
        <f>IFERROR(VLOOKUP(B36,Senior_Performance_Light!$J$93:$L$134,3,FALSE),0)</f>
        <v>0</v>
      </c>
      <c r="I36" s="125">
        <f>IFERROR(VLOOKUP(B36,Senior_Performance_Light!$N$93:$P$134,3,FALSE),0)</f>
        <v>19.5</v>
      </c>
      <c r="J36" s="177">
        <f>IFERROR(VLOOKUP(B36,Senior_Performance_Light!$R$93:$T$134,3,FALSE),0)</f>
        <v>0</v>
      </c>
      <c r="K36" s="176"/>
      <c r="L36" s="177">
        <f>IFERROR(VLOOKUP(B36,Senior_Performance_Light!$V$93:$X$134,3,FALSE),0)</f>
        <v>0</v>
      </c>
      <c r="M36" s="177">
        <f>IFERROR(VLOOKUP(B36,Senior_Performance_Light!$Z$93:$AB$134,3,FALSE),0)</f>
        <v>0</v>
      </c>
      <c r="N36" s="178">
        <f>IFERROR(VLOOKUP(B36,Senior_Performance_Light!$AD$93:$AF$134,3,FALSE),0)</f>
        <v>0</v>
      </c>
      <c r="O36" s="176"/>
    </row>
    <row r="37" spans="1:15" s="231" customFormat="1" ht="15" customHeight="1">
      <c r="A37" s="139" t="str">
        <f>TAG_RESTRICTED_LIGHT!A18</f>
        <v>No</v>
      </c>
      <c r="B37" s="96" t="str">
        <f>TAG_RESTRICTED_LIGHT!B18</f>
        <v>Matthew Pilarcik</v>
      </c>
      <c r="C37" s="141">
        <f t="shared" si="0"/>
        <v>46</v>
      </c>
      <c r="D37" s="175">
        <f t="shared" si="1"/>
        <v>46</v>
      </c>
      <c r="E37" s="124">
        <f>IFERROR(VLOOKUP(B37,TAG_RESTRICTED_LIGHT!$B$93:$D$134,3,FALSE),0)</f>
        <v>0</v>
      </c>
      <c r="F37" s="124">
        <f>IFERROR(VLOOKUP(B37,TAG_RESTRICTED_LIGHT!$F$93:$H$134,3,FALSE),0)</f>
        <v>0</v>
      </c>
      <c r="G37" s="176"/>
      <c r="H37" s="124">
        <f>IFERROR(VLOOKUP(B37,TAG_RESTRICTED_LIGHT!$J$93:$L$134,3,FALSE),0)</f>
        <v>32</v>
      </c>
      <c r="I37" s="125">
        <f>IFERROR(VLOOKUP(B37,TAG_RESTRICTED_LIGHT!$N$93:$P$134,3,FALSE),0)</f>
        <v>14</v>
      </c>
      <c r="J37" s="177">
        <f>IFERROR(VLOOKUP(B37,TAG_RESTRICTED_LIGHT!$R$93:$T$134,3,FALSE),0)</f>
        <v>0</v>
      </c>
      <c r="K37" s="176"/>
      <c r="L37" s="177">
        <f>IFERROR(VLOOKUP(B37,TAG_RESTRICTED_LIGHT!$V$93:$X$134,3,FALSE),0)</f>
        <v>0</v>
      </c>
      <c r="M37" s="177">
        <f>IFERROR(VLOOKUP(B37,TAG_RESTRICTED_LIGHT!$Z$93:$AB$134,3,FALSE),0)</f>
        <v>0</v>
      </c>
      <c r="N37" s="178">
        <f>IFERROR(VLOOKUP(B37,TAG_RESTRICTED_LIGHT!$AD$93:$AF$134,3,FALSE),0)</f>
        <v>0</v>
      </c>
      <c r="O37" s="176"/>
    </row>
    <row r="38" spans="1:15" ht="15" customHeight="1">
      <c r="A38" s="139" t="str">
        <f>TAG_LIGHT!A6</f>
        <v>No</v>
      </c>
      <c r="B38" s="96" t="str">
        <f>TAG_LIGHT!B6</f>
        <v>Tyler Brown</v>
      </c>
      <c r="C38" s="141">
        <f t="shared" si="0"/>
        <v>40</v>
      </c>
      <c r="D38" s="175">
        <f t="shared" si="1"/>
        <v>40</v>
      </c>
      <c r="E38" s="124">
        <f>IFERROR(VLOOKUP(B38,TAG_LIGHT!$B$93:$D$134,3,FALSE),0)</f>
        <v>0</v>
      </c>
      <c r="F38" s="124">
        <f>IFERROR(VLOOKUP(B38,TAG_LIGHT!$F$93:$H$134,3,FALSE),0)</f>
        <v>0</v>
      </c>
      <c r="G38" s="176"/>
      <c r="H38" s="124">
        <f>IFERROR(VLOOKUP(B38,TAG_LIGHT!$J$93:$L$134,3,FALSE),0)</f>
        <v>40</v>
      </c>
      <c r="I38" s="125">
        <f>IFERROR(VLOOKUP(B38,TAG_LIGHT!$N$93:$P$134,3,FALSE),0)</f>
        <v>0</v>
      </c>
      <c r="J38" s="177">
        <f>IFERROR(VLOOKUP(B38,TAG_LIGHT!$R$93:$T$134,3,FALSE),0)</f>
        <v>0</v>
      </c>
      <c r="K38" s="176"/>
      <c r="L38" s="177">
        <f>IFERROR(VLOOKUP(B38,TAG_LIGHT!$V$93:$X$134,3,FALSE),0)</f>
        <v>0</v>
      </c>
      <c r="M38" s="177">
        <f>IFERROR(VLOOKUP(B38,TAG_LIGHT!$Z$93:$AB$134,3,FALSE),0)</f>
        <v>0</v>
      </c>
      <c r="N38" s="178">
        <f>IFERROR(VLOOKUP(B38,TAG_LIGHT!$AD$93:$AF$134,3,FALSE),0)</f>
        <v>0</v>
      </c>
      <c r="O38" s="176" t="s">
        <v>47</v>
      </c>
    </row>
    <row r="39" spans="1:15" ht="15" customHeight="1">
      <c r="A39" s="139" t="str">
        <f>TAG_HEAVY!A6</f>
        <v>No</v>
      </c>
      <c r="B39" s="96" t="str">
        <f>TAG_HEAVY!B6</f>
        <v>Simon Davison</v>
      </c>
      <c r="C39" s="141">
        <f t="shared" si="0"/>
        <v>40</v>
      </c>
      <c r="D39" s="175">
        <f t="shared" si="1"/>
        <v>40</v>
      </c>
      <c r="E39" s="124">
        <f>IFERROR(VLOOKUP(B39,TAG_HEAVY!$B$93:$D$134,3,FALSE),0)</f>
        <v>40</v>
      </c>
      <c r="F39" s="124">
        <f>IFERROR(VLOOKUP(B39,TAG_HEAVY!$F$93:$H$134,3,FALSE),0)</f>
        <v>0</v>
      </c>
      <c r="G39" s="176"/>
      <c r="H39" s="124">
        <f>IFERROR(VLOOKUP(B39,TAG_HEAVY!$J$93:$L$134,3,FALSE),0)</f>
        <v>0</v>
      </c>
      <c r="I39" s="125">
        <f>IFERROR(VLOOKUP(B39,TAG_HEAVY!$N$93:$P$134,3,FALSE),0)</f>
        <v>0</v>
      </c>
      <c r="J39" s="177">
        <f>IFERROR(VLOOKUP(B39,TAG_HEAVY!$R$93:$T$134,3,FALSE),0)</f>
        <v>0</v>
      </c>
      <c r="K39" s="176"/>
      <c r="L39" s="177">
        <f>IFERROR(VLOOKUP(B39,TAG_HEAVY!$V$93:$X$134,3,FALSE),0)</f>
        <v>0</v>
      </c>
      <c r="M39" s="177">
        <f>IFERROR(VLOOKUP(B39,TAG_HEAVY!$Z$93:$AB$134,3,FALSE),0)</f>
        <v>0</v>
      </c>
      <c r="N39" s="178">
        <f>IFERROR(VLOOKUP(B39,TAG_HEAVY!$AD$93:$AF$134,3,FALSE),0)</f>
        <v>0</v>
      </c>
      <c r="O39" s="176" t="s">
        <v>47</v>
      </c>
    </row>
    <row r="40" spans="1:15" ht="15" customHeight="1">
      <c r="A40" s="139" t="str">
        <f>'4SSH'!A8</f>
        <v>No</v>
      </c>
      <c r="B40" s="96" t="str">
        <f>'4SSH'!B8</f>
        <v>Paul Mckinnon</v>
      </c>
      <c r="C40" s="141">
        <f t="shared" si="0"/>
        <v>40</v>
      </c>
      <c r="D40" s="175">
        <f t="shared" si="1"/>
        <v>40</v>
      </c>
      <c r="E40" s="124">
        <f>IFERROR(VLOOKUP(B40,'4SSH'!$B$93:$D$134,3,FALSE),0)</f>
        <v>40</v>
      </c>
      <c r="F40" s="124">
        <f>IFERROR(VLOOKUP(B40,'4SSH'!$F$93:$H$134,3,FALSE),0)</f>
        <v>0</v>
      </c>
      <c r="G40" s="176"/>
      <c r="H40" s="124">
        <f>IFERROR(VLOOKUP(B40,'4SSH'!$J$93:$L$134,3,FALSE),0)</f>
        <v>0</v>
      </c>
      <c r="I40" s="125">
        <f>IFERROR(VLOOKUP(B40,'4SSH'!$N$93:$P$134,3,FALSE),0)</f>
        <v>0</v>
      </c>
      <c r="J40" s="177">
        <f>IFERROR(VLOOKUP(B40,'4SSH'!$R$93:$T$134,3,FALSE),0)</f>
        <v>0</v>
      </c>
      <c r="K40" s="176"/>
      <c r="L40" s="177">
        <f>IFERROR(VLOOKUP(B40,'4SSH'!$V$93:$X$134,3,FALSE),0)</f>
        <v>0</v>
      </c>
      <c r="M40" s="177">
        <f>IFERROR(VLOOKUP(B40,'4SSH'!$Z$93:$AB$134,3,FALSE),0)</f>
        <v>0</v>
      </c>
      <c r="N40" s="178">
        <f>IFERROR(VLOOKUP(B40,'4SSH'!$AD$93:$AF$134,3,FALSE),0)</f>
        <v>0</v>
      </c>
      <c r="O40" s="176"/>
    </row>
    <row r="41" spans="1:15" s="235" customFormat="1" ht="15" customHeight="1">
      <c r="A41" s="139" t="str">
        <f>TAG_RESTRICTED_LIGHT!A21</f>
        <v>No</v>
      </c>
      <c r="B41" s="96" t="str">
        <f>TAG_RESTRICTED_LIGHT!B21</f>
        <v>Connor Hey</v>
      </c>
      <c r="C41" s="141">
        <f t="shared" si="0"/>
        <v>40</v>
      </c>
      <c r="D41" s="175">
        <f t="shared" si="1"/>
        <v>40</v>
      </c>
      <c r="E41" s="124">
        <f>IFERROR(VLOOKUP(B41,TAG_RESTRICTED_LIGHT!$B$93:$D$134,3,FALSE),0)</f>
        <v>0</v>
      </c>
      <c r="F41" s="124">
        <f>IFERROR(VLOOKUP(B41,TAG_RESTRICTED_LIGHT!$F$93:$H$134,3,FALSE),0)</f>
        <v>0</v>
      </c>
      <c r="G41" s="176"/>
      <c r="H41" s="124">
        <f>IFERROR(VLOOKUP(B41,TAG_RESTRICTED_LIGHT!$J$93:$L$134,3,FALSE),0)</f>
        <v>0</v>
      </c>
      <c r="I41" s="125">
        <f>IFERROR(VLOOKUP(B41,TAG_RESTRICTED_LIGHT!$N$93:$P$134,3,FALSE),0)</f>
        <v>40</v>
      </c>
      <c r="J41" s="177">
        <f>IFERROR(VLOOKUP(B41,TAG_RESTRICTED_LIGHT!$R$93:$T$134,3,FALSE),0)</f>
        <v>0</v>
      </c>
      <c r="K41" s="176"/>
      <c r="L41" s="177">
        <f>IFERROR(VLOOKUP(B41,TAG_RESTRICTED_LIGHT!$V$93:$X$134,3,FALSE),0)</f>
        <v>0</v>
      </c>
      <c r="M41" s="177">
        <f>IFERROR(VLOOKUP(B41,TAG_RESTRICTED_LIGHT!$Z$93:$AB$134,3,FALSE),0)</f>
        <v>0</v>
      </c>
      <c r="N41" s="178">
        <f>IFERROR(VLOOKUP(B41,TAG_RESTRICTED_LIGHT!$AD$93:$AF$134,3,FALSE),0)</f>
        <v>0</v>
      </c>
      <c r="O41" s="176"/>
    </row>
    <row r="42" spans="1:15" ht="15" hidden="1" customHeight="1">
      <c r="A42" s="139" t="str">
        <f>TAG_RESTRICTED_LIGHT!A14</f>
        <v>No</v>
      </c>
      <c r="B42" s="96" t="str">
        <f>TAG_RESTRICTED_LIGHT!B14</f>
        <v>James Swarbrick</v>
      </c>
      <c r="C42" s="141">
        <f t="shared" si="0"/>
        <v>69</v>
      </c>
      <c r="D42" s="175">
        <f t="shared" si="1"/>
        <v>69</v>
      </c>
      <c r="E42" s="124">
        <f>IFERROR(VLOOKUP(B42,TAG_RESTRICTED_LIGHT!$B$93:$D$134,3,FALSE),0)</f>
        <v>32</v>
      </c>
      <c r="F42" s="124">
        <f>IFERROR(VLOOKUP(B42,TAG_RESTRICTED_LIGHT!$F$93:$H$134,3,FALSE),0)</f>
        <v>37</v>
      </c>
      <c r="G42" s="176"/>
      <c r="H42" s="124">
        <f>IFERROR(VLOOKUP(B42,TAG_RESTRICTED_LIGHT!$J$93:$L$134,3,FALSE),0)</f>
        <v>0</v>
      </c>
      <c r="I42" s="125">
        <f>IFERROR(VLOOKUP(B42,TAG_RESTRICTED_LIGHT!$N$93:$P$134,3,FALSE),0)</f>
        <v>0</v>
      </c>
      <c r="J42" s="177">
        <f>IFERROR(VLOOKUP(B42,TAG_RESTRICTED_LIGHT!$R$93:$T$134,3,FALSE),0)</f>
        <v>0</v>
      </c>
      <c r="K42" s="176"/>
      <c r="L42" s="177">
        <f>IFERROR(VLOOKUP(B42,TAG_RESTRICTED_LIGHT!$V$93:$X$134,3,FALSE),0)</f>
        <v>0</v>
      </c>
      <c r="M42" s="177">
        <f>IFERROR(VLOOKUP(B42,TAG_RESTRICTED_LIGHT!$Z$93:$AB$134,3,FALSE),0)</f>
        <v>0</v>
      </c>
      <c r="N42" s="178">
        <f>IFERROR(VLOOKUP(B42,TAG_RESTRICTED_LIGHT!$AD$93:$AF$134,3,FALSE),0)</f>
        <v>0</v>
      </c>
      <c r="O42" s="176"/>
    </row>
    <row r="43" spans="1:15" ht="15" hidden="1" customHeight="1">
      <c r="A43" s="139" t="str">
        <f>TAG_LIGHT!A10</f>
        <v>No</v>
      </c>
      <c r="B43" s="96" t="str">
        <f>TAG_LIGHT!B10</f>
        <v>James Swarbrick</v>
      </c>
      <c r="C43" s="141">
        <f t="shared" si="0"/>
        <v>36</v>
      </c>
      <c r="D43" s="175">
        <f t="shared" si="1"/>
        <v>36</v>
      </c>
      <c r="E43" s="124">
        <f>IFERROR(VLOOKUP(B43,TAG_LIGHT!$B$93:$D$134,3,FALSE),0)</f>
        <v>0</v>
      </c>
      <c r="F43" s="124">
        <f>IFERROR(VLOOKUP(B43,TAG_LIGHT!$F$93:$H$134,3,FALSE),0)</f>
        <v>0</v>
      </c>
      <c r="G43" s="176"/>
      <c r="H43" s="124">
        <f>IFERROR(VLOOKUP(B43,TAG_LIGHT!$J$93:$L$134,3,FALSE),0)</f>
        <v>36</v>
      </c>
      <c r="I43" s="125">
        <f>IFERROR(VLOOKUP(B43,TAG_LIGHT!$N$93:$P$134,3,FALSE),0)</f>
        <v>0</v>
      </c>
      <c r="J43" s="177">
        <f>IFERROR(VLOOKUP(B43,TAG_LIGHT!$R$93:$T$134,3,FALSE),0)</f>
        <v>0</v>
      </c>
      <c r="K43" s="176"/>
      <c r="L43" s="177">
        <f>IFERROR(VLOOKUP(B43,TAG_LIGHT!$V$93:$X$134,3,FALSE),0)</f>
        <v>0</v>
      </c>
      <c r="M43" s="177">
        <f>IFERROR(VLOOKUP(B43,TAG_LIGHT!$Z$93:$AB$134,3,FALSE),0)</f>
        <v>0</v>
      </c>
      <c r="N43" s="178">
        <f>IFERROR(VLOOKUP(B43,TAG_LIGHT!$AD$93:$AF$134,3,FALSE),0)</f>
        <v>0</v>
      </c>
      <c r="O43" s="176" t="s">
        <v>47</v>
      </c>
    </row>
    <row r="44" spans="1:15" s="234" customFormat="1" ht="15" customHeight="1">
      <c r="A44" s="139" t="str">
        <f>TAG_LIGHT!A8</f>
        <v>Yes</v>
      </c>
      <c r="B44" s="96" t="str">
        <f>TAG_LIGHT!B8</f>
        <v>Daniel Frougas</v>
      </c>
      <c r="C44" s="141">
        <f t="shared" si="0"/>
        <v>39.5</v>
      </c>
      <c r="D44" s="175">
        <f t="shared" si="1"/>
        <v>39.5</v>
      </c>
      <c r="E44" s="124">
        <f>IFERROR(VLOOKUP(B44,TAG_LIGHT!$B$93:$D$134,3,FALSE),0)</f>
        <v>20</v>
      </c>
      <c r="F44" s="124">
        <f>IFERROR(VLOOKUP(B44,TAG_LIGHT!$F$93:$H$134,3,FALSE),0)</f>
        <v>19.5</v>
      </c>
      <c r="G44" s="176"/>
      <c r="H44" s="124">
        <f>IFERROR(VLOOKUP(B44,TAG_LIGHT!$J$93:$L$134,3,FALSE),0)</f>
        <v>0</v>
      </c>
      <c r="I44" s="125">
        <f>IFERROR(VLOOKUP(B44,TAG_LIGHT!$N$93:$P$134,3,FALSE),0)</f>
        <v>0</v>
      </c>
      <c r="J44" s="177">
        <f>IFERROR(VLOOKUP(B44,TAG_LIGHT!$R$93:$T$134,3,FALSE),0)</f>
        <v>0</v>
      </c>
      <c r="K44" s="176"/>
      <c r="L44" s="177">
        <f>IFERROR(VLOOKUP(B44,TAG_LIGHT!$V$93:$X$134,3,FALSE),0)</f>
        <v>0</v>
      </c>
      <c r="M44" s="177">
        <f>IFERROR(VLOOKUP(B44,TAG_LIGHT!$Z$93:$AB$134,3,FALSE),0)</f>
        <v>0</v>
      </c>
      <c r="N44" s="178">
        <f>IFERROR(VLOOKUP(B44,TAG_LIGHT!$AD$93:$AF$134,3,FALSE),0)</f>
        <v>0</v>
      </c>
      <c r="O44" s="176" t="s">
        <v>47</v>
      </c>
    </row>
    <row r="45" spans="1:15" ht="15" hidden="1" customHeight="1">
      <c r="A45" s="139" t="str">
        <f>TAG_RESTRICTED_LIGHT!A16</f>
        <v>Yes</v>
      </c>
      <c r="B45" s="96" t="str">
        <f>TAG_RESTRICTED_LIGHT!B16</f>
        <v>Jack Lemon</v>
      </c>
      <c r="C45" s="141">
        <f t="shared" si="0"/>
        <v>71</v>
      </c>
      <c r="D45" s="175">
        <f t="shared" si="1"/>
        <v>71</v>
      </c>
      <c r="E45" s="124">
        <f>IFERROR(VLOOKUP(B45,TAG_RESTRICTED_LIGHT!$B$93:$D$134,3,FALSE),0)</f>
        <v>0</v>
      </c>
      <c r="F45" s="124">
        <f>IFERROR(VLOOKUP(B45,TAG_RESTRICTED_LIGHT!$F$93:$H$134,3,FALSE),0)</f>
        <v>36</v>
      </c>
      <c r="G45" s="176"/>
      <c r="H45" s="124">
        <f>IFERROR(VLOOKUP(B45,TAG_RESTRICTED_LIGHT!$J$93:$L$134,3,FALSE),0)</f>
        <v>0</v>
      </c>
      <c r="I45" s="125">
        <f>IFERROR(VLOOKUP(B45,TAG_RESTRICTED_LIGHT!$N$93:$P$134,3,FALSE),0)</f>
        <v>35</v>
      </c>
      <c r="J45" s="177">
        <f>IFERROR(VLOOKUP(B45,TAG_RESTRICTED_LIGHT!$R$93:$T$134,3,FALSE),0)</f>
        <v>0</v>
      </c>
      <c r="K45" s="176"/>
      <c r="L45" s="177">
        <f>IFERROR(VLOOKUP(B45,TAG_RESTRICTED_LIGHT!$V$93:$X$134,3,FALSE),0)</f>
        <v>0</v>
      </c>
      <c r="M45" s="177">
        <f>IFERROR(VLOOKUP(B45,TAG_RESTRICTED_LIGHT!$Z$93:$AB$134,3,FALSE),0)</f>
        <v>0</v>
      </c>
      <c r="N45" s="178">
        <f>IFERROR(VLOOKUP(B45,TAG_RESTRICTED_LIGHT!$AD$93:$AF$134,3,FALSE),0)</f>
        <v>0</v>
      </c>
      <c r="O45" s="176"/>
    </row>
    <row r="46" spans="1:15" ht="15" hidden="1" customHeight="1">
      <c r="A46" s="139" t="str">
        <f>TAG_HEAVY!A7</f>
        <v>Yes</v>
      </c>
      <c r="B46" s="96" t="str">
        <f>TAG_HEAVY!B7</f>
        <v>Jack Lemon</v>
      </c>
      <c r="C46" s="141">
        <f t="shared" si="0"/>
        <v>39</v>
      </c>
      <c r="D46" s="175">
        <f t="shared" si="1"/>
        <v>39</v>
      </c>
      <c r="E46" s="124">
        <f>IFERROR(VLOOKUP(B46,TAG_HEAVY!$B$93:$D$134,3,FALSE),0)</f>
        <v>39</v>
      </c>
      <c r="F46" s="124">
        <f>IFERROR(VLOOKUP(B46,TAG_HEAVY!$F$93:$H$134,3,FALSE),0)</f>
        <v>0</v>
      </c>
      <c r="G46" s="176"/>
      <c r="H46" s="124">
        <f>IFERROR(VLOOKUP(B46,TAG_HEAVY!$J$93:$L$134,3,FALSE),0)</f>
        <v>0</v>
      </c>
      <c r="I46" s="125">
        <f>IFERROR(VLOOKUP(B46,TAG_HEAVY!$N$93:$P$134,3,FALSE),0)</f>
        <v>0</v>
      </c>
      <c r="J46" s="177">
        <f>IFERROR(VLOOKUP(B46,TAG_HEAVY!$R$93:$T$134,3,FALSE),0)</f>
        <v>0</v>
      </c>
      <c r="K46" s="176"/>
      <c r="L46" s="177">
        <f>IFERROR(VLOOKUP(B46,TAG_HEAVY!$V$93:$X$134,3,FALSE),0)</f>
        <v>0</v>
      </c>
      <c r="M46" s="177">
        <f>IFERROR(VLOOKUP(B46,TAG_HEAVY!$Z$93:$AB$134,3,FALSE),0)</f>
        <v>0</v>
      </c>
      <c r="N46" s="178">
        <f>IFERROR(VLOOKUP(B46,TAG_HEAVY!$AD$93:$AF$134,3,FALSE),0)</f>
        <v>0</v>
      </c>
      <c r="O46" s="176" t="s">
        <v>47</v>
      </c>
    </row>
    <row r="47" spans="1:15" ht="15" customHeight="1">
      <c r="A47" s="139" t="str">
        <f>'4SSH'!A9</f>
        <v>No</v>
      </c>
      <c r="B47" s="96" t="str">
        <f>'4SSH'!B9</f>
        <v>Shane Wilson</v>
      </c>
      <c r="C47" s="141">
        <f t="shared" si="0"/>
        <v>39</v>
      </c>
      <c r="D47" s="175">
        <f t="shared" si="1"/>
        <v>39</v>
      </c>
      <c r="E47" s="124">
        <f>IFERROR(VLOOKUP(B47,'4SSH'!$B$93:$D$134,3,FALSE),0)</f>
        <v>39</v>
      </c>
      <c r="F47" s="124">
        <f>IFERROR(VLOOKUP(B47,'4SSH'!$F$93:$H$134,3,FALSE),0)</f>
        <v>0</v>
      </c>
      <c r="G47" s="176"/>
      <c r="H47" s="124">
        <f>IFERROR(VLOOKUP(B47,'4SSH'!$J$93:$L$134,3,FALSE),0)</f>
        <v>0</v>
      </c>
      <c r="I47" s="125">
        <f>IFERROR(VLOOKUP(B47,'4SSH'!$N$93:$P$134,3,FALSE),0)</f>
        <v>0</v>
      </c>
      <c r="J47" s="177">
        <f>IFERROR(VLOOKUP(B47,'4SSH'!$R$93:$T$134,3,FALSE),0)</f>
        <v>0</v>
      </c>
      <c r="K47" s="176"/>
      <c r="L47" s="177">
        <f>IFERROR(VLOOKUP(B47,'4SSH'!$V$93:$X$134,3,FALSE),0)</f>
        <v>0</v>
      </c>
      <c r="M47" s="177">
        <f>IFERROR(VLOOKUP(B47,'4SSH'!$Z$93:$AB$134,3,FALSE),0)</f>
        <v>0</v>
      </c>
      <c r="N47" s="178">
        <f>IFERROR(VLOOKUP(B47,'4SSH'!$AD$93:$AF$134,3,FALSE),0)</f>
        <v>0</v>
      </c>
      <c r="O47" s="176"/>
    </row>
    <row r="48" spans="1:15" ht="15" customHeight="1">
      <c r="A48" s="139" t="str">
        <f>TAG_RESTRICTED_LIGHT!A24</f>
        <v>Yes</v>
      </c>
      <c r="B48" s="96" t="str">
        <f>TAG_RESTRICTED_LIGHT!B24</f>
        <v>Courtney Becker</v>
      </c>
      <c r="C48" s="141">
        <f t="shared" si="0"/>
        <v>39</v>
      </c>
      <c r="D48" s="175">
        <f t="shared" si="1"/>
        <v>39</v>
      </c>
      <c r="E48" s="124">
        <f>IFERROR(VLOOKUP(B48,TAG_RESTRICTED_LIGHT!$B$93:$D$134,3,FALSE),0)</f>
        <v>0</v>
      </c>
      <c r="F48" s="124">
        <f>IFERROR(VLOOKUP(B48,TAG_RESTRICTED_LIGHT!$F$93:$H$134,3,FALSE),0)</f>
        <v>0</v>
      </c>
      <c r="G48" s="176"/>
      <c r="H48" s="124">
        <f>IFERROR(VLOOKUP(B48,TAG_RESTRICTED_LIGHT!$J$93:$L$134,3,FALSE),0)</f>
        <v>0</v>
      </c>
      <c r="I48" s="125">
        <f>IFERROR(VLOOKUP(B48,TAG_RESTRICTED_LIGHT!$N$93:$P$134,3,FALSE),0)</f>
        <v>39</v>
      </c>
      <c r="J48" s="177">
        <f>IFERROR(VLOOKUP(B48,TAG_RESTRICTED_LIGHT!$R$93:$T$134,3,FALSE),0)</f>
        <v>0</v>
      </c>
      <c r="K48" s="176"/>
      <c r="L48" s="177">
        <f>IFERROR(VLOOKUP(B48,TAG_RESTRICTED_LIGHT!$V$93:$X$134,3,FALSE),0)</f>
        <v>0</v>
      </c>
      <c r="M48" s="177">
        <f>IFERROR(VLOOKUP(B48,TAG_RESTRICTED_LIGHT!$Z$93:$AB$134,3,FALSE),0)</f>
        <v>0</v>
      </c>
      <c r="N48" s="178">
        <f>IFERROR(VLOOKUP(B48,TAG_RESTRICTED_LIGHT!$AD$93:$AF$134,3,FALSE),0)</f>
        <v>0</v>
      </c>
      <c r="O48" s="176"/>
    </row>
    <row r="49" spans="1:15" ht="15" customHeight="1">
      <c r="A49" s="139" t="str">
        <f>'4SSSH'!A6</f>
        <v>No</v>
      </c>
      <c r="B49" s="96" t="str">
        <f>'4SSSH'!B6</f>
        <v>Adam Berghofer</v>
      </c>
      <c r="C49" s="141">
        <f t="shared" si="0"/>
        <v>39</v>
      </c>
      <c r="D49" s="175">
        <f t="shared" si="1"/>
        <v>39</v>
      </c>
      <c r="E49" s="124">
        <f>IFERROR(VLOOKUP(B49,'4SSSH'!$B$93:$D$134,3,FALSE),0)</f>
        <v>39</v>
      </c>
      <c r="F49" s="124">
        <f>IFERROR(VLOOKUP(B49,'4SSSH'!$F$93:$H$134,3,FALSE),0)</f>
        <v>0</v>
      </c>
      <c r="G49" s="176"/>
      <c r="H49" s="124">
        <f>IFERROR(VLOOKUP(B49,'4SSSH'!$J$93:$L$134,3,FALSE),0)</f>
        <v>0</v>
      </c>
      <c r="I49" s="125">
        <f>IFERROR(VLOOKUP(B49,'4SSSH'!$N$93:$P$134,3,FALSE),0)</f>
        <v>0</v>
      </c>
      <c r="J49" s="177">
        <f>IFERROR(VLOOKUP(B49,'4SSSH'!$R$93:$T$134,3,FALSE),0)</f>
        <v>0</v>
      </c>
      <c r="K49" s="176"/>
      <c r="L49" s="177">
        <f>IFERROR(VLOOKUP(B49,'4SSSH'!$V$93:$X$134,3,FALSE),0)</f>
        <v>0</v>
      </c>
      <c r="M49" s="177">
        <f>IFERROR(VLOOKUP(B49,'4SSSH'!$Z$93:$AB$134,3,FALSE),0)</f>
        <v>0</v>
      </c>
      <c r="N49" s="178">
        <f>IFERROR(VLOOKUP(B49,'4SSSH'!$AD$93:$AF$134,3,FALSE),0)</f>
        <v>0</v>
      </c>
      <c r="O49" s="176"/>
    </row>
    <row r="50" spans="1:15" ht="15" customHeight="1">
      <c r="A50" s="139" t="str">
        <f>Senior_Performance_Light!A8</f>
        <v>No</v>
      </c>
      <c r="B50" s="96" t="str">
        <f>Senior_Performance_Light!B8</f>
        <v>Macey Cluderay</v>
      </c>
      <c r="C50" s="141">
        <f t="shared" si="0"/>
        <v>38</v>
      </c>
      <c r="D50" s="175">
        <f t="shared" si="1"/>
        <v>38</v>
      </c>
      <c r="E50" s="124">
        <f>IFERROR(VLOOKUP(B50,Senior_Performance_Light!$B$93:$D$134,3,FALSE),0)</f>
        <v>38</v>
      </c>
      <c r="F50" s="124">
        <f>IFERROR(VLOOKUP(B50,Senior_Performance_Light!$F$93:$H$134,3,FALSE),0)</f>
        <v>0</v>
      </c>
      <c r="G50" s="176"/>
      <c r="H50" s="124">
        <f>IFERROR(VLOOKUP(B50,Senior_Performance_Light!$J$93:$L$134,3,FALSE),0)</f>
        <v>0</v>
      </c>
      <c r="I50" s="125">
        <f>IFERROR(VLOOKUP(B50,Senior_Performance_Light!$N$93:$P$134,3,FALSE),0)</f>
        <v>0</v>
      </c>
      <c r="J50" s="177">
        <f>IFERROR(VLOOKUP(B50,Senior_Performance_Light!$R$93:$T$134,3,FALSE),0)</f>
        <v>0</v>
      </c>
      <c r="K50" s="176"/>
      <c r="L50" s="177">
        <f>IFERROR(VLOOKUP(B50,Senior_Performance_Light!$V$93:$X$134,3,FALSE),0)</f>
        <v>0</v>
      </c>
      <c r="M50" s="177">
        <f>IFERROR(VLOOKUP(B50,Senior_Performance_Light!$Z$93:$AB$134,3,FALSE),0)</f>
        <v>0</v>
      </c>
      <c r="N50" s="178">
        <f>IFERROR(VLOOKUP(B50,Senior_Performance_Light!$AD$93:$AF$134,3,FALSE),0)</f>
        <v>0</v>
      </c>
      <c r="O50" s="176"/>
    </row>
    <row r="51" spans="1:15" ht="15" customHeight="1">
      <c r="A51" s="139" t="str">
        <f>TAG_RESTRICTED_LIGHT!A19</f>
        <v>No</v>
      </c>
      <c r="B51" s="96" t="str">
        <f>TAG_RESTRICTED_LIGHT!B19</f>
        <v>James Ward</v>
      </c>
      <c r="C51" s="141">
        <f t="shared" si="0"/>
        <v>38</v>
      </c>
      <c r="D51" s="175">
        <f t="shared" si="1"/>
        <v>38</v>
      </c>
      <c r="E51" s="124">
        <f>IFERROR(VLOOKUP(B51,TAG_RESTRICTED_LIGHT!$B$93:$D$134,3,FALSE),0)</f>
        <v>24</v>
      </c>
      <c r="F51" s="124">
        <f>IFERROR(VLOOKUP(B51,TAG_RESTRICTED_LIGHT!$F$93:$H$134,3,FALSE),0)</f>
        <v>0</v>
      </c>
      <c r="G51" s="176"/>
      <c r="H51" s="124">
        <f>IFERROR(VLOOKUP(B51,TAG_RESTRICTED_LIGHT!$J$93:$L$134,3,FALSE),0)</f>
        <v>14</v>
      </c>
      <c r="I51" s="125">
        <f>IFERROR(VLOOKUP(B51,TAG_RESTRICTED_LIGHT!$N$93:$P$134,3,FALSE),0)</f>
        <v>0</v>
      </c>
      <c r="J51" s="177">
        <f>IFERROR(VLOOKUP(B51,TAG_RESTRICTED_LIGHT!$R$93:$T$134,3,FALSE),0)</f>
        <v>0</v>
      </c>
      <c r="K51" s="176"/>
      <c r="L51" s="177">
        <f>IFERROR(VLOOKUP(B51,TAG_RESTRICTED_LIGHT!$V$93:$X$134,3,FALSE),0)</f>
        <v>0</v>
      </c>
      <c r="M51" s="177">
        <f>IFERROR(VLOOKUP(B51,TAG_RESTRICTED_LIGHT!$Z$93:$AB$134,3,FALSE),0)</f>
        <v>0</v>
      </c>
      <c r="N51" s="178">
        <f>IFERROR(VLOOKUP(B51,TAG_RESTRICTED_LIGHT!$AD$93:$AF$134,3,FALSE),0)</f>
        <v>0</v>
      </c>
      <c r="O51" s="176"/>
    </row>
    <row r="52" spans="1:15" ht="15" customHeight="1">
      <c r="A52" s="139" t="str">
        <f>TAG_RESTRICTED_LIGHT!A22</f>
        <v>No</v>
      </c>
      <c r="B52" s="96" t="str">
        <f>TAG_RESTRICTED_LIGHT!B22</f>
        <v>Dimitri Kozlinski</v>
      </c>
      <c r="C52" s="141">
        <f t="shared" si="0"/>
        <v>38</v>
      </c>
      <c r="D52" s="175">
        <f t="shared" si="1"/>
        <v>38</v>
      </c>
      <c r="E52" s="124">
        <f>IFERROR(VLOOKUP(B52,TAG_RESTRICTED_LIGHT!$B$93:$D$134,3,FALSE),0)</f>
        <v>0</v>
      </c>
      <c r="F52" s="124">
        <f>IFERROR(VLOOKUP(B52,TAG_RESTRICTED_LIGHT!$F$93:$H$134,3,FALSE),0)</f>
        <v>38</v>
      </c>
      <c r="G52" s="176"/>
      <c r="H52" s="124">
        <f>IFERROR(VLOOKUP(B52,TAG_RESTRICTED_LIGHT!$J$93:$L$134,3,FALSE),0)</f>
        <v>0</v>
      </c>
      <c r="I52" s="125">
        <f>IFERROR(VLOOKUP(B52,TAG_RESTRICTED_LIGHT!$N$93:$P$134,3,FALSE),0)</f>
        <v>0</v>
      </c>
      <c r="J52" s="177">
        <f>IFERROR(VLOOKUP(B52,TAG_RESTRICTED_LIGHT!$R$93:$T$134,3,FALSE),0)</f>
        <v>0</v>
      </c>
      <c r="K52" s="176"/>
      <c r="L52" s="177">
        <f>IFERROR(VLOOKUP(B52,TAG_RESTRICTED_LIGHT!$V$93:$X$134,3,FALSE),0)</f>
        <v>0</v>
      </c>
      <c r="M52" s="177">
        <f>IFERROR(VLOOKUP(B52,TAG_RESTRICTED_LIGHT!$Z$93:$AB$134,3,FALSE),0)</f>
        <v>0</v>
      </c>
      <c r="N52" s="178">
        <f>IFERROR(VLOOKUP(B52,TAG_RESTRICTED_LIGHT!$AD$93:$AF$134,3,FALSE),0)</f>
        <v>0</v>
      </c>
      <c r="O52" s="176"/>
    </row>
    <row r="53" spans="1:15" ht="15" customHeight="1">
      <c r="A53" s="139" t="str">
        <f>'4SSH'!A10</f>
        <v>No</v>
      </c>
      <c r="B53" s="96" t="str">
        <f>'4SSH'!B10</f>
        <v>Steve Russo</v>
      </c>
      <c r="C53" s="141">
        <f t="shared" si="0"/>
        <v>37</v>
      </c>
      <c r="D53" s="175">
        <f t="shared" si="1"/>
        <v>37</v>
      </c>
      <c r="E53" s="124">
        <f>IFERROR(VLOOKUP(B53,'4SSH'!$B$93:$D$134,3,FALSE),0)</f>
        <v>0</v>
      </c>
      <c r="F53" s="124">
        <f>IFERROR(VLOOKUP(B53,'4SSH'!$F$93:$H$134,3,FALSE),0)</f>
        <v>0</v>
      </c>
      <c r="G53" s="176"/>
      <c r="H53" s="124">
        <f>IFERROR(VLOOKUP(B53,'4SSH'!$J$93:$L$134,3,FALSE),0)</f>
        <v>37</v>
      </c>
      <c r="I53" s="125">
        <f>IFERROR(VLOOKUP(B53,'4SSH'!$N$93:$P$134,3,FALSE),0)</f>
        <v>0</v>
      </c>
      <c r="J53" s="177">
        <f>IFERROR(VLOOKUP(B53,'4SSH'!$R$93:$T$134,3,FALSE),0)</f>
        <v>0</v>
      </c>
      <c r="K53" s="176"/>
      <c r="L53" s="177">
        <f>IFERROR(VLOOKUP(B53,'4SSH'!$V$93:$X$134,3,FALSE),0)</f>
        <v>0</v>
      </c>
      <c r="M53" s="177">
        <f>IFERROR(VLOOKUP(B53,'4SSH'!$Z$93:$AB$134,3,FALSE),0)</f>
        <v>0</v>
      </c>
      <c r="N53" s="178">
        <f>IFERROR(VLOOKUP(B53,'4SSH'!$AD$93:$AF$134,3,FALSE),0)</f>
        <v>0</v>
      </c>
      <c r="O53" s="176"/>
    </row>
    <row r="54" spans="1:15" ht="15" customHeight="1">
      <c r="A54" s="139" t="str">
        <f>TAG_LIGHT!A9</f>
        <v>No</v>
      </c>
      <c r="B54" s="96" t="str">
        <f>TAG_LIGHT!B9</f>
        <v>Blake Keogh</v>
      </c>
      <c r="C54" s="141">
        <f t="shared" si="0"/>
        <v>37</v>
      </c>
      <c r="D54" s="175">
        <f t="shared" si="1"/>
        <v>37</v>
      </c>
      <c r="E54" s="124">
        <f>IFERROR(VLOOKUP(B54,TAG_LIGHT!$B$93:$D$134,3,FALSE),0)</f>
        <v>0</v>
      </c>
      <c r="F54" s="124">
        <f>IFERROR(VLOOKUP(B54,TAG_LIGHT!$F$93:$H$134,3,FALSE),0)</f>
        <v>0</v>
      </c>
      <c r="G54" s="176"/>
      <c r="H54" s="124">
        <f>IFERROR(VLOOKUP(B54,TAG_LIGHT!$J$93:$L$134,3,FALSE),0)</f>
        <v>37</v>
      </c>
      <c r="I54" s="125">
        <f>IFERROR(VLOOKUP(B54,TAG_LIGHT!$N$93:$P$134,3,FALSE),0)</f>
        <v>0</v>
      </c>
      <c r="J54" s="177">
        <f>IFERROR(VLOOKUP(B54,TAG_LIGHT!$R$93:$T$134,3,FALSE),0)</f>
        <v>0</v>
      </c>
      <c r="K54" s="176"/>
      <c r="L54" s="177">
        <f>IFERROR(VLOOKUP(B54,TAG_LIGHT!$V$93:$X$134,3,FALSE),0)</f>
        <v>0</v>
      </c>
      <c r="M54" s="177">
        <f>IFERROR(VLOOKUP(B54,TAG_LIGHT!$Z$93:$AB$134,3,FALSE),0)</f>
        <v>0</v>
      </c>
      <c r="N54" s="178">
        <f>IFERROR(VLOOKUP(B54,TAG_LIGHT!$AD$93:$AF$134,3,FALSE),0)</f>
        <v>0</v>
      </c>
      <c r="O54" s="176" t="s">
        <v>47</v>
      </c>
    </row>
    <row r="55" spans="1:15" ht="15" customHeight="1">
      <c r="A55" s="139" t="str">
        <f>TAG_RESTRICTED_LIGHT!A25</f>
        <v>No</v>
      </c>
      <c r="B55" s="96" t="str">
        <f>TAG_RESTRICTED_LIGHT!B25</f>
        <v>Alexei Waughman</v>
      </c>
      <c r="C55" s="141">
        <f t="shared" si="0"/>
        <v>37</v>
      </c>
      <c r="D55" s="175">
        <f t="shared" si="1"/>
        <v>37</v>
      </c>
      <c r="E55" s="124">
        <f>IFERROR(VLOOKUP(B55,TAG_RESTRICTED_LIGHT!$B$93:$D$134,3,FALSE),0)</f>
        <v>0</v>
      </c>
      <c r="F55" s="124">
        <f>IFERROR(VLOOKUP(B55,TAG_RESTRICTED_LIGHT!$F$93:$H$134,3,FALSE),0)</f>
        <v>0</v>
      </c>
      <c r="G55" s="176"/>
      <c r="H55" s="124">
        <f>IFERROR(VLOOKUP(B55,TAG_RESTRICTED_LIGHT!$J$93:$L$134,3,FALSE),0)</f>
        <v>37</v>
      </c>
      <c r="I55" s="125">
        <f>IFERROR(VLOOKUP(B55,TAG_RESTRICTED_LIGHT!$N$93:$P$134,3,FALSE),0)</f>
        <v>0</v>
      </c>
      <c r="J55" s="177">
        <f>IFERROR(VLOOKUP(B55,TAG_RESTRICTED_LIGHT!$R$93:$T$134,3,FALSE),0)</f>
        <v>0</v>
      </c>
      <c r="K55" s="176"/>
      <c r="L55" s="177">
        <f>IFERROR(VLOOKUP(B55,TAG_RESTRICTED_LIGHT!$V$93:$X$134,3,FALSE),0)</f>
        <v>0</v>
      </c>
      <c r="M55" s="177">
        <f>IFERROR(VLOOKUP(B55,TAG_RESTRICTED_LIGHT!$Z$93:$AB$134,3,FALSE),0)</f>
        <v>0</v>
      </c>
      <c r="N55" s="178">
        <f>IFERROR(VLOOKUP(B55,TAG_RESTRICTED_LIGHT!$AD$93:$AF$134,3,FALSE),0)</f>
        <v>0</v>
      </c>
      <c r="O55" s="176"/>
    </row>
    <row r="56" spans="1:15" ht="15" customHeight="1">
      <c r="A56" s="139" t="str">
        <f>TAG_HEAVY!A9</f>
        <v>No</v>
      </c>
      <c r="B56" s="96" t="str">
        <f>TAG_HEAVY!B9</f>
        <v>Gerald Cluderay</v>
      </c>
      <c r="C56" s="141">
        <f t="shared" si="0"/>
        <v>36</v>
      </c>
      <c r="D56" s="175">
        <f t="shared" si="1"/>
        <v>36</v>
      </c>
      <c r="E56" s="124">
        <f>IFERROR(VLOOKUP(B56,TAG_HEAVY!$B$93:$D$134,3,FALSE),0)</f>
        <v>36</v>
      </c>
      <c r="F56" s="124">
        <f>IFERROR(VLOOKUP(B56,TAG_HEAVY!$F$93:$H$134,3,FALSE),0)</f>
        <v>0</v>
      </c>
      <c r="G56" s="176"/>
      <c r="H56" s="124">
        <f>IFERROR(VLOOKUP(B56,TAG_HEAVY!$J$93:$L$134,3,FALSE),0)</f>
        <v>0</v>
      </c>
      <c r="I56" s="125">
        <f>IFERROR(VLOOKUP(B56,TAG_HEAVY!$N$93:$P$134,3,FALSE),0)</f>
        <v>0</v>
      </c>
      <c r="J56" s="177">
        <f>IFERROR(VLOOKUP(B56,TAG_HEAVY!$R$93:$T$134,3,FALSE),0)</f>
        <v>0</v>
      </c>
      <c r="K56" s="176"/>
      <c r="L56" s="177">
        <f>IFERROR(VLOOKUP(B56,TAG_HEAVY!$V$93:$X$134,3,FALSE),0)</f>
        <v>0</v>
      </c>
      <c r="M56" s="177">
        <f>IFERROR(VLOOKUP(B56,TAG_HEAVY!$Z$93:$AB$134,3,FALSE),0)</f>
        <v>0</v>
      </c>
      <c r="N56" s="178">
        <f>IFERROR(VLOOKUP(B56,TAG_HEAVY!$AD$93:$AF$134,3,FALSE),0)</f>
        <v>0</v>
      </c>
      <c r="O56" s="176" t="s">
        <v>47</v>
      </c>
    </row>
    <row r="57" spans="1:15" ht="15" customHeight="1">
      <c r="A57" s="139" t="str">
        <f>Senior_Performance_Light!A10</f>
        <v>No</v>
      </c>
      <c r="B57" s="96" t="str">
        <f>Senior_Performance_Light!B10</f>
        <v>Haris Sengul</v>
      </c>
      <c r="C57" s="141">
        <f t="shared" si="0"/>
        <v>35</v>
      </c>
      <c r="D57" s="175">
        <f t="shared" si="1"/>
        <v>35</v>
      </c>
      <c r="E57" s="124">
        <f>IFERROR(VLOOKUP(B57,Senior_Performance_Light!$B$93:$D$134,3,FALSE),0)</f>
        <v>35</v>
      </c>
      <c r="F57" s="124">
        <f>IFERROR(VLOOKUP(B57,Senior_Performance_Light!$F$93:$H$134,3,FALSE),0)</f>
        <v>0</v>
      </c>
      <c r="G57" s="176"/>
      <c r="H57" s="124">
        <f>IFERROR(VLOOKUP(B57,Senior_Performance_Light!$J$93:$L$134,3,FALSE),0)</f>
        <v>0</v>
      </c>
      <c r="I57" s="125">
        <f>IFERROR(VLOOKUP(B57,Senior_Performance_Light!$N$93:$P$134,3,FALSE),0)</f>
        <v>0</v>
      </c>
      <c r="J57" s="177">
        <f>IFERROR(VLOOKUP(B57,Senior_Performance_Light!$R$93:$T$134,3,FALSE),0)</f>
        <v>0</v>
      </c>
      <c r="K57" s="176"/>
      <c r="L57" s="177">
        <f>IFERROR(VLOOKUP(B57,Senior_Performance_Light!$V$93:$X$134,3,FALSE),0)</f>
        <v>0</v>
      </c>
      <c r="M57" s="177">
        <f>IFERROR(VLOOKUP(B57,Senior_Performance_Light!$Z$93:$AB$134,3,FALSE),0)</f>
        <v>0</v>
      </c>
      <c r="N57" s="178">
        <f>IFERROR(VLOOKUP(B57,Senior_Performance_Light!$AD$93:$AF$134,3,FALSE),0)</f>
        <v>0</v>
      </c>
      <c r="O57" s="176"/>
    </row>
    <row r="58" spans="1:15" ht="15" customHeight="1">
      <c r="A58" s="139" t="str">
        <f>TAG_RESTRICTED_LIGHT!A23</f>
        <v>No</v>
      </c>
      <c r="B58" s="96" t="str">
        <f>TAG_RESTRICTED_LIGHT!B23</f>
        <v>Brock Stinson</v>
      </c>
      <c r="C58" s="141">
        <f t="shared" si="0"/>
        <v>34</v>
      </c>
      <c r="D58" s="175">
        <f t="shared" si="1"/>
        <v>34</v>
      </c>
      <c r="E58" s="124">
        <f>IFERROR(VLOOKUP(B58,TAG_RESTRICTED_LIGHT!$B$93:$D$134,3,FALSE),0)</f>
        <v>34</v>
      </c>
      <c r="F58" s="124">
        <f>IFERROR(VLOOKUP(B58,TAG_RESTRICTED_LIGHT!$F$93:$H$134,3,FALSE),0)</f>
        <v>0</v>
      </c>
      <c r="G58" s="176"/>
      <c r="H58" s="124">
        <f>IFERROR(VLOOKUP(B58,TAG_RESTRICTED_LIGHT!$J$93:$L$134,3,FALSE),0)</f>
        <v>0</v>
      </c>
      <c r="I58" s="125">
        <f>IFERROR(VLOOKUP(B58,TAG_RESTRICTED_LIGHT!$N$93:$P$134,3,FALSE),0)</f>
        <v>0</v>
      </c>
      <c r="J58" s="177">
        <f>IFERROR(VLOOKUP(B58,TAG_RESTRICTED_LIGHT!$R$93:$T$134,3,FALSE),0)</f>
        <v>0</v>
      </c>
      <c r="K58" s="176"/>
      <c r="L58" s="177">
        <f>IFERROR(VLOOKUP(B58,TAG_RESTRICTED_LIGHT!$V$93:$X$134,3,FALSE),0)</f>
        <v>0</v>
      </c>
      <c r="M58" s="177">
        <f>IFERROR(VLOOKUP(B58,TAG_RESTRICTED_LIGHT!$Z$93:$AB$134,3,FALSE),0)</f>
        <v>0</v>
      </c>
      <c r="N58" s="178">
        <f>IFERROR(VLOOKUP(B58,TAG_RESTRICTED_LIGHT!$AD$93:$AF$134,3,FALSE),0)</f>
        <v>0</v>
      </c>
      <c r="O58" s="176"/>
    </row>
    <row r="59" spans="1:15" ht="15" customHeight="1">
      <c r="A59" s="139" t="str">
        <f>TAG_RESTRICTED_LIGHT!A26</f>
        <v>No</v>
      </c>
      <c r="B59" s="96" t="str">
        <f>TAG_RESTRICTED_LIGHT!B26</f>
        <v>Hunter Sydenham</v>
      </c>
      <c r="C59" s="141">
        <f t="shared" si="0"/>
        <v>28</v>
      </c>
      <c r="D59" s="175">
        <f t="shared" si="1"/>
        <v>28</v>
      </c>
      <c r="E59" s="124">
        <f>IFERROR(VLOOKUP(B59,TAG_RESTRICTED_LIGHT!$B$93:$D$134,3,FALSE),0)</f>
        <v>14</v>
      </c>
      <c r="F59" s="124">
        <f>IFERROR(VLOOKUP(B59,TAG_RESTRICTED_LIGHT!$F$93:$H$134,3,FALSE),0)</f>
        <v>0</v>
      </c>
      <c r="G59" s="176"/>
      <c r="H59" s="124">
        <f>IFERROR(VLOOKUP(B59,TAG_RESTRICTED_LIGHT!$J$93:$L$134,3,FALSE),0)</f>
        <v>14</v>
      </c>
      <c r="I59" s="125">
        <f>IFERROR(VLOOKUP(B59,TAG_RESTRICTED_LIGHT!$N$93:$P$134,3,FALSE),0)</f>
        <v>0</v>
      </c>
      <c r="J59" s="177">
        <f>IFERROR(VLOOKUP(B59,TAG_RESTRICTED_LIGHT!$R$93:$T$134,3,FALSE),0)</f>
        <v>0</v>
      </c>
      <c r="K59" s="176"/>
      <c r="L59" s="177">
        <f>IFERROR(VLOOKUP(B59,TAG_RESTRICTED_LIGHT!$V$93:$X$134,3,FALSE),0)</f>
        <v>0</v>
      </c>
      <c r="M59" s="177">
        <f>IFERROR(VLOOKUP(B59,TAG_RESTRICTED_LIGHT!$Z$93:$AB$134,3,FALSE),0)</f>
        <v>0</v>
      </c>
      <c r="N59" s="178">
        <f>IFERROR(VLOOKUP(B59,TAG_RESTRICTED_LIGHT!$AD$93:$AF$134,3,FALSE),0)</f>
        <v>0</v>
      </c>
      <c r="O59" s="176"/>
    </row>
    <row r="60" spans="1:15" ht="15" customHeight="1">
      <c r="A60" s="139" t="str">
        <f>Senior_Performance_Light!A11</f>
        <v>No</v>
      </c>
      <c r="B60" s="96" t="str">
        <f>Senior_Performance_Light!B11</f>
        <v>Victoria Lopes</v>
      </c>
      <c r="C60" s="141">
        <f t="shared" si="0"/>
        <v>20</v>
      </c>
      <c r="D60" s="175">
        <f t="shared" si="1"/>
        <v>20</v>
      </c>
      <c r="E60" s="124">
        <f>IFERROR(VLOOKUP(B60,Senior_Performance_Light!$B$93:$D$134,3,FALSE),0)</f>
        <v>0</v>
      </c>
      <c r="F60" s="124">
        <f>IFERROR(VLOOKUP(B60,Senior_Performance_Light!$F$93:$H$134,3,FALSE),0)</f>
        <v>0</v>
      </c>
      <c r="G60" s="176"/>
      <c r="H60" s="124">
        <f>IFERROR(VLOOKUP(B60,Senior_Performance_Light!$J$93:$L$134,3,FALSE),0)</f>
        <v>20</v>
      </c>
      <c r="I60" s="125">
        <f>IFERROR(VLOOKUP(B60,Senior_Performance_Light!$N$93:$P$134,3,FALSE),0)</f>
        <v>0</v>
      </c>
      <c r="J60" s="177">
        <f>IFERROR(VLOOKUP(B60,Senior_Performance_Light!$R$93:$T$134,3,FALSE),0)</f>
        <v>0</v>
      </c>
      <c r="K60" s="176"/>
      <c r="L60" s="177">
        <f>IFERROR(VLOOKUP(B60,Senior_Performance_Light!$V$93:$X$134,3,FALSE),0)</f>
        <v>0</v>
      </c>
      <c r="M60" s="177">
        <f>IFERROR(VLOOKUP(B60,Senior_Performance_Light!$Z$93:$AB$134,3,FALSE),0)</f>
        <v>0</v>
      </c>
      <c r="N60" s="178">
        <f>IFERROR(VLOOKUP(B60,Senior_Performance_Light!$AD$93:$AF$134,3,FALSE),0)</f>
        <v>0</v>
      </c>
      <c r="O60" s="176"/>
    </row>
    <row r="61" spans="1:15" ht="15" customHeight="1">
      <c r="A61" s="139" t="str">
        <f>TAG_RESTRICTED_HEAVY!A7</f>
        <v>No</v>
      </c>
      <c r="B61" s="96" t="str">
        <f>TAG_RESTRICTED_HEAVY!B7</f>
        <v>Harrison Dengate</v>
      </c>
      <c r="C61" s="141">
        <f t="shared" si="0"/>
        <v>20</v>
      </c>
      <c r="D61" s="175">
        <f t="shared" si="1"/>
        <v>20</v>
      </c>
      <c r="E61" s="124">
        <f>IFERROR(VLOOKUP(B61,TAG_RESTRICTED_HEAVY!$B$93:$D$134,3,FALSE),0)</f>
        <v>0</v>
      </c>
      <c r="F61" s="124">
        <f>IFERROR(VLOOKUP(B61,TAG_RESTRICTED_HEAVY!$F$93:$H$134,3,FALSE),0)</f>
        <v>0</v>
      </c>
      <c r="G61" s="176"/>
      <c r="H61" s="124">
        <f>IFERROR(VLOOKUP(B61,TAG_RESTRICTED_HEAVY!$J$93:$L$134,3,FALSE),0)</f>
        <v>20</v>
      </c>
      <c r="I61" s="125">
        <f>IFERROR(VLOOKUP(B61,TAG_RESTRICTED_HEAVY!$N$93:$P$134,3,FALSE),0)</f>
        <v>0</v>
      </c>
      <c r="J61" s="177">
        <f>IFERROR(VLOOKUP(B61,TAG_RESTRICTED_HEAVY!$R$93:$T$134,3,FALSE),0)</f>
        <v>0</v>
      </c>
      <c r="K61" s="176"/>
      <c r="L61" s="177">
        <f>IFERROR(VLOOKUP(B61,TAG_RESTRICTED_HEAVY!$V$93:$X$134,3,FALSE),0)</f>
        <v>0</v>
      </c>
      <c r="M61" s="177">
        <f>IFERROR(VLOOKUP(B61,TAG_RESTRICTED_HEAVY!$Z$93:$AB$134,3,FALSE),0)</f>
        <v>0</v>
      </c>
      <c r="N61" s="178">
        <f>IFERROR(VLOOKUP(B61,TAG_RESTRICTED_HEAVY!$AD$93:$AF$134,3,FALSE),0)</f>
        <v>0</v>
      </c>
      <c r="O61" s="176"/>
    </row>
    <row r="62" spans="1:15" ht="15" customHeight="1">
      <c r="A62" s="139" t="str">
        <f>Senior_Performance_Light!A9</f>
        <v>No</v>
      </c>
      <c r="B62" s="96" t="str">
        <f>Senior_Performance_Light!B9</f>
        <v>Brandon Colling</v>
      </c>
      <c r="C62" s="141">
        <f t="shared" si="0"/>
        <v>20</v>
      </c>
      <c r="D62" s="175">
        <f t="shared" si="1"/>
        <v>20</v>
      </c>
      <c r="E62" s="124">
        <f>IFERROR(VLOOKUP(B62,Senior_Performance_Light!$B$93:$D$134,3,FALSE),0)</f>
        <v>0</v>
      </c>
      <c r="F62" s="124">
        <f>IFERROR(VLOOKUP(B62,Senior_Performance_Light!$F$93:$H$134,3,FALSE),0)</f>
        <v>0</v>
      </c>
      <c r="G62" s="176"/>
      <c r="H62" s="124">
        <f>IFERROR(VLOOKUP(B62,Senior_Performance_Light!$J$93:$L$134,3,FALSE),0)</f>
        <v>0</v>
      </c>
      <c r="I62" s="125">
        <f>IFERROR(VLOOKUP(B62,Senior_Performance_Light!$N$93:$P$134,3,FALSE),0)</f>
        <v>20</v>
      </c>
      <c r="J62" s="177">
        <f>IFERROR(VLOOKUP(B62,Senior_Performance_Light!$R$93:$T$134,3,FALSE),0)</f>
        <v>0</v>
      </c>
      <c r="K62" s="176"/>
      <c r="L62" s="177">
        <f>IFERROR(VLOOKUP(B62,Senior_Performance_Light!$V$93:$X$134,3,FALSE),0)</f>
        <v>0</v>
      </c>
      <c r="M62" s="177">
        <f>IFERROR(VLOOKUP(B62,Senior_Performance_Light!$Z$93:$AB$134,3,FALSE),0)</f>
        <v>0</v>
      </c>
      <c r="N62" s="178">
        <f>IFERROR(VLOOKUP(B62,Senior_Performance_Light!$AD$93:$AF$134,3,FALSE),0)</f>
        <v>0</v>
      </c>
      <c r="O62" s="176"/>
    </row>
    <row r="63" spans="1:15" s="234" customFormat="1" ht="15" customHeight="1">
      <c r="A63" s="139" t="str">
        <f>Senior_Performance_Light!A13</f>
        <v>No</v>
      </c>
      <c r="B63" s="96" t="str">
        <f>Senior_Performance_Light!B13</f>
        <v>Derek Millmore</v>
      </c>
      <c r="C63" s="141">
        <f t="shared" si="0"/>
        <v>19</v>
      </c>
      <c r="D63" s="175">
        <f t="shared" si="1"/>
        <v>19</v>
      </c>
      <c r="E63" s="124">
        <f>IFERROR(VLOOKUP(B63,Senior_Performance_Light!$B$93:$D$134,3,FALSE),0)</f>
        <v>0</v>
      </c>
      <c r="F63" s="124">
        <f>IFERROR(VLOOKUP(B63,Senior_Performance_Light!$F$93:$H$134,3,FALSE),0)</f>
        <v>0</v>
      </c>
      <c r="G63" s="176"/>
      <c r="H63" s="124">
        <f>IFERROR(VLOOKUP(B63,Senior_Performance_Light!$J$93:$L$134,3,FALSE),0)</f>
        <v>0</v>
      </c>
      <c r="I63" s="125">
        <f>IFERROR(VLOOKUP(B63,Senior_Performance_Light!$N$93:$P$134,3,FALSE),0)</f>
        <v>19</v>
      </c>
      <c r="J63" s="177">
        <f>IFERROR(VLOOKUP(B63,Senior_Performance_Light!$R$93:$T$134,3,FALSE),0)</f>
        <v>0</v>
      </c>
      <c r="K63" s="176"/>
      <c r="L63" s="177">
        <f>IFERROR(VLOOKUP(B63,Senior_Performance_Light!$V$93:$X$134,3,FALSE),0)</f>
        <v>0</v>
      </c>
      <c r="M63" s="177">
        <f>IFERROR(VLOOKUP(B63,Senior_Performance_Light!$Z$93:$AB$134,3,FALSE),0)</f>
        <v>0</v>
      </c>
      <c r="N63" s="178">
        <f>IFERROR(VLOOKUP(B63,Senior_Performance_Light!$AD$93:$AF$134,3,FALSE),0)</f>
        <v>0</v>
      </c>
      <c r="O63" s="176"/>
    </row>
    <row r="64" spans="1:15" ht="15" customHeight="1">
      <c r="A64" s="139" t="str">
        <f>Senior_Performance_Light!A12</f>
        <v>Yes</v>
      </c>
      <c r="B64" s="96" t="str">
        <f>Senior_Performance_Light!B12</f>
        <v>Cassandra Puckle</v>
      </c>
      <c r="C64" s="141">
        <f t="shared" si="0"/>
        <v>19</v>
      </c>
      <c r="D64" s="175">
        <f t="shared" si="1"/>
        <v>19</v>
      </c>
      <c r="E64" s="124">
        <f>IFERROR(VLOOKUP(B64,Senior_Performance_Light!$B$93:$D$134,3,FALSE),0)</f>
        <v>0</v>
      </c>
      <c r="F64" s="124">
        <f>IFERROR(VLOOKUP(B64,Senior_Performance_Light!$F$93:$H$134,3,FALSE),0)</f>
        <v>19</v>
      </c>
      <c r="G64" s="176"/>
      <c r="H64" s="124">
        <f>IFERROR(VLOOKUP(B64,Senior_Performance_Light!$J$93:$L$134,3,FALSE),0)</f>
        <v>0</v>
      </c>
      <c r="I64" s="125">
        <f>IFERROR(VLOOKUP(B64,Senior_Performance_Light!$N$93:$P$134,3,FALSE),0)</f>
        <v>0</v>
      </c>
      <c r="J64" s="177">
        <f>IFERROR(VLOOKUP(B64,Senior_Performance_Light!$R$93:$T$134,3,FALSE),0)</f>
        <v>0</v>
      </c>
      <c r="K64" s="176"/>
      <c r="L64" s="177">
        <f>IFERROR(VLOOKUP(B64,Senior_Performance_Light!$V$93:$X$134,3,FALSE),0)</f>
        <v>0</v>
      </c>
      <c r="M64" s="177">
        <f>IFERROR(VLOOKUP(B64,Senior_Performance_Light!$Z$93:$AB$134,3,FALSE),0)</f>
        <v>0</v>
      </c>
      <c r="N64" s="178">
        <f>IFERROR(VLOOKUP(B64,Senior_Performance_Light!$AD$93:$AF$134,3,FALSE),0)</f>
        <v>0</v>
      </c>
      <c r="O64" s="176"/>
    </row>
    <row r="65" spans="1:15" ht="15" hidden="1" customHeight="1">
      <c r="A65" s="139" t="str">
        <f>TAG_LIGHT!A7</f>
        <v>No</v>
      </c>
      <c r="B65" s="96" t="str">
        <f>TAG_LIGHT!B7</f>
        <v>Anthony Wiskich</v>
      </c>
      <c r="C65" s="141">
        <f t="shared" si="0"/>
        <v>53</v>
      </c>
      <c r="D65" s="175">
        <f t="shared" si="1"/>
        <v>53</v>
      </c>
      <c r="E65" s="124">
        <f>IFERROR(VLOOKUP(B65,TAG_LIGHT!$B$93:$D$134,3,FALSE),0)</f>
        <v>0</v>
      </c>
      <c r="F65" s="124">
        <f>IFERROR(VLOOKUP(B65,TAG_LIGHT!$F$93:$H$134,3,FALSE),0)</f>
        <v>20</v>
      </c>
      <c r="G65" s="176"/>
      <c r="H65" s="124">
        <f>IFERROR(VLOOKUP(B65,TAG_LIGHT!$J$93:$L$134,3,FALSE),0)</f>
        <v>33</v>
      </c>
      <c r="I65" s="125">
        <f>IFERROR(VLOOKUP(B65,TAG_LIGHT!$N$93:$P$134,3,FALSE),0)</f>
        <v>0</v>
      </c>
      <c r="J65" s="177">
        <f>IFERROR(VLOOKUP(B65,TAG_LIGHT!$R$93:$T$134,3,FALSE),0)</f>
        <v>0</v>
      </c>
      <c r="K65" s="176"/>
      <c r="L65" s="177">
        <f>IFERROR(VLOOKUP(B65,TAG_LIGHT!$V$93:$X$134,3,FALSE),0)</f>
        <v>0</v>
      </c>
      <c r="M65" s="177">
        <f>IFERROR(VLOOKUP(B65,TAG_LIGHT!$Z$93:$AB$134,3,FALSE),0)</f>
        <v>0</v>
      </c>
      <c r="N65" s="178">
        <f>IFERROR(VLOOKUP(B65,TAG_LIGHT!$AD$93:$AF$134,3,FALSE),0)</f>
        <v>0</v>
      </c>
      <c r="O65" s="176" t="s">
        <v>47</v>
      </c>
    </row>
    <row r="66" spans="1:15" ht="15" hidden="1" customHeight="1">
      <c r="A66" s="139" t="str">
        <f>TAG_RESTRICTED_LIGHT!A32</f>
        <v>No</v>
      </c>
      <c r="B66" s="96" t="str">
        <f>TAG_RESTRICTED_LIGHT!B32</f>
        <v>Anthony Wiskich</v>
      </c>
      <c r="C66" s="141">
        <f t="shared" si="0"/>
        <v>14</v>
      </c>
      <c r="D66" s="175">
        <f t="shared" si="1"/>
        <v>14</v>
      </c>
      <c r="E66" s="124">
        <f>IFERROR(VLOOKUP(B66,TAG_RESTRICTED_LIGHT!$B$93:$D$134,3,FALSE),0)</f>
        <v>0</v>
      </c>
      <c r="F66" s="124">
        <f>IFERROR(VLOOKUP(B66,TAG_RESTRICTED_LIGHT!$F$93:$H$134,3,FALSE),0)</f>
        <v>0</v>
      </c>
      <c r="G66" s="176"/>
      <c r="H66" s="124">
        <f>IFERROR(VLOOKUP(B66,TAG_RESTRICTED_LIGHT!$J$93:$L$134,3,FALSE),0)</f>
        <v>14</v>
      </c>
      <c r="I66" s="125">
        <f>IFERROR(VLOOKUP(B66,TAG_RESTRICTED_LIGHT!$N$93:$P$134,3,FALSE),0)</f>
        <v>0</v>
      </c>
      <c r="J66" s="177">
        <f>IFERROR(VLOOKUP(B66,TAG_RESTRICTED_LIGHT!$R$93:$T$134,3,FALSE),0)</f>
        <v>0</v>
      </c>
      <c r="K66" s="176"/>
      <c r="L66" s="177">
        <f>IFERROR(VLOOKUP(B66,TAG_RESTRICTED_LIGHT!$V$93:$X$134,3,FALSE),0)</f>
        <v>0</v>
      </c>
      <c r="M66" s="177">
        <f>IFERROR(VLOOKUP(B66,TAG_RESTRICTED_LIGHT!$Z$93:$AB$134,3,FALSE),0)</f>
        <v>0</v>
      </c>
      <c r="N66" s="178">
        <f>IFERROR(VLOOKUP(B66,TAG_RESTRICTED_LIGHT!$AD$93:$AF$134,3,FALSE),0)</f>
        <v>0</v>
      </c>
      <c r="O66" s="176"/>
    </row>
    <row r="67" spans="1:15" ht="15" customHeight="1">
      <c r="A67" s="139" t="str">
        <f>TAG_RESTRICTED_LIGHT!A28</f>
        <v>Yes</v>
      </c>
      <c r="B67" s="96" t="str">
        <f>TAG_RESTRICTED_LIGHT!B28</f>
        <v>Lachlan Toole</v>
      </c>
      <c r="C67" s="141">
        <f t="shared" si="0"/>
        <v>14</v>
      </c>
      <c r="D67" s="175">
        <f t="shared" si="1"/>
        <v>14</v>
      </c>
      <c r="E67" s="124">
        <f>IFERROR(VLOOKUP(B67,TAG_RESTRICTED_LIGHT!$B$93:$D$134,3,FALSE),0)</f>
        <v>14</v>
      </c>
      <c r="F67" s="124">
        <f>IFERROR(VLOOKUP(B67,TAG_RESTRICTED_LIGHT!$F$93:$H$134,3,FALSE),0)</f>
        <v>0</v>
      </c>
      <c r="G67" s="176"/>
      <c r="H67" s="124">
        <f>IFERROR(VLOOKUP(B67,TAG_RESTRICTED_LIGHT!$J$93:$L$134,3,FALSE),0)</f>
        <v>0</v>
      </c>
      <c r="I67" s="125">
        <f>IFERROR(VLOOKUP(B67,TAG_RESTRICTED_LIGHT!$N$93:$P$134,3,FALSE),0)</f>
        <v>0</v>
      </c>
      <c r="J67" s="177">
        <f>IFERROR(VLOOKUP(B67,TAG_RESTRICTED_LIGHT!$R$93:$T$134,3,FALSE),0)</f>
        <v>0</v>
      </c>
      <c r="K67" s="176"/>
      <c r="L67" s="177">
        <f>IFERROR(VLOOKUP(B67,TAG_RESTRICTED_LIGHT!$V$93:$X$134,3,FALSE),0)</f>
        <v>0</v>
      </c>
      <c r="M67" s="177">
        <f>IFERROR(VLOOKUP(B67,TAG_RESTRICTED_LIGHT!$Z$93:$AB$134,3,FALSE),0)</f>
        <v>0</v>
      </c>
      <c r="N67" s="178">
        <f>IFERROR(VLOOKUP(B67,TAG_RESTRICTED_LIGHT!$AD$93:$AF$134,3,FALSE),0)</f>
        <v>0</v>
      </c>
      <c r="O67" s="176"/>
    </row>
    <row r="68" spans="1:15" ht="15" customHeight="1">
      <c r="A68" s="139" t="str">
        <f>TAG_RESTRICTED_LIGHT!A29</f>
        <v>No</v>
      </c>
      <c r="B68" s="96" t="str">
        <f>TAG_RESTRICTED_LIGHT!B29</f>
        <v>Chris Levy</v>
      </c>
      <c r="C68" s="141">
        <f t="shared" si="0"/>
        <v>14</v>
      </c>
      <c r="D68" s="175">
        <f t="shared" si="1"/>
        <v>14</v>
      </c>
      <c r="E68" s="124">
        <f>IFERROR(VLOOKUP(B68,TAG_RESTRICTED_LIGHT!$B$93:$D$134,3,FALSE),0)</f>
        <v>14</v>
      </c>
      <c r="F68" s="124">
        <f>IFERROR(VLOOKUP(B68,TAG_RESTRICTED_LIGHT!$F$93:$H$134,3,FALSE),0)</f>
        <v>0</v>
      </c>
      <c r="G68" s="176"/>
      <c r="H68" s="124">
        <f>IFERROR(VLOOKUP(B68,TAG_RESTRICTED_LIGHT!$J$93:$L$134,3,FALSE),0)</f>
        <v>0</v>
      </c>
      <c r="I68" s="125">
        <f>IFERROR(VLOOKUP(B68,TAG_RESTRICTED_LIGHT!$N$93:$P$134,3,FALSE),0)</f>
        <v>0</v>
      </c>
      <c r="J68" s="177">
        <f>IFERROR(VLOOKUP(B68,TAG_RESTRICTED_LIGHT!$R$93:$T$134,3,FALSE),0)</f>
        <v>0</v>
      </c>
      <c r="K68" s="176"/>
      <c r="L68" s="177">
        <f>IFERROR(VLOOKUP(B68,TAG_RESTRICTED_LIGHT!$V$93:$X$134,3,FALSE),0)</f>
        <v>0</v>
      </c>
      <c r="M68" s="177">
        <f>IFERROR(VLOOKUP(B68,TAG_RESTRICTED_LIGHT!$Z$93:$AB$134,3,FALSE),0)</f>
        <v>0</v>
      </c>
      <c r="N68" s="178">
        <f>IFERROR(VLOOKUP(B68,TAG_RESTRICTED_LIGHT!$AD$93:$AF$134,3,FALSE),0)</f>
        <v>0</v>
      </c>
      <c r="O68" s="176"/>
    </row>
    <row r="69" spans="1:15" ht="15" customHeight="1">
      <c r="A69" s="139" t="str">
        <f>TAG_RESTRICTED_LIGHT!A30</f>
        <v>No</v>
      </c>
      <c r="B69" s="96" t="str">
        <f>TAG_RESTRICTED_LIGHT!B30</f>
        <v>Bradley Pay</v>
      </c>
      <c r="C69" s="141">
        <f t="shared" si="0"/>
        <v>14</v>
      </c>
      <c r="D69" s="175">
        <f t="shared" si="1"/>
        <v>14</v>
      </c>
      <c r="E69" s="124">
        <f>IFERROR(VLOOKUP(B69,TAG_RESTRICTED_LIGHT!$B$93:$D$134,3,FALSE),0)</f>
        <v>14</v>
      </c>
      <c r="F69" s="124">
        <f>IFERROR(VLOOKUP(B69,TAG_RESTRICTED_LIGHT!$F$93:$H$134,3,FALSE),0)</f>
        <v>0</v>
      </c>
      <c r="G69" s="176"/>
      <c r="H69" s="124">
        <f>IFERROR(VLOOKUP(B69,TAG_RESTRICTED_LIGHT!$J$93:$L$134,3,FALSE),0)</f>
        <v>0</v>
      </c>
      <c r="I69" s="125">
        <f>IFERROR(VLOOKUP(B69,TAG_RESTRICTED_LIGHT!$N$93:$P$134,3,FALSE),0)</f>
        <v>0</v>
      </c>
      <c r="J69" s="177">
        <f>IFERROR(VLOOKUP(B69,TAG_RESTRICTED_LIGHT!$R$93:$T$134,3,FALSE),0)</f>
        <v>0</v>
      </c>
      <c r="K69" s="176"/>
      <c r="L69" s="177">
        <f>IFERROR(VLOOKUP(B69,TAG_RESTRICTED_LIGHT!$V$93:$X$134,3,FALSE),0)</f>
        <v>0</v>
      </c>
      <c r="M69" s="177">
        <f>IFERROR(VLOOKUP(B69,TAG_RESTRICTED_LIGHT!$Z$93:$AB$134,3,FALSE),0)</f>
        <v>0</v>
      </c>
      <c r="N69" s="178">
        <f>IFERROR(VLOOKUP(B69,TAG_RESTRICTED_LIGHT!$AD$93:$AF$134,3,FALSE),0)</f>
        <v>0</v>
      </c>
      <c r="O69" s="176"/>
    </row>
    <row r="70" spans="1:15" ht="15" customHeight="1">
      <c r="A70" s="139" t="str">
        <f>TAG_RESTRICTED_LIGHT!A31</f>
        <v>No</v>
      </c>
      <c r="B70" s="96" t="str">
        <f>TAG_RESTRICTED_LIGHT!B31</f>
        <v>Blake Schembri</v>
      </c>
      <c r="C70" s="141">
        <f t="shared" ref="C70:C133" si="2">SUM(E70:O70)</f>
        <v>14</v>
      </c>
      <c r="D70" s="175">
        <f t="shared" ref="D70:D133" si="3">SUM(E70:O70)-MIN(E70:I70)</f>
        <v>14</v>
      </c>
      <c r="E70" s="124">
        <f>IFERROR(VLOOKUP(B70,TAG_RESTRICTED_LIGHT!$B$93:$D$134,3,FALSE),0)</f>
        <v>0</v>
      </c>
      <c r="F70" s="124">
        <f>IFERROR(VLOOKUP(B70,TAG_RESTRICTED_LIGHT!$F$93:$H$134,3,FALSE),0)</f>
        <v>14</v>
      </c>
      <c r="G70" s="176"/>
      <c r="H70" s="124">
        <f>IFERROR(VLOOKUP(B70,TAG_RESTRICTED_LIGHT!$J$93:$L$134,3,FALSE),0)</f>
        <v>0</v>
      </c>
      <c r="I70" s="125">
        <f>IFERROR(VLOOKUP(B70,TAG_RESTRICTED_LIGHT!$N$93:$P$134,3,FALSE),0)</f>
        <v>0</v>
      </c>
      <c r="J70" s="177">
        <f>IFERROR(VLOOKUP(B70,TAG_RESTRICTED_LIGHT!$R$93:$T$134,3,FALSE),0)</f>
        <v>0</v>
      </c>
      <c r="K70" s="176"/>
      <c r="L70" s="177">
        <f>IFERROR(VLOOKUP(B70,TAG_RESTRICTED_LIGHT!$V$93:$X$134,3,FALSE),0)</f>
        <v>0</v>
      </c>
      <c r="M70" s="177">
        <f>IFERROR(VLOOKUP(B70,TAG_RESTRICTED_LIGHT!$Z$93:$AB$134,3,FALSE),0)</f>
        <v>0</v>
      </c>
      <c r="N70" s="178">
        <f>IFERROR(VLOOKUP(B70,TAG_RESTRICTED_LIGHT!$AD$93:$AF$134,3,FALSE),0)</f>
        <v>0</v>
      </c>
      <c r="O70" s="176"/>
    </row>
    <row r="71" spans="1:15" ht="15" customHeight="1">
      <c r="A71" s="139">
        <f>'4SSH'!A12</f>
        <v>0</v>
      </c>
      <c r="B71" s="96">
        <f>'4SSH'!B12</f>
        <v>0</v>
      </c>
      <c r="C71" s="141">
        <f t="shared" si="2"/>
        <v>0</v>
      </c>
      <c r="D71" s="175">
        <f t="shared" si="3"/>
        <v>0</v>
      </c>
      <c r="E71" s="124">
        <f>IFERROR(VLOOKUP(B71,'4SSH'!$B$93:$D$134,3,FALSE),0)</f>
        <v>0</v>
      </c>
      <c r="F71" s="124">
        <f>IFERROR(VLOOKUP(B71,'4SSH'!$F$93:$H$134,3,FALSE),0)</f>
        <v>0</v>
      </c>
      <c r="G71" s="176"/>
      <c r="H71" s="124">
        <f>IFERROR(VLOOKUP(B71,'4SSH'!$J$93:$L$134,3,FALSE),0)</f>
        <v>0</v>
      </c>
      <c r="I71" s="125">
        <f>IFERROR(VLOOKUP(B71,'4SSH'!$N$93:$P$134,3,FALSE),0)</f>
        <v>0</v>
      </c>
      <c r="J71" s="177">
        <f>IFERROR(VLOOKUP(B71,'4SSH'!$R$93:$T$134,3,FALSE),0)</f>
        <v>0</v>
      </c>
      <c r="K71" s="176"/>
      <c r="L71" s="177">
        <f>IFERROR(VLOOKUP(B71,'4SSH'!$V$93:$X$134,3,FALSE),0)</f>
        <v>0</v>
      </c>
      <c r="M71" s="177">
        <f>IFERROR(VLOOKUP(B71,'4SSH'!$Z$93:$AB$134,3,FALSE),0)</f>
        <v>0</v>
      </c>
      <c r="N71" s="178">
        <f>IFERROR(VLOOKUP(B71,'4SSH'!$AD$93:$AF$134,3,FALSE),0)</f>
        <v>0</v>
      </c>
      <c r="O71" s="176"/>
    </row>
    <row r="72" spans="1:15" ht="15" customHeight="1">
      <c r="A72" s="139">
        <f>'4SSH'!A13</f>
        <v>0</v>
      </c>
      <c r="B72" s="96">
        <f>'4SSH'!B13</f>
        <v>0</v>
      </c>
      <c r="C72" s="141">
        <f t="shared" si="2"/>
        <v>0</v>
      </c>
      <c r="D72" s="175">
        <f t="shared" si="3"/>
        <v>0</v>
      </c>
      <c r="E72" s="124">
        <f>IFERROR(VLOOKUP(B72,'4SSH'!$B$93:$D$134,3,FALSE),0)</f>
        <v>0</v>
      </c>
      <c r="F72" s="124">
        <f>IFERROR(VLOOKUP(B72,'4SSH'!$F$93:$H$134,3,FALSE),0)</f>
        <v>0</v>
      </c>
      <c r="G72" s="176"/>
      <c r="H72" s="124">
        <f>IFERROR(VLOOKUP(B72,'4SSH'!$J$93:$L$134,3,FALSE),0)</f>
        <v>0</v>
      </c>
      <c r="I72" s="125">
        <f>IFERROR(VLOOKUP(B72,'4SSH'!$N$93:$P$134,3,FALSE),0)</f>
        <v>0</v>
      </c>
      <c r="J72" s="177">
        <f>IFERROR(VLOOKUP(B72,'4SSH'!$R$93:$T$134,3,FALSE),0)</f>
        <v>0</v>
      </c>
      <c r="K72" s="176"/>
      <c r="L72" s="177">
        <f>IFERROR(VLOOKUP(B72,'4SSH'!$V$93:$X$134,3,FALSE),0)</f>
        <v>0</v>
      </c>
      <c r="M72" s="177">
        <f>IFERROR(VLOOKUP(B72,'4SSH'!$Z$93:$AB$134,3,FALSE),0)</f>
        <v>0</v>
      </c>
      <c r="N72" s="178">
        <f>IFERROR(VLOOKUP(B72,'4SSH'!$AD$93:$AF$134,3,FALSE),0)</f>
        <v>0</v>
      </c>
      <c r="O72" s="176"/>
    </row>
    <row r="73" spans="1:15" ht="15" customHeight="1">
      <c r="A73" s="139">
        <f>'4SSH'!A14</f>
        <v>0</v>
      </c>
      <c r="B73" s="96">
        <f>'4SSH'!B14</f>
        <v>0</v>
      </c>
      <c r="C73" s="141">
        <f t="shared" si="2"/>
        <v>0</v>
      </c>
      <c r="D73" s="175">
        <f t="shared" si="3"/>
        <v>0</v>
      </c>
      <c r="E73" s="124">
        <f>IFERROR(VLOOKUP(B73,'4SSH'!$B$93:$D$134,3,FALSE),0)</f>
        <v>0</v>
      </c>
      <c r="F73" s="124">
        <f>IFERROR(VLOOKUP(B73,'4SSH'!$F$93:$H$134,3,FALSE),0)</f>
        <v>0</v>
      </c>
      <c r="G73" s="176"/>
      <c r="H73" s="124">
        <f>IFERROR(VLOOKUP(B73,'4SSH'!$J$93:$L$134,3,FALSE),0)</f>
        <v>0</v>
      </c>
      <c r="I73" s="125">
        <f>IFERROR(VLOOKUP(B73,'4SSH'!$N$93:$P$134,3,FALSE),0)</f>
        <v>0</v>
      </c>
      <c r="J73" s="177">
        <f>IFERROR(VLOOKUP(B73,'4SSH'!$R$93:$T$134,3,FALSE),0)</f>
        <v>0</v>
      </c>
      <c r="K73" s="176"/>
      <c r="L73" s="177">
        <f>IFERROR(VLOOKUP(B73,'4SSH'!$V$93:$X$134,3,FALSE),0)</f>
        <v>0</v>
      </c>
      <c r="M73" s="177">
        <f>IFERROR(VLOOKUP(B73,'4SSH'!$Z$93:$AB$134,3,FALSE),0)</f>
        <v>0</v>
      </c>
      <c r="N73" s="178">
        <f>IFERROR(VLOOKUP(B73,'4SSH'!$AD$93:$AF$134,3,FALSE),0)</f>
        <v>0</v>
      </c>
      <c r="O73" s="176"/>
    </row>
    <row r="74" spans="1:15" ht="15" customHeight="1">
      <c r="A74" s="139">
        <f>'4SSH'!A15</f>
        <v>0</v>
      </c>
      <c r="B74" s="96">
        <f>'4SSH'!B15</f>
        <v>0</v>
      </c>
      <c r="C74" s="141">
        <f t="shared" si="2"/>
        <v>0</v>
      </c>
      <c r="D74" s="175">
        <f t="shared" si="3"/>
        <v>0</v>
      </c>
      <c r="E74" s="124">
        <f>IFERROR(VLOOKUP(B74,'4SSH'!$B$93:$D$134,3,FALSE),0)</f>
        <v>0</v>
      </c>
      <c r="F74" s="124">
        <f>IFERROR(VLOOKUP(B74,'4SSH'!$F$93:$H$134,3,FALSE),0)</f>
        <v>0</v>
      </c>
      <c r="G74" s="176"/>
      <c r="H74" s="124">
        <f>IFERROR(VLOOKUP(B74,'4SSH'!$J$93:$L$134,3,FALSE),0)</f>
        <v>0</v>
      </c>
      <c r="I74" s="125">
        <f>IFERROR(VLOOKUP(B74,'4SSH'!$N$93:$P$134,3,FALSE),0)</f>
        <v>0</v>
      </c>
      <c r="J74" s="177">
        <f>IFERROR(VLOOKUP(B74,'4SSH'!$R$93:$T$134,3,FALSE),0)</f>
        <v>0</v>
      </c>
      <c r="K74" s="176"/>
      <c r="L74" s="177">
        <f>IFERROR(VLOOKUP(B74,'4SSH'!$V$93:$X$134,3,FALSE),0)</f>
        <v>0</v>
      </c>
      <c r="M74" s="177">
        <f>IFERROR(VLOOKUP(B74,'4SSH'!$Z$93:$AB$134,3,FALSE),0)</f>
        <v>0</v>
      </c>
      <c r="N74" s="178">
        <f>IFERROR(VLOOKUP(B74,'4SSH'!$AD$93:$AF$134,3,FALSE),0)</f>
        <v>0</v>
      </c>
      <c r="O74" s="176"/>
    </row>
    <row r="75" spans="1:15" ht="15" customHeight="1">
      <c r="A75" s="139">
        <f>'4SSH'!A16</f>
        <v>0</v>
      </c>
      <c r="B75" s="96">
        <f>'4SSH'!B16</f>
        <v>0</v>
      </c>
      <c r="C75" s="141">
        <f t="shared" si="2"/>
        <v>0</v>
      </c>
      <c r="D75" s="175">
        <f t="shared" si="3"/>
        <v>0</v>
      </c>
      <c r="E75" s="124">
        <f>IFERROR(VLOOKUP(B75,'4SSH'!$B$93:$D$134,3,FALSE),0)</f>
        <v>0</v>
      </c>
      <c r="F75" s="124">
        <f>IFERROR(VLOOKUP(B75,'4SSH'!$F$93:$H$134,3,FALSE),0)</f>
        <v>0</v>
      </c>
      <c r="G75" s="176"/>
      <c r="H75" s="124">
        <f>IFERROR(VLOOKUP(B75,'4SSH'!$J$93:$L$134,3,FALSE),0)</f>
        <v>0</v>
      </c>
      <c r="I75" s="125">
        <f>IFERROR(VLOOKUP(B75,'4SSH'!$N$93:$P$134,3,FALSE),0)</f>
        <v>0</v>
      </c>
      <c r="J75" s="177">
        <f>IFERROR(VLOOKUP(B75,'4SSH'!$R$93:$T$134,3,FALSE),0)</f>
        <v>0</v>
      </c>
      <c r="K75" s="176"/>
      <c r="L75" s="177">
        <f>IFERROR(VLOOKUP(B75,'4SSH'!$V$93:$X$134,3,FALSE),0)</f>
        <v>0</v>
      </c>
      <c r="M75" s="177">
        <f>IFERROR(VLOOKUP(B75,'4SSH'!$Z$93:$AB$134,3,FALSE),0)</f>
        <v>0</v>
      </c>
      <c r="N75" s="178">
        <f>IFERROR(VLOOKUP(B75,'4SSH'!$AD$93:$AF$134,3,FALSE),0)</f>
        <v>0</v>
      </c>
      <c r="O75" s="176"/>
    </row>
    <row r="76" spans="1:15" ht="15" customHeight="1">
      <c r="A76" s="139">
        <f>'4SSH'!A17</f>
        <v>0</v>
      </c>
      <c r="B76" s="96">
        <f>'4SSH'!B17</f>
        <v>0</v>
      </c>
      <c r="C76" s="141">
        <f t="shared" si="2"/>
        <v>0</v>
      </c>
      <c r="D76" s="175">
        <f t="shared" si="3"/>
        <v>0</v>
      </c>
      <c r="E76" s="124">
        <f>IFERROR(VLOOKUP(B76,'4SSH'!$B$93:$D$134,3,FALSE),0)</f>
        <v>0</v>
      </c>
      <c r="F76" s="124">
        <f>IFERROR(VLOOKUP(B76,'4SSH'!$F$93:$H$134,3,FALSE),0)</f>
        <v>0</v>
      </c>
      <c r="G76" s="176"/>
      <c r="H76" s="124">
        <f>IFERROR(VLOOKUP(B76,'4SSH'!$J$93:$L$134,3,FALSE),0)</f>
        <v>0</v>
      </c>
      <c r="I76" s="125">
        <f>IFERROR(VLOOKUP(B76,'4SSH'!$N$93:$P$134,3,FALSE),0)</f>
        <v>0</v>
      </c>
      <c r="J76" s="177">
        <f>IFERROR(VLOOKUP(B76,'4SSH'!$R$93:$T$134,3,FALSE),0)</f>
        <v>0</v>
      </c>
      <c r="K76" s="176"/>
      <c r="L76" s="177">
        <f>IFERROR(VLOOKUP(B76,'4SSH'!$V$93:$X$134,3,FALSE),0)</f>
        <v>0</v>
      </c>
      <c r="M76" s="177">
        <f>IFERROR(VLOOKUP(B76,'4SSH'!$Z$93:$AB$134,3,FALSE),0)</f>
        <v>0</v>
      </c>
      <c r="N76" s="178">
        <f>IFERROR(VLOOKUP(B76,'4SSH'!$AD$93:$AF$134,3,FALSE),0)</f>
        <v>0</v>
      </c>
      <c r="O76" s="176"/>
    </row>
    <row r="77" spans="1:15" ht="15" customHeight="1">
      <c r="A77" s="139">
        <f>'4SSH'!A18</f>
        <v>0</v>
      </c>
      <c r="B77" s="96">
        <f>'4SSH'!B18</f>
        <v>0</v>
      </c>
      <c r="C77" s="141">
        <f t="shared" si="2"/>
        <v>0</v>
      </c>
      <c r="D77" s="175">
        <f t="shared" si="3"/>
        <v>0</v>
      </c>
      <c r="E77" s="124">
        <f>IFERROR(VLOOKUP(B77,'4SSH'!$B$93:$D$134,3,FALSE),0)</f>
        <v>0</v>
      </c>
      <c r="F77" s="124">
        <f>IFERROR(VLOOKUP(B77,'4SSH'!$F$93:$H$134,3,FALSE),0)</f>
        <v>0</v>
      </c>
      <c r="G77" s="176"/>
      <c r="H77" s="124">
        <f>IFERROR(VLOOKUP(B77,'4SSH'!$J$93:$L$134,3,FALSE),0)</f>
        <v>0</v>
      </c>
      <c r="I77" s="125">
        <f>IFERROR(VLOOKUP(B77,'4SSH'!$N$93:$P$134,3,FALSE),0)</f>
        <v>0</v>
      </c>
      <c r="J77" s="177">
        <f>IFERROR(VLOOKUP(B77,'4SSH'!$R$93:$T$134,3,FALSE),0)</f>
        <v>0</v>
      </c>
      <c r="K77" s="176"/>
      <c r="L77" s="177">
        <f>IFERROR(VLOOKUP(B77,'4SSH'!$V$93:$X$134,3,FALSE),0)</f>
        <v>0</v>
      </c>
      <c r="M77" s="177">
        <f>IFERROR(VLOOKUP(B77,'4SSH'!$Z$93:$AB$134,3,FALSE),0)</f>
        <v>0</v>
      </c>
      <c r="N77" s="178">
        <f>IFERROR(VLOOKUP(B77,'4SSH'!$AD$93:$AF$134,3,FALSE),0)</f>
        <v>0</v>
      </c>
      <c r="O77" s="176"/>
    </row>
    <row r="78" spans="1:15" ht="15" customHeight="1">
      <c r="A78" s="139">
        <f>'4SSH'!A19</f>
        <v>0</v>
      </c>
      <c r="B78" s="96">
        <f>'4SSH'!B19</f>
        <v>0</v>
      </c>
      <c r="C78" s="141">
        <f t="shared" si="2"/>
        <v>0</v>
      </c>
      <c r="D78" s="175">
        <f t="shared" si="3"/>
        <v>0</v>
      </c>
      <c r="E78" s="124">
        <f>IFERROR(VLOOKUP(B78,'4SSH'!$B$93:$D$134,3,FALSE),0)</f>
        <v>0</v>
      </c>
      <c r="F78" s="124">
        <f>IFERROR(VLOOKUP(B78,'4SSH'!$F$93:$H$134,3,FALSE),0)</f>
        <v>0</v>
      </c>
      <c r="G78" s="176"/>
      <c r="H78" s="124">
        <f>IFERROR(VLOOKUP(B78,'4SSH'!$J$93:$L$134,3,FALSE),0)</f>
        <v>0</v>
      </c>
      <c r="I78" s="125">
        <f>IFERROR(VLOOKUP(B78,'4SSH'!$N$93:$P$134,3,FALSE),0)</f>
        <v>0</v>
      </c>
      <c r="J78" s="177">
        <f>IFERROR(VLOOKUP(B78,'4SSH'!$R$93:$T$134,3,FALSE),0)</f>
        <v>0</v>
      </c>
      <c r="K78" s="176"/>
      <c r="L78" s="177">
        <f>IFERROR(VLOOKUP(B78,'4SSH'!$V$93:$X$134,3,FALSE),0)</f>
        <v>0</v>
      </c>
      <c r="M78" s="177">
        <f>IFERROR(VLOOKUP(B78,'4SSH'!$Z$93:$AB$134,3,FALSE),0)</f>
        <v>0</v>
      </c>
      <c r="N78" s="178">
        <f>IFERROR(VLOOKUP(B78,'4SSH'!$AD$93:$AF$134,3,FALSE),0)</f>
        <v>0</v>
      </c>
      <c r="O78" s="176"/>
    </row>
    <row r="79" spans="1:15" ht="15" customHeight="1">
      <c r="A79" s="139">
        <f>'4SSH'!A20</f>
        <v>0</v>
      </c>
      <c r="B79" s="96">
        <f>'4SSH'!B20</f>
        <v>0</v>
      </c>
      <c r="C79" s="141">
        <f t="shared" si="2"/>
        <v>0</v>
      </c>
      <c r="D79" s="175">
        <f t="shared" si="3"/>
        <v>0</v>
      </c>
      <c r="E79" s="124">
        <f>IFERROR(VLOOKUP(B79,'4SSH'!$B$93:$D$134,3,FALSE),0)</f>
        <v>0</v>
      </c>
      <c r="F79" s="124">
        <f>IFERROR(VLOOKUP(B79,'4SSH'!$F$93:$H$134,3,FALSE),0)</f>
        <v>0</v>
      </c>
      <c r="G79" s="176"/>
      <c r="H79" s="124">
        <f>IFERROR(VLOOKUP(B79,'4SSH'!$J$93:$L$134,3,FALSE),0)</f>
        <v>0</v>
      </c>
      <c r="I79" s="125">
        <f>IFERROR(VLOOKUP(B79,'4SSH'!$N$93:$P$134,3,FALSE),0)</f>
        <v>0</v>
      </c>
      <c r="J79" s="177">
        <f>IFERROR(VLOOKUP(B79,'4SSH'!$R$93:$T$134,3,FALSE),0)</f>
        <v>0</v>
      </c>
      <c r="K79" s="176"/>
      <c r="L79" s="177">
        <f>IFERROR(VLOOKUP(B79,'4SSH'!$V$93:$X$134,3,FALSE),0)</f>
        <v>0</v>
      </c>
      <c r="M79" s="177">
        <f>IFERROR(VLOOKUP(B79,'4SSH'!$Z$93:$AB$134,3,FALSE),0)</f>
        <v>0</v>
      </c>
      <c r="N79" s="178">
        <f>IFERROR(VLOOKUP(B79,'4SSH'!$AD$93:$AF$134,3,FALSE),0)</f>
        <v>0</v>
      </c>
      <c r="O79" s="176"/>
    </row>
    <row r="80" spans="1:15" ht="15" customHeight="1">
      <c r="A80" s="139">
        <f>'4SSH'!A21</f>
        <v>0</v>
      </c>
      <c r="B80" s="96">
        <f>'4SSH'!B21</f>
        <v>0</v>
      </c>
      <c r="C80" s="141">
        <f t="shared" si="2"/>
        <v>0</v>
      </c>
      <c r="D80" s="175">
        <f t="shared" si="3"/>
        <v>0</v>
      </c>
      <c r="E80" s="124">
        <f>IFERROR(VLOOKUP(B80,'4SSH'!$B$93:$D$134,3,FALSE),0)</f>
        <v>0</v>
      </c>
      <c r="F80" s="124">
        <f>IFERROR(VLOOKUP(B80,'4SSH'!$F$93:$H$134,3,FALSE),0)</f>
        <v>0</v>
      </c>
      <c r="G80" s="176"/>
      <c r="H80" s="124">
        <f>IFERROR(VLOOKUP(B80,'4SSH'!$J$93:$L$134,3,FALSE),0)</f>
        <v>0</v>
      </c>
      <c r="I80" s="125">
        <f>IFERROR(VLOOKUP(B80,'4SSH'!$N$93:$P$134,3,FALSE),0)</f>
        <v>0</v>
      </c>
      <c r="J80" s="177">
        <f>IFERROR(VLOOKUP(B80,'4SSH'!$R$93:$T$134,3,FALSE),0)</f>
        <v>0</v>
      </c>
      <c r="K80" s="176"/>
      <c r="L80" s="177">
        <f>IFERROR(VLOOKUP(B80,'4SSH'!$V$93:$X$134,3,FALSE),0)</f>
        <v>0</v>
      </c>
      <c r="M80" s="177">
        <f>IFERROR(VLOOKUP(B80,'4SSH'!$Z$93:$AB$134,3,FALSE),0)</f>
        <v>0</v>
      </c>
      <c r="N80" s="178">
        <f>IFERROR(VLOOKUP(B80,'4SSH'!$AD$93:$AF$134,3,FALSE),0)</f>
        <v>0</v>
      </c>
      <c r="O80" s="176"/>
    </row>
    <row r="81" spans="1:15" ht="15" customHeight="1">
      <c r="A81" s="139">
        <f>'4SSH'!A22</f>
        <v>0</v>
      </c>
      <c r="B81" s="96">
        <f>'4SSH'!B22</f>
        <v>0</v>
      </c>
      <c r="C81" s="141">
        <f t="shared" si="2"/>
        <v>0</v>
      </c>
      <c r="D81" s="175">
        <f t="shared" si="3"/>
        <v>0</v>
      </c>
      <c r="E81" s="124">
        <f>IFERROR(VLOOKUP(B81,'4SSH'!$B$93:$D$134,3,FALSE),0)</f>
        <v>0</v>
      </c>
      <c r="F81" s="124">
        <f>IFERROR(VLOOKUP(B81,'4SSH'!$F$93:$H$134,3,FALSE),0)</f>
        <v>0</v>
      </c>
      <c r="G81" s="176"/>
      <c r="H81" s="124">
        <f>IFERROR(VLOOKUP(B81,'4SSH'!$J$93:$L$134,3,FALSE),0)</f>
        <v>0</v>
      </c>
      <c r="I81" s="125">
        <f>IFERROR(VLOOKUP(B81,'4SSH'!$N$93:$P$134,3,FALSE),0)</f>
        <v>0</v>
      </c>
      <c r="J81" s="177">
        <f>IFERROR(VLOOKUP(B81,'4SSH'!$R$93:$T$134,3,FALSE),0)</f>
        <v>0</v>
      </c>
      <c r="K81" s="176"/>
      <c r="L81" s="177">
        <f>IFERROR(VLOOKUP(B81,'4SSH'!$V$93:$X$134,3,FALSE),0)</f>
        <v>0</v>
      </c>
      <c r="M81" s="177">
        <f>IFERROR(VLOOKUP(B81,'4SSH'!$Z$93:$AB$134,3,FALSE),0)</f>
        <v>0</v>
      </c>
      <c r="N81" s="178">
        <f>IFERROR(VLOOKUP(B81,'4SSH'!$AD$93:$AF$134,3,FALSE),0)</f>
        <v>0</v>
      </c>
      <c r="O81" s="176"/>
    </row>
    <row r="82" spans="1:15" ht="15" customHeight="1">
      <c r="A82" s="139">
        <f>'4SSH'!A23</f>
        <v>0</v>
      </c>
      <c r="B82" s="96">
        <f>'4SSH'!B23</f>
        <v>0</v>
      </c>
      <c r="C82" s="141">
        <f t="shared" si="2"/>
        <v>0</v>
      </c>
      <c r="D82" s="175">
        <f t="shared" si="3"/>
        <v>0</v>
      </c>
      <c r="E82" s="124">
        <f>IFERROR(VLOOKUP(B82,'4SSH'!$B$93:$D$134,3,FALSE),0)</f>
        <v>0</v>
      </c>
      <c r="F82" s="124">
        <f>IFERROR(VLOOKUP(B82,'4SSH'!$F$93:$H$134,3,FALSE),0)</f>
        <v>0</v>
      </c>
      <c r="G82" s="176"/>
      <c r="H82" s="124">
        <f>IFERROR(VLOOKUP(B82,'4SSH'!$J$93:$L$134,3,FALSE),0)</f>
        <v>0</v>
      </c>
      <c r="I82" s="125">
        <f>IFERROR(VLOOKUP(B82,'4SSH'!$N$93:$P$134,3,FALSE),0)</f>
        <v>0</v>
      </c>
      <c r="J82" s="177">
        <f>IFERROR(VLOOKUP(B82,'4SSH'!$R$93:$T$134,3,FALSE),0)</f>
        <v>0</v>
      </c>
      <c r="K82" s="176"/>
      <c r="L82" s="177">
        <f>IFERROR(VLOOKUP(B82,'4SSH'!$V$93:$X$134,3,FALSE),0)</f>
        <v>0</v>
      </c>
      <c r="M82" s="177">
        <f>IFERROR(VLOOKUP(B82,'4SSH'!$Z$93:$AB$134,3,FALSE),0)</f>
        <v>0</v>
      </c>
      <c r="N82" s="178">
        <f>IFERROR(VLOOKUP(B82,'4SSH'!$AD$93:$AF$134,3,FALSE),0)</f>
        <v>0</v>
      </c>
      <c r="O82" s="176"/>
    </row>
    <row r="83" spans="1:15" ht="15" customHeight="1">
      <c r="A83" s="139">
        <f>'4SSH'!A24</f>
        <v>0</v>
      </c>
      <c r="B83" s="96">
        <f>'4SSH'!B24</f>
        <v>0</v>
      </c>
      <c r="C83" s="141">
        <f t="shared" si="2"/>
        <v>0</v>
      </c>
      <c r="D83" s="175">
        <f t="shared" si="3"/>
        <v>0</v>
      </c>
      <c r="E83" s="124">
        <f>IFERROR(VLOOKUP(B83,'4SSH'!$B$93:$D$134,3,FALSE),0)</f>
        <v>0</v>
      </c>
      <c r="F83" s="124">
        <f>IFERROR(VLOOKUP(B83,'4SSH'!$F$93:$H$134,3,FALSE),0)</f>
        <v>0</v>
      </c>
      <c r="G83" s="176"/>
      <c r="H83" s="124">
        <f>IFERROR(VLOOKUP(B83,'4SSH'!$J$93:$L$134,3,FALSE),0)</f>
        <v>0</v>
      </c>
      <c r="I83" s="125">
        <f>IFERROR(VLOOKUP(B83,'4SSH'!$N$93:$P$134,3,FALSE),0)</f>
        <v>0</v>
      </c>
      <c r="J83" s="177">
        <f>IFERROR(VLOOKUP(B83,'4SSH'!$R$93:$T$134,3,FALSE),0)</f>
        <v>0</v>
      </c>
      <c r="K83" s="176"/>
      <c r="L83" s="177">
        <f>IFERROR(VLOOKUP(B83,'4SSH'!$V$93:$X$134,3,FALSE),0)</f>
        <v>0</v>
      </c>
      <c r="M83" s="177">
        <f>IFERROR(VLOOKUP(B83,'4SSH'!$Z$93:$AB$134,3,FALSE),0)</f>
        <v>0</v>
      </c>
      <c r="N83" s="178">
        <f>IFERROR(VLOOKUP(B83,'4SSH'!$AD$93:$AF$134,3,FALSE),0)</f>
        <v>0</v>
      </c>
      <c r="O83" s="176"/>
    </row>
    <row r="84" spans="1:15" ht="15" customHeight="1">
      <c r="A84" s="139">
        <f>'4SSH'!A25</f>
        <v>0</v>
      </c>
      <c r="B84" s="96">
        <f>'4SSH'!B25</f>
        <v>0</v>
      </c>
      <c r="C84" s="141">
        <f t="shared" si="2"/>
        <v>0</v>
      </c>
      <c r="D84" s="175">
        <f t="shared" si="3"/>
        <v>0</v>
      </c>
      <c r="E84" s="124">
        <f>IFERROR(VLOOKUP(B84,'4SSH'!$B$93:$D$134,3,FALSE),0)</f>
        <v>0</v>
      </c>
      <c r="F84" s="124">
        <f>IFERROR(VLOOKUP(B84,'4SSH'!$F$93:$H$134,3,FALSE),0)</f>
        <v>0</v>
      </c>
      <c r="G84" s="176"/>
      <c r="H84" s="124">
        <f>IFERROR(VLOOKUP(B84,'4SSH'!$J$93:$L$134,3,FALSE),0)</f>
        <v>0</v>
      </c>
      <c r="I84" s="125">
        <f>IFERROR(VLOOKUP(B84,'4SSH'!$N$93:$P$134,3,FALSE),0)</f>
        <v>0</v>
      </c>
      <c r="J84" s="177">
        <f>IFERROR(VLOOKUP(B84,'4SSH'!$R$93:$T$134,3,FALSE),0)</f>
        <v>0</v>
      </c>
      <c r="K84" s="176"/>
      <c r="L84" s="177">
        <f>IFERROR(VLOOKUP(B84,'4SSH'!$V$93:$X$134,3,FALSE),0)</f>
        <v>0</v>
      </c>
      <c r="M84" s="177">
        <f>IFERROR(VLOOKUP(B84,'4SSH'!$Z$93:$AB$134,3,FALSE),0)</f>
        <v>0</v>
      </c>
      <c r="N84" s="178">
        <f>IFERROR(VLOOKUP(B84,'4SSH'!$AD$93:$AF$134,3,FALSE),0)</f>
        <v>0</v>
      </c>
      <c r="O84" s="176"/>
    </row>
    <row r="85" spans="1:15" ht="15" customHeight="1">
      <c r="A85" s="139">
        <f>'4SSH'!A26</f>
        <v>0</v>
      </c>
      <c r="B85" s="96">
        <f>'4SSH'!B26</f>
        <v>0</v>
      </c>
      <c r="C85" s="141">
        <f t="shared" si="2"/>
        <v>0</v>
      </c>
      <c r="D85" s="175">
        <f t="shared" si="3"/>
        <v>0</v>
      </c>
      <c r="E85" s="124">
        <f>IFERROR(VLOOKUP(B85,'4SSH'!$B$93:$D$134,3,FALSE),0)</f>
        <v>0</v>
      </c>
      <c r="F85" s="124">
        <f>IFERROR(VLOOKUP(B85,'4SSH'!$F$93:$H$134,3,FALSE),0)</f>
        <v>0</v>
      </c>
      <c r="G85" s="176"/>
      <c r="H85" s="124">
        <f>IFERROR(VLOOKUP(B85,'4SSH'!$J$93:$L$134,3,FALSE),0)</f>
        <v>0</v>
      </c>
      <c r="I85" s="125">
        <f>IFERROR(VLOOKUP(B85,'4SSH'!$N$93:$P$134,3,FALSE),0)</f>
        <v>0</v>
      </c>
      <c r="J85" s="177">
        <f>IFERROR(VLOOKUP(B85,'4SSH'!$R$93:$T$134,3,FALSE),0)</f>
        <v>0</v>
      </c>
      <c r="K85" s="176"/>
      <c r="L85" s="177">
        <f>IFERROR(VLOOKUP(B85,'4SSH'!$V$93:$X$134,3,FALSE),0)</f>
        <v>0</v>
      </c>
      <c r="M85" s="177">
        <f>IFERROR(VLOOKUP(B85,'4SSH'!$Z$93:$AB$134,3,FALSE),0)</f>
        <v>0</v>
      </c>
      <c r="N85" s="178">
        <f>IFERROR(VLOOKUP(B85,'4SSH'!$AD$93:$AF$134,3,FALSE),0)</f>
        <v>0</v>
      </c>
      <c r="O85" s="176"/>
    </row>
    <row r="86" spans="1:15" ht="15" customHeight="1">
      <c r="A86" s="139">
        <f>'4SSH'!A27</f>
        <v>0</v>
      </c>
      <c r="B86" s="96">
        <f>'4SSH'!B27</f>
        <v>0</v>
      </c>
      <c r="C86" s="141">
        <f t="shared" si="2"/>
        <v>0</v>
      </c>
      <c r="D86" s="175">
        <f t="shared" si="3"/>
        <v>0</v>
      </c>
      <c r="E86" s="124">
        <f>IFERROR(VLOOKUP(B86,'4SSH'!$B$93:$D$134,3,FALSE),0)</f>
        <v>0</v>
      </c>
      <c r="F86" s="124">
        <f>IFERROR(VLOOKUP(B86,'4SSH'!$F$93:$H$134,3,FALSE),0)</f>
        <v>0</v>
      </c>
      <c r="G86" s="176"/>
      <c r="H86" s="124">
        <f>IFERROR(VLOOKUP(B86,'4SSH'!$J$93:$L$134,3,FALSE),0)</f>
        <v>0</v>
      </c>
      <c r="I86" s="125">
        <f>IFERROR(VLOOKUP(B86,'4SSH'!$N$93:$P$134,3,FALSE),0)</f>
        <v>0</v>
      </c>
      <c r="J86" s="177">
        <f>IFERROR(VLOOKUP(B86,'4SSH'!$R$93:$T$134,3,FALSE),0)</f>
        <v>0</v>
      </c>
      <c r="K86" s="176"/>
      <c r="L86" s="177">
        <f>IFERROR(VLOOKUP(B86,'4SSH'!$V$93:$X$134,3,FALSE),0)</f>
        <v>0</v>
      </c>
      <c r="M86" s="177">
        <f>IFERROR(VLOOKUP(B86,'4SSH'!$Z$93:$AB$134,3,FALSE),0)</f>
        <v>0</v>
      </c>
      <c r="N86" s="178">
        <f>IFERROR(VLOOKUP(B86,'4SSH'!$AD$93:$AF$134,3,FALSE),0)</f>
        <v>0</v>
      </c>
      <c r="O86" s="176"/>
    </row>
    <row r="87" spans="1:15" ht="15" customHeight="1">
      <c r="A87" s="139">
        <f>'4SSH'!A28</f>
        <v>0</v>
      </c>
      <c r="B87" s="96">
        <f>'4SSH'!B28</f>
        <v>0</v>
      </c>
      <c r="C87" s="141">
        <f t="shared" si="2"/>
        <v>0</v>
      </c>
      <c r="D87" s="175">
        <f t="shared" si="3"/>
        <v>0</v>
      </c>
      <c r="E87" s="124">
        <f>IFERROR(VLOOKUP(B87,'4SSH'!$B$93:$D$134,3,FALSE),0)</f>
        <v>0</v>
      </c>
      <c r="F87" s="124">
        <f>IFERROR(VLOOKUP(B87,'4SSH'!$F$93:$H$134,3,FALSE),0)</f>
        <v>0</v>
      </c>
      <c r="G87" s="176"/>
      <c r="H87" s="124">
        <f>IFERROR(VLOOKUP(B87,'4SSH'!$J$93:$L$134,3,FALSE),0)</f>
        <v>0</v>
      </c>
      <c r="I87" s="125">
        <f>IFERROR(VLOOKUP(B87,'4SSH'!$N$93:$P$134,3,FALSE),0)</f>
        <v>0</v>
      </c>
      <c r="J87" s="177">
        <f>IFERROR(VLOOKUP(B87,'4SSH'!$R$93:$T$134,3,FALSE),0)</f>
        <v>0</v>
      </c>
      <c r="K87" s="176"/>
      <c r="L87" s="177">
        <f>IFERROR(VLOOKUP(B87,'4SSH'!$V$93:$X$134,3,FALSE),0)</f>
        <v>0</v>
      </c>
      <c r="M87" s="177">
        <f>IFERROR(VLOOKUP(B87,'4SSH'!$Z$93:$AB$134,3,FALSE),0)</f>
        <v>0</v>
      </c>
      <c r="N87" s="178">
        <f>IFERROR(VLOOKUP(B87,'4SSH'!$AD$93:$AF$134,3,FALSE),0)</f>
        <v>0</v>
      </c>
      <c r="O87" s="176"/>
    </row>
    <row r="88" spans="1:15" ht="15" customHeight="1">
      <c r="A88" s="139">
        <f>'4SSH'!A29</f>
        <v>0</v>
      </c>
      <c r="B88" s="96">
        <f>'4SSH'!B29</f>
        <v>0</v>
      </c>
      <c r="C88" s="141">
        <f t="shared" si="2"/>
        <v>0</v>
      </c>
      <c r="D88" s="175">
        <f t="shared" si="3"/>
        <v>0</v>
      </c>
      <c r="E88" s="124">
        <f>IFERROR(VLOOKUP(B88,'4SSH'!$B$93:$D$134,3,FALSE),0)</f>
        <v>0</v>
      </c>
      <c r="F88" s="124">
        <f>IFERROR(VLOOKUP(B88,'4SSH'!$F$93:$H$134,3,FALSE),0)</f>
        <v>0</v>
      </c>
      <c r="G88" s="176"/>
      <c r="H88" s="124">
        <f>IFERROR(VLOOKUP(B88,'4SSH'!$J$93:$L$134,3,FALSE),0)</f>
        <v>0</v>
      </c>
      <c r="I88" s="125">
        <f>IFERROR(VLOOKUP(B88,'4SSH'!$N$93:$P$134,3,FALSE),0)</f>
        <v>0</v>
      </c>
      <c r="J88" s="177">
        <f>IFERROR(VLOOKUP(B88,'4SSH'!$R$93:$T$134,3,FALSE),0)</f>
        <v>0</v>
      </c>
      <c r="K88" s="176"/>
      <c r="L88" s="177">
        <f>IFERROR(VLOOKUP(B88,'4SSH'!$V$93:$X$134,3,FALSE),0)</f>
        <v>0</v>
      </c>
      <c r="M88" s="177">
        <f>IFERROR(VLOOKUP(B88,'4SSH'!$Z$93:$AB$134,3,FALSE),0)</f>
        <v>0</v>
      </c>
      <c r="N88" s="178">
        <f>IFERROR(VLOOKUP(B88,'4SSH'!$AD$93:$AF$134,3,FALSE),0)</f>
        <v>0</v>
      </c>
      <c r="O88" s="176"/>
    </row>
    <row r="89" spans="1:15" ht="15" customHeight="1">
      <c r="A89" s="139">
        <f>'4SSH'!A30</f>
        <v>0</v>
      </c>
      <c r="B89" s="96">
        <f>'4SSH'!B30</f>
        <v>0</v>
      </c>
      <c r="C89" s="141">
        <f t="shared" si="2"/>
        <v>0</v>
      </c>
      <c r="D89" s="175">
        <f t="shared" si="3"/>
        <v>0</v>
      </c>
      <c r="E89" s="124">
        <f>IFERROR(VLOOKUP(B89,'4SSH'!$B$93:$D$134,3,FALSE),0)</f>
        <v>0</v>
      </c>
      <c r="F89" s="124">
        <f>IFERROR(VLOOKUP(B89,'4SSH'!$F$93:$H$134,3,FALSE),0)</f>
        <v>0</v>
      </c>
      <c r="G89" s="176"/>
      <c r="H89" s="124">
        <f>IFERROR(VLOOKUP(B89,'4SSH'!$J$93:$L$134,3,FALSE),0)</f>
        <v>0</v>
      </c>
      <c r="I89" s="125">
        <f>IFERROR(VLOOKUP(B89,'4SSH'!$N$93:$P$134,3,FALSE),0)</f>
        <v>0</v>
      </c>
      <c r="J89" s="177">
        <f>IFERROR(VLOOKUP(B89,'4SSH'!$R$93:$T$134,3,FALSE),0)</f>
        <v>0</v>
      </c>
      <c r="K89" s="176"/>
      <c r="L89" s="177">
        <f>IFERROR(VLOOKUP(B89,'4SSH'!$V$93:$X$134,3,FALSE),0)</f>
        <v>0</v>
      </c>
      <c r="M89" s="177">
        <f>IFERROR(VLOOKUP(B89,'4SSH'!$Z$93:$AB$134,3,FALSE),0)</f>
        <v>0</v>
      </c>
      <c r="N89" s="178">
        <f>IFERROR(VLOOKUP(B89,'4SSH'!$AD$93:$AF$134,3,FALSE),0)</f>
        <v>0</v>
      </c>
      <c r="O89" s="176"/>
    </row>
    <row r="90" spans="1:15" ht="15" customHeight="1">
      <c r="A90" s="139">
        <f>'4SSH'!A31</f>
        <v>0</v>
      </c>
      <c r="B90" s="96">
        <f>'4SSH'!B31</f>
        <v>0</v>
      </c>
      <c r="C90" s="141">
        <f t="shared" si="2"/>
        <v>0</v>
      </c>
      <c r="D90" s="175">
        <f t="shared" si="3"/>
        <v>0</v>
      </c>
      <c r="E90" s="124">
        <f>IFERROR(VLOOKUP(B90,'4SSH'!$B$93:$D$134,3,FALSE),0)</f>
        <v>0</v>
      </c>
      <c r="F90" s="124">
        <f>IFERROR(VLOOKUP(B90,'4SSH'!$F$93:$H$134,3,FALSE),0)</f>
        <v>0</v>
      </c>
      <c r="G90" s="176"/>
      <c r="H90" s="124">
        <f>IFERROR(VLOOKUP(B90,'4SSH'!$J$93:$L$134,3,FALSE),0)</f>
        <v>0</v>
      </c>
      <c r="I90" s="125">
        <f>IFERROR(VLOOKUP(B90,'4SSH'!$N$93:$P$134,3,FALSE),0)</f>
        <v>0</v>
      </c>
      <c r="J90" s="177">
        <f>IFERROR(VLOOKUP(B90,'4SSH'!$R$93:$T$134,3,FALSE),0)</f>
        <v>0</v>
      </c>
      <c r="K90" s="176"/>
      <c r="L90" s="177">
        <f>IFERROR(VLOOKUP(B90,'4SSH'!$V$93:$X$134,3,FALSE),0)</f>
        <v>0</v>
      </c>
      <c r="M90" s="177">
        <f>IFERROR(VLOOKUP(B90,'4SSH'!$Z$93:$AB$134,3,FALSE),0)</f>
        <v>0</v>
      </c>
      <c r="N90" s="178">
        <f>IFERROR(VLOOKUP(B90,'4SSH'!$AD$93:$AF$134,3,FALSE),0)</f>
        <v>0</v>
      </c>
      <c r="O90" s="176"/>
    </row>
    <row r="91" spans="1:15" ht="15" customHeight="1">
      <c r="A91" s="139">
        <f>'4SSH'!A32</f>
        <v>0</v>
      </c>
      <c r="B91" s="96">
        <f>'4SSH'!B32</f>
        <v>0</v>
      </c>
      <c r="C91" s="141">
        <f t="shared" si="2"/>
        <v>0</v>
      </c>
      <c r="D91" s="175">
        <f t="shared" si="3"/>
        <v>0</v>
      </c>
      <c r="E91" s="124">
        <f>IFERROR(VLOOKUP(B91,'4SSH'!$B$93:$D$134,3,FALSE),0)</f>
        <v>0</v>
      </c>
      <c r="F91" s="124">
        <f>IFERROR(VLOOKUP(B91,'4SSH'!$F$93:$H$134,3,FALSE),0)</f>
        <v>0</v>
      </c>
      <c r="G91" s="176"/>
      <c r="H91" s="124">
        <f>IFERROR(VLOOKUP(B91,'4SSH'!$J$93:$L$134,3,FALSE),0)</f>
        <v>0</v>
      </c>
      <c r="I91" s="125">
        <f>IFERROR(VLOOKUP(B91,'4SSH'!$N$93:$P$134,3,FALSE),0)</f>
        <v>0</v>
      </c>
      <c r="J91" s="177">
        <f>IFERROR(VLOOKUP(B91,'4SSH'!$R$93:$T$134,3,FALSE),0)</f>
        <v>0</v>
      </c>
      <c r="K91" s="176"/>
      <c r="L91" s="177">
        <f>IFERROR(VLOOKUP(B91,'4SSH'!$V$93:$X$134,3,FALSE),0)</f>
        <v>0</v>
      </c>
      <c r="M91" s="177">
        <f>IFERROR(VLOOKUP(B91,'4SSH'!$Z$93:$AB$134,3,FALSE),0)</f>
        <v>0</v>
      </c>
      <c r="N91" s="178">
        <f>IFERROR(VLOOKUP(B91,'4SSH'!$AD$93:$AF$134,3,FALSE),0)</f>
        <v>0</v>
      </c>
      <c r="O91" s="176"/>
    </row>
    <row r="92" spans="1:15" ht="15" customHeight="1">
      <c r="A92" s="139">
        <f>'4SSH'!A33</f>
        <v>0</v>
      </c>
      <c r="B92" s="96">
        <f>'4SSH'!B33</f>
        <v>0</v>
      </c>
      <c r="C92" s="141">
        <f t="shared" si="2"/>
        <v>0</v>
      </c>
      <c r="D92" s="175">
        <f t="shared" si="3"/>
        <v>0</v>
      </c>
      <c r="E92" s="124">
        <f>IFERROR(VLOOKUP(B92,'4SSH'!$B$93:$D$134,3,FALSE),0)</f>
        <v>0</v>
      </c>
      <c r="F92" s="124">
        <f>IFERROR(VLOOKUP(B92,'4SSH'!$F$93:$H$134,3,FALSE),0)</f>
        <v>0</v>
      </c>
      <c r="G92" s="176"/>
      <c r="H92" s="124">
        <f>IFERROR(VLOOKUP(B92,'4SSH'!$J$93:$L$134,3,FALSE),0)</f>
        <v>0</v>
      </c>
      <c r="I92" s="125">
        <f>IFERROR(VLOOKUP(B92,'4SSH'!$N$93:$P$134,3,FALSE),0)</f>
        <v>0</v>
      </c>
      <c r="J92" s="177">
        <f>IFERROR(VLOOKUP(B92,'4SSH'!$R$93:$T$134,3,FALSE),0)</f>
        <v>0</v>
      </c>
      <c r="K92" s="176"/>
      <c r="L92" s="177">
        <f>IFERROR(VLOOKUP(B92,'4SSH'!$V$93:$X$134,3,FALSE),0)</f>
        <v>0</v>
      </c>
      <c r="M92" s="177">
        <f>IFERROR(VLOOKUP(B92,'4SSH'!$Z$93:$AB$134,3,FALSE),0)</f>
        <v>0</v>
      </c>
      <c r="N92" s="178">
        <f>IFERROR(VLOOKUP(B92,'4SSH'!$AD$93:$AF$134,3,FALSE),0)</f>
        <v>0</v>
      </c>
      <c r="O92" s="176"/>
    </row>
    <row r="93" spans="1:15" ht="15" customHeight="1">
      <c r="A93" s="139">
        <f>'4SSH'!A34</f>
        <v>0</v>
      </c>
      <c r="B93" s="96">
        <f>'4SSH'!B34</f>
        <v>0</v>
      </c>
      <c r="C93" s="141">
        <f t="shared" si="2"/>
        <v>0</v>
      </c>
      <c r="D93" s="175">
        <f t="shared" si="3"/>
        <v>0</v>
      </c>
      <c r="E93" s="124">
        <f>IFERROR(VLOOKUP(B93,'4SSH'!$B$93:$D$134,3,FALSE),0)</f>
        <v>0</v>
      </c>
      <c r="F93" s="124">
        <f>IFERROR(VLOOKUP(B93,'4SSH'!$F$93:$H$134,3,FALSE),0)</f>
        <v>0</v>
      </c>
      <c r="G93" s="176"/>
      <c r="H93" s="124">
        <f>IFERROR(VLOOKUP(B93,'4SSH'!$J$93:$L$134,3,FALSE),0)</f>
        <v>0</v>
      </c>
      <c r="I93" s="125">
        <f>IFERROR(VLOOKUP(B93,'4SSH'!$N$93:$P$134,3,FALSE),0)</f>
        <v>0</v>
      </c>
      <c r="J93" s="177">
        <f>IFERROR(VLOOKUP(B93,'4SSH'!$R$93:$T$134,3,FALSE),0)</f>
        <v>0</v>
      </c>
      <c r="K93" s="176"/>
      <c r="L93" s="177">
        <f>IFERROR(VLOOKUP(B93,'4SSH'!$V$93:$X$134,3,FALSE),0)</f>
        <v>0</v>
      </c>
      <c r="M93" s="177">
        <f>IFERROR(VLOOKUP(B93,'4SSH'!$Z$93:$AB$134,3,FALSE),0)</f>
        <v>0</v>
      </c>
      <c r="N93" s="178">
        <f>IFERROR(VLOOKUP(B93,'4SSH'!$AD$93:$AF$134,3,FALSE),0)</f>
        <v>0</v>
      </c>
      <c r="O93" s="176"/>
    </row>
    <row r="94" spans="1:15" ht="15" customHeight="1">
      <c r="A94" s="139">
        <f>'4SSH'!A35</f>
        <v>0</v>
      </c>
      <c r="B94" s="96">
        <f>'4SSH'!B35</f>
        <v>0</v>
      </c>
      <c r="C94" s="141">
        <f t="shared" si="2"/>
        <v>0</v>
      </c>
      <c r="D94" s="175">
        <f t="shared" si="3"/>
        <v>0</v>
      </c>
      <c r="E94" s="124">
        <f>IFERROR(VLOOKUP(B94,'4SSH'!$B$93:$D$134,3,FALSE),0)</f>
        <v>0</v>
      </c>
      <c r="F94" s="124">
        <f>IFERROR(VLOOKUP(B94,'4SSH'!$F$93:$H$134,3,FALSE),0)</f>
        <v>0</v>
      </c>
      <c r="G94" s="176"/>
      <c r="H94" s="124">
        <f>IFERROR(VLOOKUP(B94,'4SSH'!$J$93:$L$134,3,FALSE),0)</f>
        <v>0</v>
      </c>
      <c r="I94" s="125">
        <f>IFERROR(VLOOKUP(B94,'4SSH'!$N$93:$P$134,3,FALSE),0)</f>
        <v>0</v>
      </c>
      <c r="J94" s="177">
        <f>IFERROR(VLOOKUP(B94,'4SSH'!$R$93:$T$134,3,FALSE),0)</f>
        <v>0</v>
      </c>
      <c r="K94" s="176"/>
      <c r="L94" s="177">
        <f>IFERROR(VLOOKUP(B94,'4SSH'!$V$93:$X$134,3,FALSE),0)</f>
        <v>0</v>
      </c>
      <c r="M94" s="177">
        <f>IFERROR(VLOOKUP(B94,'4SSH'!$Z$93:$AB$134,3,FALSE),0)</f>
        <v>0</v>
      </c>
      <c r="N94" s="178">
        <f>IFERROR(VLOOKUP(B94,'4SSH'!$AD$93:$AF$134,3,FALSE),0)</f>
        <v>0</v>
      </c>
      <c r="O94" s="176"/>
    </row>
    <row r="95" spans="1:15" ht="15" customHeight="1">
      <c r="A95" s="139">
        <f>'4SSH'!A36</f>
        <v>0</v>
      </c>
      <c r="B95" s="96">
        <f>'4SSH'!B36</f>
        <v>0</v>
      </c>
      <c r="C95" s="141">
        <f t="shared" si="2"/>
        <v>0</v>
      </c>
      <c r="D95" s="175">
        <f t="shared" si="3"/>
        <v>0</v>
      </c>
      <c r="E95" s="124">
        <f>IFERROR(VLOOKUP(B95,'4SSH'!$B$93:$D$134,3,FALSE),0)</f>
        <v>0</v>
      </c>
      <c r="F95" s="124">
        <f>IFERROR(VLOOKUP(B95,'4SSH'!$F$93:$H$134,3,FALSE),0)</f>
        <v>0</v>
      </c>
      <c r="G95" s="176"/>
      <c r="H95" s="124">
        <f>IFERROR(VLOOKUP(B95,'4SSH'!$J$93:$L$134,3,FALSE),0)</f>
        <v>0</v>
      </c>
      <c r="I95" s="125">
        <f>IFERROR(VLOOKUP(B95,'4SSH'!$N$93:$P$134,3,FALSE),0)</f>
        <v>0</v>
      </c>
      <c r="J95" s="177">
        <f>IFERROR(VLOOKUP(B95,'4SSH'!$R$93:$T$134,3,FALSE),0)</f>
        <v>0</v>
      </c>
      <c r="K95" s="176"/>
      <c r="L95" s="177">
        <f>IFERROR(VLOOKUP(B95,'4SSH'!$V$93:$X$134,3,FALSE),0)</f>
        <v>0</v>
      </c>
      <c r="M95" s="177">
        <f>IFERROR(VLOOKUP(B95,'4SSH'!$Z$93:$AB$134,3,FALSE),0)</f>
        <v>0</v>
      </c>
      <c r="N95" s="178">
        <f>IFERROR(VLOOKUP(B95,'4SSH'!$AD$93:$AF$134,3,FALSE),0)</f>
        <v>0</v>
      </c>
      <c r="O95" s="176"/>
    </row>
    <row r="96" spans="1:15" ht="15" customHeight="1">
      <c r="A96" s="139">
        <f>'4SSH'!A37</f>
        <v>0</v>
      </c>
      <c r="B96" s="96">
        <f>'4SSH'!B37</f>
        <v>0</v>
      </c>
      <c r="C96" s="141">
        <f t="shared" si="2"/>
        <v>0</v>
      </c>
      <c r="D96" s="175">
        <f t="shared" si="3"/>
        <v>0</v>
      </c>
      <c r="E96" s="124">
        <f>IFERROR(VLOOKUP(B96,'4SSH'!$B$93:$D$134,3,FALSE),0)</f>
        <v>0</v>
      </c>
      <c r="F96" s="124">
        <f>IFERROR(VLOOKUP(B96,'4SSH'!$F$93:$H$134,3,FALSE),0)</f>
        <v>0</v>
      </c>
      <c r="G96" s="176"/>
      <c r="H96" s="124">
        <f>IFERROR(VLOOKUP(B96,'4SSH'!$J$93:$L$134,3,FALSE),0)</f>
        <v>0</v>
      </c>
      <c r="I96" s="125">
        <f>IFERROR(VLOOKUP(B96,'4SSH'!$N$93:$P$134,3,FALSE),0)</f>
        <v>0</v>
      </c>
      <c r="J96" s="177">
        <f>IFERROR(VLOOKUP(B96,'4SSH'!$R$93:$T$134,3,FALSE),0)</f>
        <v>0</v>
      </c>
      <c r="K96" s="176"/>
      <c r="L96" s="177">
        <f>IFERROR(VLOOKUP(B96,'4SSH'!$V$93:$X$134,3,FALSE),0)</f>
        <v>0</v>
      </c>
      <c r="M96" s="177">
        <f>IFERROR(VLOOKUP(B96,'4SSH'!$Z$93:$AB$134,3,FALSE),0)</f>
        <v>0</v>
      </c>
      <c r="N96" s="178">
        <f>IFERROR(VLOOKUP(B96,'4SSH'!$AD$93:$AF$134,3,FALSE),0)</f>
        <v>0</v>
      </c>
      <c r="O96" s="176"/>
    </row>
    <row r="97" spans="1:15" ht="15" customHeight="1">
      <c r="A97" s="139">
        <f>'4SSH'!A38</f>
        <v>0</v>
      </c>
      <c r="B97" s="96">
        <f>'4SSH'!B38</f>
        <v>0</v>
      </c>
      <c r="C97" s="141">
        <f t="shared" si="2"/>
        <v>0</v>
      </c>
      <c r="D97" s="175">
        <f t="shared" si="3"/>
        <v>0</v>
      </c>
      <c r="E97" s="124">
        <f>IFERROR(VLOOKUP(B97,'4SSH'!$B$93:$D$134,3,FALSE),0)</f>
        <v>0</v>
      </c>
      <c r="F97" s="124">
        <f>IFERROR(VLOOKUP(B97,'4SSH'!$F$93:$H$134,3,FALSE),0)</f>
        <v>0</v>
      </c>
      <c r="G97" s="176"/>
      <c r="H97" s="124">
        <f>IFERROR(VLOOKUP(B97,'4SSH'!$J$93:$L$134,3,FALSE),0)</f>
        <v>0</v>
      </c>
      <c r="I97" s="125">
        <f>IFERROR(VLOOKUP(B97,'4SSH'!$N$93:$P$134,3,FALSE),0)</f>
        <v>0</v>
      </c>
      <c r="J97" s="177">
        <f>IFERROR(VLOOKUP(B97,'4SSH'!$R$93:$T$134,3,FALSE),0)</f>
        <v>0</v>
      </c>
      <c r="K97" s="176"/>
      <c r="L97" s="177">
        <f>IFERROR(VLOOKUP(B97,'4SSH'!$V$93:$X$134,3,FALSE),0)</f>
        <v>0</v>
      </c>
      <c r="M97" s="177">
        <f>IFERROR(VLOOKUP(B97,'4SSH'!$Z$93:$AB$134,3,FALSE),0)</f>
        <v>0</v>
      </c>
      <c r="N97" s="178">
        <f>IFERROR(VLOOKUP(B97,'4SSH'!$AD$93:$AF$134,3,FALSE),0)</f>
        <v>0</v>
      </c>
      <c r="O97" s="176"/>
    </row>
    <row r="98" spans="1:15" ht="15" customHeight="1">
      <c r="A98" s="139">
        <f>'4SSH'!A39</f>
        <v>0</v>
      </c>
      <c r="B98" s="96">
        <f>'4SSH'!B39</f>
        <v>0</v>
      </c>
      <c r="C98" s="141">
        <f t="shared" si="2"/>
        <v>0</v>
      </c>
      <c r="D98" s="175">
        <f t="shared" si="3"/>
        <v>0</v>
      </c>
      <c r="E98" s="124">
        <f>IFERROR(VLOOKUP(B98,'4SSH'!$B$93:$D$134,3,FALSE),0)</f>
        <v>0</v>
      </c>
      <c r="F98" s="124">
        <f>IFERROR(VLOOKUP(B98,'4SSH'!$F$93:$H$134,3,FALSE),0)</f>
        <v>0</v>
      </c>
      <c r="G98" s="176"/>
      <c r="H98" s="124">
        <f>IFERROR(VLOOKUP(B98,'4SSH'!$J$93:$L$134,3,FALSE),0)</f>
        <v>0</v>
      </c>
      <c r="I98" s="125">
        <f>IFERROR(VLOOKUP(B98,'4SSH'!$N$93:$P$134,3,FALSE),0)</f>
        <v>0</v>
      </c>
      <c r="J98" s="177">
        <f>IFERROR(VLOOKUP(B98,'4SSH'!$R$93:$T$134,3,FALSE),0)</f>
        <v>0</v>
      </c>
      <c r="K98" s="176"/>
      <c r="L98" s="177">
        <f>IFERROR(VLOOKUP(B98,'4SSH'!$V$93:$X$134,3,FALSE),0)</f>
        <v>0</v>
      </c>
      <c r="M98" s="177">
        <f>IFERROR(VLOOKUP(B98,'4SSH'!$Z$93:$AB$134,3,FALSE),0)</f>
        <v>0</v>
      </c>
      <c r="N98" s="178">
        <f>IFERROR(VLOOKUP(B98,'4SSH'!$AD$93:$AF$134,3,FALSE),0)</f>
        <v>0</v>
      </c>
      <c r="O98" s="176"/>
    </row>
    <row r="99" spans="1:15" ht="15" customHeight="1">
      <c r="A99" s="139">
        <f>'4SSH'!A40</f>
        <v>0</v>
      </c>
      <c r="B99" s="96">
        <f>'4SSH'!B40</f>
        <v>0</v>
      </c>
      <c r="C99" s="141">
        <f t="shared" si="2"/>
        <v>0</v>
      </c>
      <c r="D99" s="175">
        <f t="shared" si="3"/>
        <v>0</v>
      </c>
      <c r="E99" s="124">
        <f>IFERROR(VLOOKUP(B99,'4SSH'!$B$93:$D$134,3,FALSE),0)</f>
        <v>0</v>
      </c>
      <c r="F99" s="124">
        <f>IFERROR(VLOOKUP(B99,'4SSH'!$F$93:$H$134,3,FALSE),0)</f>
        <v>0</v>
      </c>
      <c r="G99" s="176"/>
      <c r="H99" s="124">
        <f>IFERROR(VLOOKUP(B99,'4SSH'!$J$93:$L$134,3,FALSE),0)</f>
        <v>0</v>
      </c>
      <c r="I99" s="125">
        <f>IFERROR(VLOOKUP(B99,'4SSH'!$N$93:$P$134,3,FALSE),0)</f>
        <v>0</v>
      </c>
      <c r="J99" s="177">
        <f>IFERROR(VLOOKUP(B99,'4SSH'!$R$93:$T$134,3,FALSE),0)</f>
        <v>0</v>
      </c>
      <c r="K99" s="176"/>
      <c r="L99" s="177">
        <f>IFERROR(VLOOKUP(B99,'4SSH'!$V$93:$X$134,3,FALSE),0)</f>
        <v>0</v>
      </c>
      <c r="M99" s="177">
        <f>IFERROR(VLOOKUP(B99,'4SSH'!$Z$93:$AB$134,3,FALSE),0)</f>
        <v>0</v>
      </c>
      <c r="N99" s="178">
        <f>IFERROR(VLOOKUP(B99,'4SSH'!$AD$93:$AF$134,3,FALSE),0)</f>
        <v>0</v>
      </c>
      <c r="O99" s="176"/>
    </row>
    <row r="100" spans="1:15" ht="15" customHeight="1">
      <c r="A100" s="139">
        <f>'4SSH'!A41</f>
        <v>0</v>
      </c>
      <c r="B100" s="96">
        <f>'4SSH'!B41</f>
        <v>0</v>
      </c>
      <c r="C100" s="141">
        <f t="shared" si="2"/>
        <v>0</v>
      </c>
      <c r="D100" s="175">
        <f t="shared" si="3"/>
        <v>0</v>
      </c>
      <c r="E100" s="124">
        <f>IFERROR(VLOOKUP(B100,'4SSH'!$B$93:$D$134,3,FALSE),0)</f>
        <v>0</v>
      </c>
      <c r="F100" s="124">
        <f>IFERROR(VLOOKUP(B100,'4SSH'!$F$93:$H$134,3,FALSE),0)</f>
        <v>0</v>
      </c>
      <c r="G100" s="176"/>
      <c r="H100" s="124">
        <f>IFERROR(VLOOKUP(B100,'4SSH'!$J$93:$L$134,3,FALSE),0)</f>
        <v>0</v>
      </c>
      <c r="I100" s="125">
        <f>IFERROR(VLOOKUP(B100,'4SSH'!$N$93:$P$134,3,FALSE),0)</f>
        <v>0</v>
      </c>
      <c r="J100" s="177">
        <f>IFERROR(VLOOKUP(B100,'4SSH'!$R$93:$T$134,3,FALSE),0)</f>
        <v>0</v>
      </c>
      <c r="K100" s="176"/>
      <c r="L100" s="177">
        <f>IFERROR(VLOOKUP(B100,'4SSH'!$V$93:$X$134,3,FALSE),0)</f>
        <v>0</v>
      </c>
      <c r="M100" s="177">
        <f>IFERROR(VLOOKUP(B100,'4SSH'!$Z$93:$AB$134,3,FALSE),0)</f>
        <v>0</v>
      </c>
      <c r="N100" s="178">
        <f>IFERROR(VLOOKUP(B100,'4SSH'!$AD$93:$AF$134,3,FALSE),0)</f>
        <v>0</v>
      </c>
      <c r="O100" s="176"/>
    </row>
    <row r="101" spans="1:15" ht="15" customHeight="1">
      <c r="A101" s="139">
        <f>'4SSH'!A42</f>
        <v>0</v>
      </c>
      <c r="B101" s="96">
        <f>'4SSH'!B42</f>
        <v>0</v>
      </c>
      <c r="C101" s="141">
        <f t="shared" si="2"/>
        <v>0</v>
      </c>
      <c r="D101" s="175">
        <f t="shared" si="3"/>
        <v>0</v>
      </c>
      <c r="E101" s="124">
        <f>IFERROR(VLOOKUP(B101,'4SSH'!$B$93:$D$134,3,FALSE),0)</f>
        <v>0</v>
      </c>
      <c r="F101" s="124">
        <f>IFERROR(VLOOKUP(B101,'4SSH'!$F$93:$H$134,3,FALSE),0)</f>
        <v>0</v>
      </c>
      <c r="G101" s="176"/>
      <c r="H101" s="124">
        <f>IFERROR(VLOOKUP(B101,'4SSH'!$J$93:$L$134,3,FALSE),0)</f>
        <v>0</v>
      </c>
      <c r="I101" s="125">
        <f>IFERROR(VLOOKUP(B101,'4SSH'!$N$93:$P$134,3,FALSE),0)</f>
        <v>0</v>
      </c>
      <c r="J101" s="177">
        <f>IFERROR(VLOOKUP(B101,'4SSH'!$R$93:$T$134,3,FALSE),0)</f>
        <v>0</v>
      </c>
      <c r="K101" s="176"/>
      <c r="L101" s="177">
        <f>IFERROR(VLOOKUP(B101,'4SSH'!$V$93:$X$134,3,FALSE),0)</f>
        <v>0</v>
      </c>
      <c r="M101" s="177">
        <f>IFERROR(VLOOKUP(B101,'4SSH'!$Z$93:$AB$134,3,FALSE),0)</f>
        <v>0</v>
      </c>
      <c r="N101" s="178">
        <f>IFERROR(VLOOKUP(B101,'4SSH'!$AD$93:$AF$134,3,FALSE),0)</f>
        <v>0</v>
      </c>
      <c r="O101" s="176"/>
    </row>
    <row r="102" spans="1:15" ht="15" customHeight="1">
      <c r="A102" s="139">
        <f>'4SSH'!A43</f>
        <v>0</v>
      </c>
      <c r="B102" s="96">
        <f>'4SSH'!B43</f>
        <v>0</v>
      </c>
      <c r="C102" s="141">
        <f t="shared" si="2"/>
        <v>0</v>
      </c>
      <c r="D102" s="175">
        <f t="shared" si="3"/>
        <v>0</v>
      </c>
      <c r="E102" s="124">
        <f>IFERROR(VLOOKUP(B102,'4SSH'!$B$93:$D$134,3,FALSE),0)</f>
        <v>0</v>
      </c>
      <c r="F102" s="124">
        <f>IFERROR(VLOOKUP(B102,'4SSH'!$F$93:$H$134,3,FALSE),0)</f>
        <v>0</v>
      </c>
      <c r="G102" s="176"/>
      <c r="H102" s="124">
        <f>IFERROR(VLOOKUP(B102,'4SSH'!$J$93:$L$134,3,FALSE),0)</f>
        <v>0</v>
      </c>
      <c r="I102" s="125">
        <f>IFERROR(VLOOKUP(B102,'4SSH'!$N$93:$P$134,3,FALSE),0)</f>
        <v>0</v>
      </c>
      <c r="J102" s="177">
        <f>IFERROR(VLOOKUP(B102,'4SSH'!$R$93:$T$134,3,FALSE),0)</f>
        <v>0</v>
      </c>
      <c r="K102" s="176"/>
      <c r="L102" s="177">
        <f>IFERROR(VLOOKUP(B102,'4SSH'!$V$93:$X$134,3,FALSE),0)</f>
        <v>0</v>
      </c>
      <c r="M102" s="177">
        <f>IFERROR(VLOOKUP(B102,'4SSH'!$Z$93:$AB$134,3,FALSE),0)</f>
        <v>0</v>
      </c>
      <c r="N102" s="178">
        <f>IFERROR(VLOOKUP(B102,'4SSH'!$AD$93:$AF$134,3,FALSE),0)</f>
        <v>0</v>
      </c>
      <c r="O102" s="176"/>
    </row>
    <row r="103" spans="1:15" ht="15" customHeight="1">
      <c r="A103" s="139">
        <f>'4SSH'!A44</f>
        <v>0</v>
      </c>
      <c r="B103" s="96">
        <f>'4SSH'!B44</f>
        <v>0</v>
      </c>
      <c r="C103" s="141">
        <f t="shared" si="2"/>
        <v>0</v>
      </c>
      <c r="D103" s="175">
        <f t="shared" si="3"/>
        <v>0</v>
      </c>
      <c r="E103" s="124">
        <f>IFERROR(VLOOKUP(B103,'4SSH'!$B$93:$D$134,3,FALSE),0)</f>
        <v>0</v>
      </c>
      <c r="F103" s="124">
        <f>IFERROR(VLOOKUP(B103,'4SSH'!$F$93:$H$134,3,FALSE),0)</f>
        <v>0</v>
      </c>
      <c r="G103" s="176"/>
      <c r="H103" s="124">
        <f>IFERROR(VLOOKUP(B103,'4SSH'!$J$93:$L$134,3,FALSE),0)</f>
        <v>0</v>
      </c>
      <c r="I103" s="125">
        <f>IFERROR(VLOOKUP(B103,'4SSH'!$N$93:$P$134,3,FALSE),0)</f>
        <v>0</v>
      </c>
      <c r="J103" s="177">
        <f>IFERROR(VLOOKUP(B103,'4SSH'!$R$93:$T$134,3,FALSE),0)</f>
        <v>0</v>
      </c>
      <c r="K103" s="176"/>
      <c r="L103" s="177">
        <f>IFERROR(VLOOKUP(B103,'4SSH'!$V$93:$X$134,3,FALSE),0)</f>
        <v>0</v>
      </c>
      <c r="M103" s="177">
        <f>IFERROR(VLOOKUP(B103,'4SSH'!$Z$93:$AB$134,3,FALSE),0)</f>
        <v>0</v>
      </c>
      <c r="N103" s="178">
        <f>IFERROR(VLOOKUP(B103,'4SSH'!$AD$93:$AF$134,3,FALSE),0)</f>
        <v>0</v>
      </c>
      <c r="O103" s="176"/>
    </row>
    <row r="104" spans="1:15" ht="15" customHeight="1">
      <c r="A104" s="139">
        <f>'4SSH'!A45</f>
        <v>0</v>
      </c>
      <c r="B104" s="96">
        <f>'4SSH'!B45</f>
        <v>0</v>
      </c>
      <c r="C104" s="141">
        <f t="shared" si="2"/>
        <v>0</v>
      </c>
      <c r="D104" s="175">
        <f t="shared" si="3"/>
        <v>0</v>
      </c>
      <c r="E104" s="124">
        <f>IFERROR(VLOOKUP(B104,'4SSH'!$B$93:$D$134,3,FALSE),0)</f>
        <v>0</v>
      </c>
      <c r="F104" s="124">
        <f>IFERROR(VLOOKUP(B104,'4SSH'!$F$93:$H$134,3,FALSE),0)</f>
        <v>0</v>
      </c>
      <c r="G104" s="176"/>
      <c r="H104" s="124">
        <f>IFERROR(VLOOKUP(B104,'4SSH'!$J$93:$L$134,3,FALSE),0)</f>
        <v>0</v>
      </c>
      <c r="I104" s="125">
        <f>IFERROR(VLOOKUP(B104,'4SSH'!$N$93:$P$134,3,FALSE),0)</f>
        <v>0</v>
      </c>
      <c r="J104" s="177">
        <f>IFERROR(VLOOKUP(B104,'4SSH'!$R$93:$T$134,3,FALSE),0)</f>
        <v>0</v>
      </c>
      <c r="K104" s="176"/>
      <c r="L104" s="177">
        <f>IFERROR(VLOOKUP(B104,'4SSH'!$V$93:$X$134,3,FALSE),0)</f>
        <v>0</v>
      </c>
      <c r="M104" s="177">
        <f>IFERROR(VLOOKUP(B104,'4SSH'!$Z$93:$AB$134,3,FALSE),0)</f>
        <v>0</v>
      </c>
      <c r="N104" s="178">
        <f>IFERROR(VLOOKUP(B104,'4SSH'!$AD$93:$AF$134,3,FALSE),0)</f>
        <v>0</v>
      </c>
      <c r="O104" s="176"/>
    </row>
    <row r="105" spans="1:15" ht="15" customHeight="1">
      <c r="A105" s="139">
        <f>'4SSH'!A46</f>
        <v>0</v>
      </c>
      <c r="B105" s="96">
        <f>'4SSH'!B46</f>
        <v>0</v>
      </c>
      <c r="C105" s="141">
        <f t="shared" si="2"/>
        <v>0</v>
      </c>
      <c r="D105" s="175">
        <f t="shared" si="3"/>
        <v>0</v>
      </c>
      <c r="E105" s="124">
        <f>IFERROR(VLOOKUP(B105,'4SSH'!$B$93:$D$134,3,FALSE),0)</f>
        <v>0</v>
      </c>
      <c r="F105" s="124">
        <f>IFERROR(VLOOKUP(B105,'4SSH'!$F$93:$H$134,3,FALSE),0)</f>
        <v>0</v>
      </c>
      <c r="G105" s="176"/>
      <c r="H105" s="124">
        <f>IFERROR(VLOOKUP(B105,'4SSH'!$J$93:$L$134,3,FALSE),0)</f>
        <v>0</v>
      </c>
      <c r="I105" s="125">
        <f>IFERROR(VLOOKUP(B105,'4SSH'!$N$93:$P$134,3,FALSE),0)</f>
        <v>0</v>
      </c>
      <c r="J105" s="177">
        <f>IFERROR(VLOOKUP(B105,'4SSH'!$R$93:$T$134,3,FALSE),0)</f>
        <v>0</v>
      </c>
      <c r="K105" s="176"/>
      <c r="L105" s="177">
        <f>IFERROR(VLOOKUP(B105,'4SSH'!$V$93:$X$134,3,FALSE),0)</f>
        <v>0</v>
      </c>
      <c r="M105" s="177">
        <f>IFERROR(VLOOKUP(B105,'4SSH'!$Z$93:$AB$134,3,FALSE),0)</f>
        <v>0</v>
      </c>
      <c r="N105" s="178">
        <f>IFERROR(VLOOKUP(B105,'4SSH'!$AD$93:$AF$134,3,FALSE),0)</f>
        <v>0</v>
      </c>
      <c r="O105" s="176"/>
    </row>
    <row r="106" spans="1:15" ht="15" customHeight="1">
      <c r="A106" s="139">
        <f>'4SSH'!A47</f>
        <v>0</v>
      </c>
      <c r="B106" s="96">
        <f>'4SSH'!B47</f>
        <v>0</v>
      </c>
      <c r="C106" s="141">
        <f t="shared" si="2"/>
        <v>0</v>
      </c>
      <c r="D106" s="175">
        <f t="shared" si="3"/>
        <v>0</v>
      </c>
      <c r="E106" s="124">
        <f>IFERROR(VLOOKUP(B106,'4SSH'!$B$93:$D$134,3,FALSE),0)</f>
        <v>0</v>
      </c>
      <c r="F106" s="124">
        <f>IFERROR(VLOOKUP(B106,'4SSH'!$F$93:$H$134,3,FALSE),0)</f>
        <v>0</v>
      </c>
      <c r="G106" s="176"/>
      <c r="H106" s="124">
        <f>IFERROR(VLOOKUP(B106,'4SSH'!$J$93:$L$134,3,FALSE),0)</f>
        <v>0</v>
      </c>
      <c r="I106" s="125">
        <f>IFERROR(VLOOKUP(B106,'4SSH'!$N$93:$P$134,3,FALSE),0)</f>
        <v>0</v>
      </c>
      <c r="J106" s="177">
        <f>IFERROR(VLOOKUP(B106,'4SSH'!$R$93:$T$134,3,FALSE),0)</f>
        <v>0</v>
      </c>
      <c r="K106" s="176"/>
      <c r="L106" s="177">
        <f>IFERROR(VLOOKUP(B106,'4SSH'!$V$93:$X$134,3,FALSE),0)</f>
        <v>0</v>
      </c>
      <c r="M106" s="177">
        <f>IFERROR(VLOOKUP(B106,'4SSH'!$Z$93:$AB$134,3,FALSE),0)</f>
        <v>0</v>
      </c>
      <c r="N106" s="178">
        <f>IFERROR(VLOOKUP(B106,'4SSH'!$AD$93:$AF$134,3,FALSE),0)</f>
        <v>0</v>
      </c>
      <c r="O106" s="176"/>
    </row>
    <row r="107" spans="1:15" ht="15" customHeight="1">
      <c r="A107" s="139">
        <f>'4SSH'!A48</f>
        <v>0</v>
      </c>
      <c r="B107" s="96">
        <f>'4SSH'!B48</f>
        <v>0</v>
      </c>
      <c r="C107" s="141">
        <f t="shared" si="2"/>
        <v>0</v>
      </c>
      <c r="D107" s="175">
        <f t="shared" si="3"/>
        <v>0</v>
      </c>
      <c r="E107" s="124">
        <f>IFERROR(VLOOKUP(B107,'4SSH'!$B$93:$D$134,3,FALSE),0)</f>
        <v>0</v>
      </c>
      <c r="F107" s="124">
        <f>IFERROR(VLOOKUP(B107,'4SSH'!$F$93:$H$134,3,FALSE),0)</f>
        <v>0</v>
      </c>
      <c r="G107" s="176"/>
      <c r="H107" s="124">
        <f>IFERROR(VLOOKUP(B107,'4SSH'!$J$93:$L$134,3,FALSE),0)</f>
        <v>0</v>
      </c>
      <c r="I107" s="125">
        <f>IFERROR(VLOOKUP(B107,'4SSH'!$N$93:$P$134,3,FALSE),0)</f>
        <v>0</v>
      </c>
      <c r="J107" s="177">
        <f>IFERROR(VLOOKUP(B107,'4SSH'!$R$93:$T$134,3,FALSE),0)</f>
        <v>0</v>
      </c>
      <c r="K107" s="176"/>
      <c r="L107" s="177">
        <f>IFERROR(VLOOKUP(B107,'4SSH'!$V$93:$X$134,3,FALSE),0)</f>
        <v>0</v>
      </c>
      <c r="M107" s="177">
        <f>IFERROR(VLOOKUP(B107,'4SSH'!$Z$93:$AB$134,3,FALSE),0)</f>
        <v>0</v>
      </c>
      <c r="N107" s="178">
        <f>IFERROR(VLOOKUP(B107,'4SSH'!$AD$93:$AF$134,3,FALSE),0)</f>
        <v>0</v>
      </c>
      <c r="O107" s="176"/>
    </row>
    <row r="108" spans="1:15" ht="15" customHeight="1">
      <c r="A108" s="139">
        <f>'4SSH'!A49</f>
        <v>0</v>
      </c>
      <c r="B108" s="96">
        <f>'4SSH'!B49</f>
        <v>0</v>
      </c>
      <c r="C108" s="141">
        <f t="shared" si="2"/>
        <v>0</v>
      </c>
      <c r="D108" s="175">
        <f t="shared" si="3"/>
        <v>0</v>
      </c>
      <c r="E108" s="124">
        <f>IFERROR(VLOOKUP(B108,'4SSH'!$B$93:$D$134,3,FALSE),0)</f>
        <v>0</v>
      </c>
      <c r="F108" s="124">
        <f>IFERROR(VLOOKUP(B108,'4SSH'!$F$93:$H$134,3,FALSE),0)</f>
        <v>0</v>
      </c>
      <c r="G108" s="176"/>
      <c r="H108" s="124">
        <f>IFERROR(VLOOKUP(B108,'4SSH'!$J$93:$L$134,3,FALSE),0)</f>
        <v>0</v>
      </c>
      <c r="I108" s="125">
        <f>IFERROR(VLOOKUP(B108,'4SSH'!$N$93:$P$134,3,FALSE),0)</f>
        <v>0</v>
      </c>
      <c r="J108" s="177">
        <f>IFERROR(VLOOKUP(B108,'4SSH'!$R$93:$T$134,3,FALSE),0)</f>
        <v>0</v>
      </c>
      <c r="K108" s="176"/>
      <c r="L108" s="177">
        <f>IFERROR(VLOOKUP(B108,'4SSH'!$V$93:$X$134,3,FALSE),0)</f>
        <v>0</v>
      </c>
      <c r="M108" s="177">
        <f>IFERROR(VLOOKUP(B108,'4SSH'!$Z$93:$AB$134,3,FALSE),0)</f>
        <v>0</v>
      </c>
      <c r="N108" s="178">
        <f>IFERROR(VLOOKUP(B108,'4SSH'!$AD$93:$AF$134,3,FALSE),0)</f>
        <v>0</v>
      </c>
      <c r="O108" s="176"/>
    </row>
    <row r="109" spans="1:15" ht="15" customHeight="1">
      <c r="A109" s="139">
        <f>'4SSH'!A50</f>
        <v>0</v>
      </c>
      <c r="B109" s="96">
        <f>'4SSH'!B50</f>
        <v>0</v>
      </c>
      <c r="C109" s="141">
        <f t="shared" si="2"/>
        <v>0</v>
      </c>
      <c r="D109" s="175">
        <f t="shared" si="3"/>
        <v>0</v>
      </c>
      <c r="E109" s="124">
        <f>IFERROR(VLOOKUP(B109,'4SSH'!$B$93:$D$134,3,FALSE),0)</f>
        <v>0</v>
      </c>
      <c r="F109" s="124">
        <f>IFERROR(VLOOKUP(B109,'4SSH'!$F$93:$H$134,3,FALSE),0)</f>
        <v>0</v>
      </c>
      <c r="G109" s="176"/>
      <c r="H109" s="124">
        <f>IFERROR(VLOOKUP(B109,'4SSH'!$J$93:$L$134,3,FALSE),0)</f>
        <v>0</v>
      </c>
      <c r="I109" s="125">
        <f>IFERROR(VLOOKUP(B109,'4SSH'!$N$93:$P$134,3,FALSE),0)</f>
        <v>0</v>
      </c>
      <c r="J109" s="177">
        <f>IFERROR(VLOOKUP(B109,'4SSH'!$R$93:$T$134,3,FALSE),0)</f>
        <v>0</v>
      </c>
      <c r="K109" s="176"/>
      <c r="L109" s="177">
        <f>IFERROR(VLOOKUP(B109,'4SSH'!$V$93:$X$134,3,FALSE),0)</f>
        <v>0</v>
      </c>
      <c r="M109" s="177">
        <f>IFERROR(VLOOKUP(B109,'4SSH'!$Z$93:$AB$134,3,FALSE),0)</f>
        <v>0</v>
      </c>
      <c r="N109" s="178">
        <f>IFERROR(VLOOKUP(B109,'4SSH'!$AD$93:$AF$134,3,FALSE),0)</f>
        <v>0</v>
      </c>
      <c r="O109" s="176"/>
    </row>
    <row r="110" spans="1:15" ht="15" customHeight="1">
      <c r="A110" s="139">
        <f>'4SSH'!A51</f>
        <v>0</v>
      </c>
      <c r="B110" s="96">
        <f>'4SSH'!B51</f>
        <v>0</v>
      </c>
      <c r="C110" s="141">
        <f t="shared" si="2"/>
        <v>0</v>
      </c>
      <c r="D110" s="175">
        <f t="shared" si="3"/>
        <v>0</v>
      </c>
      <c r="E110" s="124">
        <f>IFERROR(VLOOKUP(B110,'4SSH'!$B$93:$D$134,3,FALSE),0)</f>
        <v>0</v>
      </c>
      <c r="F110" s="124">
        <f>IFERROR(VLOOKUP(B110,'4SSH'!$F$93:$H$134,3,FALSE),0)</f>
        <v>0</v>
      </c>
      <c r="G110" s="176"/>
      <c r="H110" s="124">
        <f>IFERROR(VLOOKUP(B110,'4SSH'!$J$93:$L$134,3,FALSE),0)</f>
        <v>0</v>
      </c>
      <c r="I110" s="125">
        <f>IFERROR(VLOOKUP(B110,'4SSH'!$N$93:$P$134,3,FALSE),0)</f>
        <v>0</v>
      </c>
      <c r="J110" s="177">
        <f>IFERROR(VLOOKUP(B110,'4SSH'!$R$93:$T$134,3,FALSE),0)</f>
        <v>0</v>
      </c>
      <c r="K110" s="176"/>
      <c r="L110" s="177">
        <f>IFERROR(VLOOKUP(B110,'4SSH'!$V$93:$X$134,3,FALSE),0)</f>
        <v>0</v>
      </c>
      <c r="M110" s="177">
        <f>IFERROR(VLOOKUP(B110,'4SSH'!$Z$93:$AB$134,3,FALSE),0)</f>
        <v>0</v>
      </c>
      <c r="N110" s="178">
        <f>IFERROR(VLOOKUP(B110,'4SSH'!$AD$93:$AF$134,3,FALSE),0)</f>
        <v>0</v>
      </c>
      <c r="O110" s="176"/>
    </row>
    <row r="111" spans="1:15" ht="15" customHeight="1">
      <c r="A111" s="139">
        <f>'4SSSH'!A8</f>
        <v>0</v>
      </c>
      <c r="B111" s="96">
        <f>'4SSSH'!B8</f>
        <v>0</v>
      </c>
      <c r="C111" s="141">
        <f t="shared" si="2"/>
        <v>0</v>
      </c>
      <c r="D111" s="175">
        <f t="shared" si="3"/>
        <v>0</v>
      </c>
      <c r="E111" s="124">
        <f>IFERROR(VLOOKUP(B111,'4SSSH'!$B$93:$D$134,3,FALSE),0)</f>
        <v>0</v>
      </c>
      <c r="F111" s="124">
        <f>IFERROR(VLOOKUP(B111,'4SSSH'!$F$93:$H$134,3,FALSE),0)</f>
        <v>0</v>
      </c>
      <c r="G111" s="176"/>
      <c r="H111" s="124">
        <f>IFERROR(VLOOKUP(B111,'4SSSH'!$J$93:$L$134,3,FALSE),0)</f>
        <v>0</v>
      </c>
      <c r="I111" s="125">
        <f>IFERROR(VLOOKUP(B111,'4SSSH'!$N$93:$P$134,3,FALSE),0)</f>
        <v>0</v>
      </c>
      <c r="J111" s="177">
        <f>IFERROR(VLOOKUP(B111,'4SSSH'!$R$93:$T$134,3,FALSE),0)</f>
        <v>0</v>
      </c>
      <c r="K111" s="176"/>
      <c r="L111" s="177">
        <f>IFERROR(VLOOKUP(B111,'4SSSH'!$V$93:$X$134,3,FALSE),0)</f>
        <v>0</v>
      </c>
      <c r="M111" s="177">
        <f>IFERROR(VLOOKUP(B111,'4SSSH'!$Z$93:$AB$134,3,FALSE),0)</f>
        <v>0</v>
      </c>
      <c r="N111" s="178">
        <f>IFERROR(VLOOKUP(B111,'4SSSH'!$AD$93:$AF$134,3,FALSE),0)</f>
        <v>0</v>
      </c>
      <c r="O111" s="176"/>
    </row>
    <row r="112" spans="1:15" ht="15" customHeight="1">
      <c r="A112" s="139">
        <f>'4SSSH'!A9</f>
        <v>0</v>
      </c>
      <c r="B112" s="96">
        <f>'4SSSH'!B9</f>
        <v>0</v>
      </c>
      <c r="C112" s="141">
        <f t="shared" si="2"/>
        <v>0</v>
      </c>
      <c r="D112" s="175">
        <f t="shared" si="3"/>
        <v>0</v>
      </c>
      <c r="E112" s="124">
        <f>IFERROR(VLOOKUP(B112,'4SSSH'!$B$93:$D$134,3,FALSE),0)</f>
        <v>0</v>
      </c>
      <c r="F112" s="124">
        <f>IFERROR(VLOOKUP(B112,'4SSSH'!$F$93:$H$134,3,FALSE),0)</f>
        <v>0</v>
      </c>
      <c r="G112" s="176"/>
      <c r="H112" s="124">
        <f>IFERROR(VLOOKUP(B112,'4SSSH'!$J$93:$L$134,3,FALSE),0)</f>
        <v>0</v>
      </c>
      <c r="I112" s="125">
        <f>IFERROR(VLOOKUP(B112,'4SSSH'!$N$93:$P$134,3,FALSE),0)</f>
        <v>0</v>
      </c>
      <c r="J112" s="177">
        <f>IFERROR(VLOOKUP(B112,'4SSSH'!$R$93:$T$134,3,FALSE),0)</f>
        <v>0</v>
      </c>
      <c r="K112" s="176"/>
      <c r="L112" s="177">
        <f>IFERROR(VLOOKUP(B112,'4SSSH'!$V$93:$X$134,3,FALSE),0)</f>
        <v>0</v>
      </c>
      <c r="M112" s="177">
        <f>IFERROR(VLOOKUP(B112,'4SSSH'!$Z$93:$AB$134,3,FALSE),0)</f>
        <v>0</v>
      </c>
      <c r="N112" s="178">
        <f>IFERROR(VLOOKUP(B112,'4SSSH'!$AD$93:$AF$134,3,FALSE),0)</f>
        <v>0</v>
      </c>
      <c r="O112" s="176"/>
    </row>
    <row r="113" spans="1:15" ht="15" customHeight="1">
      <c r="A113" s="139">
        <f>'4SSSH'!A10</f>
        <v>0</v>
      </c>
      <c r="B113" s="96">
        <f>'4SSSH'!B10</f>
        <v>0</v>
      </c>
      <c r="C113" s="141">
        <f t="shared" si="2"/>
        <v>0</v>
      </c>
      <c r="D113" s="175">
        <f t="shared" si="3"/>
        <v>0</v>
      </c>
      <c r="E113" s="124">
        <f>IFERROR(VLOOKUP(B113,'4SSSH'!$B$93:$D$134,3,FALSE),0)</f>
        <v>0</v>
      </c>
      <c r="F113" s="124">
        <f>IFERROR(VLOOKUP(B113,'4SSSH'!$F$93:$H$134,3,FALSE),0)</f>
        <v>0</v>
      </c>
      <c r="G113" s="176"/>
      <c r="H113" s="124">
        <f>IFERROR(VLOOKUP(B113,'4SSSH'!$J$93:$L$134,3,FALSE),0)</f>
        <v>0</v>
      </c>
      <c r="I113" s="125">
        <f>IFERROR(VLOOKUP(B113,'4SSSH'!$N$93:$P$134,3,FALSE),0)</f>
        <v>0</v>
      </c>
      <c r="J113" s="177">
        <f>IFERROR(VLOOKUP(B113,'4SSSH'!$R$93:$T$134,3,FALSE),0)</f>
        <v>0</v>
      </c>
      <c r="K113" s="176"/>
      <c r="L113" s="177">
        <f>IFERROR(VLOOKUP(B113,'4SSSH'!$V$93:$X$134,3,FALSE),0)</f>
        <v>0</v>
      </c>
      <c r="M113" s="177">
        <f>IFERROR(VLOOKUP(B113,'4SSSH'!$Z$93:$AB$134,3,FALSE),0)</f>
        <v>0</v>
      </c>
      <c r="N113" s="178">
        <f>IFERROR(VLOOKUP(B113,'4SSSH'!$AD$93:$AF$134,3,FALSE),0)</f>
        <v>0</v>
      </c>
      <c r="O113" s="176"/>
    </row>
    <row r="114" spans="1:15" ht="15" customHeight="1">
      <c r="A114" s="139">
        <f>'4SSSH'!A11</f>
        <v>0</v>
      </c>
      <c r="B114" s="96">
        <f>'4SSSH'!B11</f>
        <v>0</v>
      </c>
      <c r="C114" s="141">
        <f t="shared" si="2"/>
        <v>0</v>
      </c>
      <c r="D114" s="175">
        <f t="shared" si="3"/>
        <v>0</v>
      </c>
      <c r="E114" s="124">
        <f>IFERROR(VLOOKUP(B114,'4SSSH'!$B$93:$D$134,3,FALSE),0)</f>
        <v>0</v>
      </c>
      <c r="F114" s="124">
        <f>IFERROR(VLOOKUP(B114,'4SSSH'!$F$93:$H$134,3,FALSE),0)</f>
        <v>0</v>
      </c>
      <c r="G114" s="176"/>
      <c r="H114" s="124">
        <f>IFERROR(VLOOKUP(B114,'4SSSH'!$J$93:$L$134,3,FALSE),0)</f>
        <v>0</v>
      </c>
      <c r="I114" s="125">
        <f>IFERROR(VLOOKUP(B114,'4SSSH'!$N$93:$P$134,3,FALSE),0)</f>
        <v>0</v>
      </c>
      <c r="J114" s="177">
        <f>IFERROR(VLOOKUP(B114,'4SSSH'!$R$93:$T$134,3,FALSE),0)</f>
        <v>0</v>
      </c>
      <c r="K114" s="176"/>
      <c r="L114" s="177">
        <f>IFERROR(VLOOKUP(B114,'4SSSH'!$V$93:$X$134,3,FALSE),0)</f>
        <v>0</v>
      </c>
      <c r="M114" s="177">
        <f>IFERROR(VLOOKUP(B114,'4SSSH'!$Z$93:$AB$134,3,FALSE),0)</f>
        <v>0</v>
      </c>
      <c r="N114" s="178">
        <f>IFERROR(VLOOKUP(B114,'4SSSH'!$AD$93:$AF$134,3,FALSE),0)</f>
        <v>0</v>
      </c>
      <c r="O114" s="176"/>
    </row>
    <row r="115" spans="1:15" ht="15" customHeight="1">
      <c r="A115" s="139">
        <f>'4SSSH'!A12</f>
        <v>0</v>
      </c>
      <c r="B115" s="96">
        <f>'4SSSH'!B12</f>
        <v>0</v>
      </c>
      <c r="C115" s="141">
        <f t="shared" si="2"/>
        <v>0</v>
      </c>
      <c r="D115" s="175">
        <f t="shared" si="3"/>
        <v>0</v>
      </c>
      <c r="E115" s="124">
        <f>IFERROR(VLOOKUP(B115,'4SSSH'!$B$93:$D$134,3,FALSE),0)</f>
        <v>0</v>
      </c>
      <c r="F115" s="124">
        <f>IFERROR(VLOOKUP(B115,'4SSSH'!$F$93:$H$134,3,FALSE),0)</f>
        <v>0</v>
      </c>
      <c r="G115" s="176"/>
      <c r="H115" s="124">
        <f>IFERROR(VLOOKUP(B115,'4SSSH'!$J$93:$L$134,3,FALSE),0)</f>
        <v>0</v>
      </c>
      <c r="I115" s="125">
        <f>IFERROR(VLOOKUP(B115,'4SSSH'!$N$93:$P$134,3,FALSE),0)</f>
        <v>0</v>
      </c>
      <c r="J115" s="177">
        <f>IFERROR(VLOOKUP(B115,'4SSSH'!$R$93:$T$134,3,FALSE),0)</f>
        <v>0</v>
      </c>
      <c r="K115" s="176"/>
      <c r="L115" s="177">
        <f>IFERROR(VLOOKUP(B115,'4SSSH'!$V$93:$X$134,3,FALSE),0)</f>
        <v>0</v>
      </c>
      <c r="M115" s="177">
        <f>IFERROR(VLOOKUP(B115,'4SSSH'!$Z$93:$AB$134,3,FALSE),0)</f>
        <v>0</v>
      </c>
      <c r="N115" s="178">
        <f>IFERROR(VLOOKUP(B115,'4SSSH'!$AD$93:$AF$134,3,FALSE),0)</f>
        <v>0</v>
      </c>
      <c r="O115" s="176"/>
    </row>
    <row r="116" spans="1:15" ht="15" customHeight="1">
      <c r="A116" s="139">
        <f>'4SSSH'!A13</f>
        <v>0</v>
      </c>
      <c r="B116" s="96">
        <f>'4SSSH'!B13</f>
        <v>0</v>
      </c>
      <c r="C116" s="141">
        <f t="shared" si="2"/>
        <v>0</v>
      </c>
      <c r="D116" s="175">
        <f t="shared" si="3"/>
        <v>0</v>
      </c>
      <c r="E116" s="124">
        <f>IFERROR(VLOOKUP(B116,'4SSSH'!$B$93:$D$134,3,FALSE),0)</f>
        <v>0</v>
      </c>
      <c r="F116" s="124">
        <f>IFERROR(VLOOKUP(B116,'4SSSH'!$F$93:$H$134,3,FALSE),0)</f>
        <v>0</v>
      </c>
      <c r="G116" s="176"/>
      <c r="H116" s="124">
        <f>IFERROR(VLOOKUP(B116,'4SSSH'!$J$93:$L$134,3,FALSE),0)</f>
        <v>0</v>
      </c>
      <c r="I116" s="125">
        <f>IFERROR(VLOOKUP(B116,'4SSSH'!$N$93:$P$134,3,FALSE),0)</f>
        <v>0</v>
      </c>
      <c r="J116" s="177">
        <f>IFERROR(VLOOKUP(B116,'4SSSH'!$R$93:$T$134,3,FALSE),0)</f>
        <v>0</v>
      </c>
      <c r="K116" s="176"/>
      <c r="L116" s="177">
        <f>IFERROR(VLOOKUP(B116,'4SSSH'!$V$93:$X$134,3,FALSE),0)</f>
        <v>0</v>
      </c>
      <c r="M116" s="177">
        <f>IFERROR(VLOOKUP(B116,'4SSSH'!$Z$93:$AB$134,3,FALSE),0)</f>
        <v>0</v>
      </c>
      <c r="N116" s="178">
        <f>IFERROR(VLOOKUP(B116,'4SSSH'!$AD$93:$AF$134,3,FALSE),0)</f>
        <v>0</v>
      </c>
      <c r="O116" s="176"/>
    </row>
    <row r="117" spans="1:15" ht="15" customHeight="1">
      <c r="A117" s="139">
        <f>'4SSSH'!A14</f>
        <v>0</v>
      </c>
      <c r="B117" s="96">
        <f>'4SSSH'!B14</f>
        <v>0</v>
      </c>
      <c r="C117" s="141">
        <f t="shared" si="2"/>
        <v>0</v>
      </c>
      <c r="D117" s="175">
        <f t="shared" si="3"/>
        <v>0</v>
      </c>
      <c r="E117" s="124">
        <f>IFERROR(VLOOKUP(B117,'4SSSH'!$B$93:$D$134,3,FALSE),0)</f>
        <v>0</v>
      </c>
      <c r="F117" s="124">
        <f>IFERROR(VLOOKUP(B117,'4SSSH'!$F$93:$H$134,3,FALSE),0)</f>
        <v>0</v>
      </c>
      <c r="G117" s="176"/>
      <c r="H117" s="124">
        <f>IFERROR(VLOOKUP(B117,'4SSSH'!$J$93:$L$134,3,FALSE),0)</f>
        <v>0</v>
      </c>
      <c r="I117" s="125">
        <f>IFERROR(VLOOKUP(B117,'4SSSH'!$N$93:$P$134,3,FALSE),0)</f>
        <v>0</v>
      </c>
      <c r="J117" s="177">
        <f>IFERROR(VLOOKUP(B117,'4SSSH'!$R$93:$T$134,3,FALSE),0)</f>
        <v>0</v>
      </c>
      <c r="K117" s="176"/>
      <c r="L117" s="177">
        <f>IFERROR(VLOOKUP(B117,'4SSSH'!$V$93:$X$134,3,FALSE),0)</f>
        <v>0</v>
      </c>
      <c r="M117" s="177">
        <f>IFERROR(VLOOKUP(B117,'4SSSH'!$Z$93:$AB$134,3,FALSE),0)</f>
        <v>0</v>
      </c>
      <c r="N117" s="178">
        <f>IFERROR(VLOOKUP(B117,'4SSSH'!$AD$93:$AF$134,3,FALSE),0)</f>
        <v>0</v>
      </c>
      <c r="O117" s="176"/>
    </row>
    <row r="118" spans="1:15" ht="15" customHeight="1">
      <c r="A118" s="139">
        <f>'4SSSH'!A15</f>
        <v>0</v>
      </c>
      <c r="B118" s="96">
        <f>'4SSSH'!B15</f>
        <v>0</v>
      </c>
      <c r="C118" s="141">
        <f t="shared" si="2"/>
        <v>0</v>
      </c>
      <c r="D118" s="175">
        <f t="shared" si="3"/>
        <v>0</v>
      </c>
      <c r="E118" s="124">
        <f>IFERROR(VLOOKUP(B118,'4SSSH'!$B$93:$D$134,3,FALSE),0)</f>
        <v>0</v>
      </c>
      <c r="F118" s="124">
        <f>IFERROR(VLOOKUP(B118,'4SSSH'!$F$93:$H$134,3,FALSE),0)</f>
        <v>0</v>
      </c>
      <c r="G118" s="176"/>
      <c r="H118" s="124">
        <f>IFERROR(VLOOKUP(B118,'4SSSH'!$J$93:$L$134,3,FALSE),0)</f>
        <v>0</v>
      </c>
      <c r="I118" s="125">
        <f>IFERROR(VLOOKUP(B118,'4SSSH'!$N$93:$P$134,3,FALSE),0)</f>
        <v>0</v>
      </c>
      <c r="J118" s="177">
        <f>IFERROR(VLOOKUP(B118,'4SSSH'!$R$93:$T$134,3,FALSE),0)</f>
        <v>0</v>
      </c>
      <c r="K118" s="176"/>
      <c r="L118" s="177">
        <f>IFERROR(VLOOKUP(B118,'4SSSH'!$V$93:$X$134,3,FALSE),0)</f>
        <v>0</v>
      </c>
      <c r="M118" s="177">
        <f>IFERROR(VLOOKUP(B118,'4SSSH'!$Z$93:$AB$134,3,FALSE),0)</f>
        <v>0</v>
      </c>
      <c r="N118" s="178">
        <f>IFERROR(VLOOKUP(B118,'4SSSH'!$AD$93:$AF$134,3,FALSE),0)</f>
        <v>0</v>
      </c>
      <c r="O118" s="176"/>
    </row>
    <row r="119" spans="1:15" ht="15" customHeight="1">
      <c r="A119" s="139">
        <f>'4SSSH'!A16</f>
        <v>0</v>
      </c>
      <c r="B119" s="96">
        <f>'4SSSH'!B16</f>
        <v>0</v>
      </c>
      <c r="C119" s="141">
        <f t="shared" si="2"/>
        <v>0</v>
      </c>
      <c r="D119" s="175">
        <f t="shared" si="3"/>
        <v>0</v>
      </c>
      <c r="E119" s="124">
        <f>IFERROR(VLOOKUP(B119,'4SSSH'!$B$93:$D$134,3,FALSE),0)</f>
        <v>0</v>
      </c>
      <c r="F119" s="124">
        <f>IFERROR(VLOOKUP(B119,'4SSSH'!$F$93:$H$134,3,FALSE),0)</f>
        <v>0</v>
      </c>
      <c r="G119" s="176"/>
      <c r="H119" s="124">
        <f>IFERROR(VLOOKUP(B119,'4SSSH'!$J$93:$L$134,3,FALSE),0)</f>
        <v>0</v>
      </c>
      <c r="I119" s="125">
        <f>IFERROR(VLOOKUP(B119,'4SSSH'!$N$93:$P$134,3,FALSE),0)</f>
        <v>0</v>
      </c>
      <c r="J119" s="177">
        <f>IFERROR(VLOOKUP(B119,'4SSSH'!$R$93:$T$134,3,FALSE),0)</f>
        <v>0</v>
      </c>
      <c r="K119" s="176"/>
      <c r="L119" s="177">
        <f>IFERROR(VLOOKUP(B119,'4SSSH'!$V$93:$X$134,3,FALSE),0)</f>
        <v>0</v>
      </c>
      <c r="M119" s="177">
        <f>IFERROR(VLOOKUP(B119,'4SSSH'!$Z$93:$AB$134,3,FALSE),0)</f>
        <v>0</v>
      </c>
      <c r="N119" s="178">
        <f>IFERROR(VLOOKUP(B119,'4SSSH'!$AD$93:$AF$134,3,FALSE),0)</f>
        <v>0</v>
      </c>
      <c r="O119" s="176"/>
    </row>
    <row r="120" spans="1:15" ht="15" customHeight="1">
      <c r="A120" s="139">
        <f>'4SSSH'!A17</f>
        <v>0</v>
      </c>
      <c r="B120" s="96">
        <f>'4SSSH'!B17</f>
        <v>0</v>
      </c>
      <c r="C120" s="141">
        <f t="shared" si="2"/>
        <v>0</v>
      </c>
      <c r="D120" s="175">
        <f t="shared" si="3"/>
        <v>0</v>
      </c>
      <c r="E120" s="124">
        <f>IFERROR(VLOOKUP(B120,'4SSSH'!$B$93:$D$134,3,FALSE),0)</f>
        <v>0</v>
      </c>
      <c r="F120" s="124">
        <f>IFERROR(VLOOKUP(B120,'4SSSH'!$F$93:$H$134,3,FALSE),0)</f>
        <v>0</v>
      </c>
      <c r="G120" s="176"/>
      <c r="H120" s="124">
        <f>IFERROR(VLOOKUP(B120,'4SSSH'!$J$93:$L$134,3,FALSE),0)</f>
        <v>0</v>
      </c>
      <c r="I120" s="125">
        <f>IFERROR(VLOOKUP(B120,'4SSSH'!$N$93:$P$134,3,FALSE),0)</f>
        <v>0</v>
      </c>
      <c r="J120" s="177">
        <f>IFERROR(VLOOKUP(B120,'4SSSH'!$R$93:$T$134,3,FALSE),0)</f>
        <v>0</v>
      </c>
      <c r="K120" s="176"/>
      <c r="L120" s="177">
        <f>IFERROR(VLOOKUP(B120,'4SSSH'!$V$93:$X$134,3,FALSE),0)</f>
        <v>0</v>
      </c>
      <c r="M120" s="177">
        <f>IFERROR(VLOOKUP(B120,'4SSSH'!$Z$93:$AB$134,3,FALSE),0)</f>
        <v>0</v>
      </c>
      <c r="N120" s="178">
        <f>IFERROR(VLOOKUP(B120,'4SSSH'!$AD$93:$AF$134,3,FALSE),0)</f>
        <v>0</v>
      </c>
      <c r="O120" s="176"/>
    </row>
    <row r="121" spans="1:15" ht="15" customHeight="1">
      <c r="A121" s="139">
        <f>'4SSSH'!A18</f>
        <v>0</v>
      </c>
      <c r="B121" s="96">
        <f>'4SSSH'!B18</f>
        <v>0</v>
      </c>
      <c r="C121" s="141">
        <f t="shared" si="2"/>
        <v>0</v>
      </c>
      <c r="D121" s="175">
        <f t="shared" si="3"/>
        <v>0</v>
      </c>
      <c r="E121" s="124">
        <f>IFERROR(VLOOKUP(B121,'4SSSH'!$B$93:$D$134,3,FALSE),0)</f>
        <v>0</v>
      </c>
      <c r="F121" s="124">
        <f>IFERROR(VLOOKUP(B121,'4SSSH'!$F$93:$H$134,3,FALSE),0)</f>
        <v>0</v>
      </c>
      <c r="G121" s="176"/>
      <c r="H121" s="124">
        <f>IFERROR(VLOOKUP(B121,'4SSSH'!$J$93:$L$134,3,FALSE),0)</f>
        <v>0</v>
      </c>
      <c r="I121" s="125">
        <f>IFERROR(VLOOKUP(B121,'4SSSH'!$N$93:$P$134,3,FALSE),0)</f>
        <v>0</v>
      </c>
      <c r="J121" s="177">
        <f>IFERROR(VLOOKUP(B121,'4SSSH'!$R$93:$T$134,3,FALSE),0)</f>
        <v>0</v>
      </c>
      <c r="K121" s="176"/>
      <c r="L121" s="177">
        <f>IFERROR(VLOOKUP(B121,'4SSSH'!$V$93:$X$134,3,FALSE),0)</f>
        <v>0</v>
      </c>
      <c r="M121" s="177">
        <f>IFERROR(VLOOKUP(B121,'4SSSH'!$Z$93:$AB$134,3,FALSE),0)</f>
        <v>0</v>
      </c>
      <c r="N121" s="178">
        <f>IFERROR(VLOOKUP(B121,'4SSSH'!$AD$93:$AF$134,3,FALSE),0)</f>
        <v>0</v>
      </c>
      <c r="O121" s="176"/>
    </row>
    <row r="122" spans="1:15" ht="15" customHeight="1">
      <c r="A122" s="139">
        <f>'4SSSH'!A19</f>
        <v>0</v>
      </c>
      <c r="B122" s="96">
        <f>'4SSSH'!B19</f>
        <v>0</v>
      </c>
      <c r="C122" s="141">
        <f t="shared" si="2"/>
        <v>0</v>
      </c>
      <c r="D122" s="175">
        <f t="shared" si="3"/>
        <v>0</v>
      </c>
      <c r="E122" s="124">
        <f>IFERROR(VLOOKUP(B122,'4SSSH'!$B$93:$D$134,3,FALSE),0)</f>
        <v>0</v>
      </c>
      <c r="F122" s="124">
        <f>IFERROR(VLOOKUP(B122,'4SSSH'!$F$93:$H$134,3,FALSE),0)</f>
        <v>0</v>
      </c>
      <c r="G122" s="176"/>
      <c r="H122" s="124">
        <f>IFERROR(VLOOKUP(B122,'4SSSH'!$J$93:$L$134,3,FALSE),0)</f>
        <v>0</v>
      </c>
      <c r="I122" s="125">
        <f>IFERROR(VLOOKUP(B122,'4SSSH'!$N$93:$P$134,3,FALSE),0)</f>
        <v>0</v>
      </c>
      <c r="J122" s="177">
        <f>IFERROR(VLOOKUP(B122,'4SSSH'!$R$93:$T$134,3,FALSE),0)</f>
        <v>0</v>
      </c>
      <c r="K122" s="176"/>
      <c r="L122" s="177">
        <f>IFERROR(VLOOKUP(B122,'4SSSH'!$V$93:$X$134,3,FALSE),0)</f>
        <v>0</v>
      </c>
      <c r="M122" s="177">
        <f>IFERROR(VLOOKUP(B122,'4SSSH'!$Z$93:$AB$134,3,FALSE),0)</f>
        <v>0</v>
      </c>
      <c r="N122" s="178">
        <f>IFERROR(VLOOKUP(B122,'4SSSH'!$AD$93:$AF$134,3,FALSE),0)</f>
        <v>0</v>
      </c>
      <c r="O122" s="176"/>
    </row>
    <row r="123" spans="1:15" ht="15" customHeight="1">
      <c r="A123" s="139">
        <f>'4SSSH'!A20</f>
        <v>0</v>
      </c>
      <c r="B123" s="96">
        <f>'4SSSH'!B20</f>
        <v>0</v>
      </c>
      <c r="C123" s="141">
        <f t="shared" si="2"/>
        <v>0</v>
      </c>
      <c r="D123" s="175">
        <f t="shared" si="3"/>
        <v>0</v>
      </c>
      <c r="E123" s="124">
        <f>IFERROR(VLOOKUP(B123,'4SSSH'!$B$93:$D$134,3,FALSE),0)</f>
        <v>0</v>
      </c>
      <c r="F123" s="124">
        <f>IFERROR(VLOOKUP(B123,'4SSSH'!$F$93:$H$134,3,FALSE),0)</f>
        <v>0</v>
      </c>
      <c r="G123" s="176"/>
      <c r="H123" s="124">
        <f>IFERROR(VLOOKUP(B123,'4SSSH'!$J$93:$L$134,3,FALSE),0)</f>
        <v>0</v>
      </c>
      <c r="I123" s="125">
        <f>IFERROR(VLOOKUP(B123,'4SSSH'!$N$93:$P$134,3,FALSE),0)</f>
        <v>0</v>
      </c>
      <c r="J123" s="177">
        <f>IFERROR(VLOOKUP(B123,'4SSSH'!$R$93:$T$134,3,FALSE),0)</f>
        <v>0</v>
      </c>
      <c r="K123" s="176"/>
      <c r="L123" s="177">
        <f>IFERROR(VLOOKUP(B123,'4SSSH'!$V$93:$X$134,3,FALSE),0)</f>
        <v>0</v>
      </c>
      <c r="M123" s="177">
        <f>IFERROR(VLOOKUP(B123,'4SSSH'!$Z$93:$AB$134,3,FALSE),0)</f>
        <v>0</v>
      </c>
      <c r="N123" s="178">
        <f>IFERROR(VLOOKUP(B123,'4SSSH'!$AD$93:$AF$134,3,FALSE),0)</f>
        <v>0</v>
      </c>
      <c r="O123" s="176"/>
    </row>
    <row r="124" spans="1:15" ht="15" customHeight="1">
      <c r="A124" s="139">
        <f>'4SSSH'!A21</f>
        <v>0</v>
      </c>
      <c r="B124" s="96">
        <f>'4SSSH'!B21</f>
        <v>0</v>
      </c>
      <c r="C124" s="141">
        <f t="shared" si="2"/>
        <v>0</v>
      </c>
      <c r="D124" s="175">
        <f t="shared" si="3"/>
        <v>0</v>
      </c>
      <c r="E124" s="124">
        <f>IFERROR(VLOOKUP(B124,'4SSSH'!$B$93:$D$134,3,FALSE),0)</f>
        <v>0</v>
      </c>
      <c r="F124" s="124">
        <f>IFERROR(VLOOKUP(B124,'4SSSH'!$F$93:$H$134,3,FALSE),0)</f>
        <v>0</v>
      </c>
      <c r="G124" s="176"/>
      <c r="H124" s="124">
        <f>IFERROR(VLOOKUP(B124,'4SSSH'!$J$93:$L$134,3,FALSE),0)</f>
        <v>0</v>
      </c>
      <c r="I124" s="125">
        <f>IFERROR(VLOOKUP(B124,'4SSSH'!$N$93:$P$134,3,FALSE),0)</f>
        <v>0</v>
      </c>
      <c r="J124" s="177">
        <f>IFERROR(VLOOKUP(B124,'4SSSH'!$R$93:$T$134,3,FALSE),0)</f>
        <v>0</v>
      </c>
      <c r="K124" s="176"/>
      <c r="L124" s="177">
        <f>IFERROR(VLOOKUP(B124,'4SSSH'!$V$93:$X$134,3,FALSE),0)</f>
        <v>0</v>
      </c>
      <c r="M124" s="177">
        <f>IFERROR(VLOOKUP(B124,'4SSSH'!$Z$93:$AB$134,3,FALSE),0)</f>
        <v>0</v>
      </c>
      <c r="N124" s="178">
        <f>IFERROR(VLOOKUP(B124,'4SSSH'!$AD$93:$AF$134,3,FALSE),0)</f>
        <v>0</v>
      </c>
      <c r="O124" s="176"/>
    </row>
    <row r="125" spans="1:15" ht="15" customHeight="1">
      <c r="A125" s="139">
        <f>'4SSSH'!A22</f>
        <v>0</v>
      </c>
      <c r="B125" s="96">
        <f>'4SSSH'!B22</f>
        <v>0</v>
      </c>
      <c r="C125" s="141">
        <f t="shared" si="2"/>
        <v>0</v>
      </c>
      <c r="D125" s="175">
        <f t="shared" si="3"/>
        <v>0</v>
      </c>
      <c r="E125" s="124">
        <f>IFERROR(VLOOKUP(B125,'4SSSH'!$B$93:$D$134,3,FALSE),0)</f>
        <v>0</v>
      </c>
      <c r="F125" s="124">
        <f>IFERROR(VLOOKUP(B125,'4SSSH'!$F$93:$H$134,3,FALSE),0)</f>
        <v>0</v>
      </c>
      <c r="G125" s="176"/>
      <c r="H125" s="124">
        <f>IFERROR(VLOOKUP(B125,'4SSSH'!$J$93:$L$134,3,FALSE),0)</f>
        <v>0</v>
      </c>
      <c r="I125" s="125">
        <f>IFERROR(VLOOKUP(B125,'4SSSH'!$N$93:$P$134,3,FALSE),0)</f>
        <v>0</v>
      </c>
      <c r="J125" s="177">
        <f>IFERROR(VLOOKUP(B125,'4SSSH'!$R$93:$T$134,3,FALSE),0)</f>
        <v>0</v>
      </c>
      <c r="K125" s="176"/>
      <c r="L125" s="177">
        <f>IFERROR(VLOOKUP(B125,'4SSSH'!$V$93:$X$134,3,FALSE),0)</f>
        <v>0</v>
      </c>
      <c r="M125" s="177">
        <f>IFERROR(VLOOKUP(B125,'4SSSH'!$Z$93:$AB$134,3,FALSE),0)</f>
        <v>0</v>
      </c>
      <c r="N125" s="178">
        <f>IFERROR(VLOOKUP(B125,'4SSSH'!$AD$93:$AF$134,3,FALSE),0)</f>
        <v>0</v>
      </c>
      <c r="O125" s="176"/>
    </row>
    <row r="126" spans="1:15" ht="15" customHeight="1">
      <c r="A126" s="139">
        <f>'4SSSH'!A23</f>
        <v>0</v>
      </c>
      <c r="B126" s="96">
        <f>'4SSSH'!B23</f>
        <v>0</v>
      </c>
      <c r="C126" s="141">
        <f t="shared" si="2"/>
        <v>0</v>
      </c>
      <c r="D126" s="175">
        <f t="shared" si="3"/>
        <v>0</v>
      </c>
      <c r="E126" s="124">
        <f>IFERROR(VLOOKUP(B126,'4SSSH'!$B$93:$D$134,3,FALSE),0)</f>
        <v>0</v>
      </c>
      <c r="F126" s="124">
        <f>IFERROR(VLOOKUP(B126,'4SSSH'!$F$93:$H$134,3,FALSE),0)</f>
        <v>0</v>
      </c>
      <c r="G126" s="176"/>
      <c r="H126" s="124">
        <f>IFERROR(VLOOKUP(B126,'4SSSH'!$J$93:$L$134,3,FALSE),0)</f>
        <v>0</v>
      </c>
      <c r="I126" s="125">
        <f>IFERROR(VLOOKUP(B126,'4SSSH'!$N$93:$P$134,3,FALSE),0)</f>
        <v>0</v>
      </c>
      <c r="J126" s="177">
        <f>IFERROR(VLOOKUP(B126,'4SSSH'!$R$93:$T$134,3,FALSE),0)</f>
        <v>0</v>
      </c>
      <c r="K126" s="176"/>
      <c r="L126" s="177">
        <f>IFERROR(VLOOKUP(B126,'4SSSH'!$V$93:$X$134,3,FALSE),0)</f>
        <v>0</v>
      </c>
      <c r="M126" s="177">
        <f>IFERROR(VLOOKUP(B126,'4SSSH'!$Z$93:$AB$134,3,FALSE),0)</f>
        <v>0</v>
      </c>
      <c r="N126" s="178">
        <f>IFERROR(VLOOKUP(B126,'4SSSH'!$AD$93:$AF$134,3,FALSE),0)</f>
        <v>0</v>
      </c>
      <c r="O126" s="176"/>
    </row>
    <row r="127" spans="1:15" ht="15" customHeight="1">
      <c r="A127" s="139">
        <f>'4SSSH'!A24</f>
        <v>0</v>
      </c>
      <c r="B127" s="96">
        <f>'4SSSH'!B24</f>
        <v>0</v>
      </c>
      <c r="C127" s="141">
        <f t="shared" si="2"/>
        <v>0</v>
      </c>
      <c r="D127" s="175">
        <f t="shared" si="3"/>
        <v>0</v>
      </c>
      <c r="E127" s="124">
        <f>IFERROR(VLOOKUP(B127,'4SSSH'!$B$93:$D$134,3,FALSE),0)</f>
        <v>0</v>
      </c>
      <c r="F127" s="124">
        <f>IFERROR(VLOOKUP(B127,'4SSSH'!$F$93:$H$134,3,FALSE),0)</f>
        <v>0</v>
      </c>
      <c r="G127" s="176"/>
      <c r="H127" s="124">
        <f>IFERROR(VLOOKUP(B127,'4SSSH'!$J$93:$L$134,3,FALSE),0)</f>
        <v>0</v>
      </c>
      <c r="I127" s="125">
        <f>IFERROR(VLOOKUP(B127,'4SSSH'!$N$93:$P$134,3,FALSE),0)</f>
        <v>0</v>
      </c>
      <c r="J127" s="177">
        <f>IFERROR(VLOOKUP(B127,'4SSSH'!$R$93:$T$134,3,FALSE),0)</f>
        <v>0</v>
      </c>
      <c r="K127" s="176"/>
      <c r="L127" s="177">
        <f>IFERROR(VLOOKUP(B127,'4SSSH'!$V$93:$X$134,3,FALSE),0)</f>
        <v>0</v>
      </c>
      <c r="M127" s="177">
        <f>IFERROR(VLOOKUP(B127,'4SSSH'!$Z$93:$AB$134,3,FALSE),0)</f>
        <v>0</v>
      </c>
      <c r="N127" s="178">
        <f>IFERROR(VLOOKUP(B127,'4SSSH'!$AD$93:$AF$134,3,FALSE),0)</f>
        <v>0</v>
      </c>
      <c r="O127" s="176"/>
    </row>
    <row r="128" spans="1:15" ht="15" customHeight="1">
      <c r="A128" s="139">
        <f>'4SSSH'!A25</f>
        <v>0</v>
      </c>
      <c r="B128" s="96">
        <f>'4SSSH'!B25</f>
        <v>0</v>
      </c>
      <c r="C128" s="141">
        <f t="shared" si="2"/>
        <v>0</v>
      </c>
      <c r="D128" s="175">
        <f t="shared" si="3"/>
        <v>0</v>
      </c>
      <c r="E128" s="124">
        <f>IFERROR(VLOOKUP(B128,'4SSSH'!$B$93:$D$134,3,FALSE),0)</f>
        <v>0</v>
      </c>
      <c r="F128" s="124">
        <f>IFERROR(VLOOKUP(B128,'4SSSH'!$F$93:$H$134,3,FALSE),0)</f>
        <v>0</v>
      </c>
      <c r="G128" s="176"/>
      <c r="H128" s="124">
        <f>IFERROR(VLOOKUP(B128,'4SSSH'!$J$93:$L$134,3,FALSE),0)</f>
        <v>0</v>
      </c>
      <c r="I128" s="125">
        <f>IFERROR(VLOOKUP(B128,'4SSSH'!$N$93:$P$134,3,FALSE),0)</f>
        <v>0</v>
      </c>
      <c r="J128" s="177">
        <f>IFERROR(VLOOKUP(B128,'4SSSH'!$R$93:$T$134,3,FALSE),0)</f>
        <v>0</v>
      </c>
      <c r="K128" s="176"/>
      <c r="L128" s="177">
        <f>IFERROR(VLOOKUP(B128,'4SSSH'!$V$93:$X$134,3,FALSE),0)</f>
        <v>0</v>
      </c>
      <c r="M128" s="177">
        <f>IFERROR(VLOOKUP(B128,'4SSSH'!$Z$93:$AB$134,3,FALSE),0)</f>
        <v>0</v>
      </c>
      <c r="N128" s="178">
        <f>IFERROR(VLOOKUP(B128,'4SSSH'!$AD$93:$AF$134,3,FALSE),0)</f>
        <v>0</v>
      </c>
      <c r="O128" s="176"/>
    </row>
    <row r="129" spans="1:15" ht="15" customHeight="1">
      <c r="A129" s="139">
        <f>'4SSSH'!A26</f>
        <v>0</v>
      </c>
      <c r="B129" s="96">
        <f>'4SSSH'!B26</f>
        <v>0</v>
      </c>
      <c r="C129" s="141">
        <f t="shared" si="2"/>
        <v>0</v>
      </c>
      <c r="D129" s="175">
        <f t="shared" si="3"/>
        <v>0</v>
      </c>
      <c r="E129" s="124">
        <f>IFERROR(VLOOKUP(B129,'4SSSH'!$B$93:$D$134,3,FALSE),0)</f>
        <v>0</v>
      </c>
      <c r="F129" s="124">
        <f>IFERROR(VLOOKUP(B129,'4SSSH'!$F$93:$H$134,3,FALSE),0)</f>
        <v>0</v>
      </c>
      <c r="G129" s="176"/>
      <c r="H129" s="124">
        <f>IFERROR(VLOOKUP(B129,'4SSSH'!$J$93:$L$134,3,FALSE),0)</f>
        <v>0</v>
      </c>
      <c r="I129" s="125">
        <f>IFERROR(VLOOKUP(B129,'4SSSH'!$N$93:$P$134,3,FALSE),0)</f>
        <v>0</v>
      </c>
      <c r="J129" s="177">
        <f>IFERROR(VLOOKUP(B129,'4SSSH'!$R$93:$T$134,3,FALSE),0)</f>
        <v>0</v>
      </c>
      <c r="K129" s="176"/>
      <c r="L129" s="177">
        <f>IFERROR(VLOOKUP(B129,'4SSSH'!$V$93:$X$134,3,FALSE),0)</f>
        <v>0</v>
      </c>
      <c r="M129" s="177">
        <f>IFERROR(VLOOKUP(B129,'4SSSH'!$Z$93:$AB$134,3,FALSE),0)</f>
        <v>0</v>
      </c>
      <c r="N129" s="178">
        <f>IFERROR(VLOOKUP(B129,'4SSSH'!$AD$93:$AF$134,3,FALSE),0)</f>
        <v>0</v>
      </c>
      <c r="O129" s="176"/>
    </row>
    <row r="130" spans="1:15" ht="15" customHeight="1">
      <c r="A130" s="139">
        <f>'4SSSH'!A27</f>
        <v>0</v>
      </c>
      <c r="B130" s="96">
        <f>'4SSSH'!B27</f>
        <v>0</v>
      </c>
      <c r="C130" s="141">
        <f t="shared" si="2"/>
        <v>0</v>
      </c>
      <c r="D130" s="175">
        <f t="shared" si="3"/>
        <v>0</v>
      </c>
      <c r="E130" s="124">
        <f>IFERROR(VLOOKUP(B130,'4SSSH'!$B$93:$D$134,3,FALSE),0)</f>
        <v>0</v>
      </c>
      <c r="F130" s="124">
        <f>IFERROR(VLOOKUP(B130,'4SSSH'!$F$93:$H$134,3,FALSE),0)</f>
        <v>0</v>
      </c>
      <c r="G130" s="176"/>
      <c r="H130" s="124">
        <f>IFERROR(VLOOKUP(B130,'4SSSH'!$J$93:$L$134,3,FALSE),0)</f>
        <v>0</v>
      </c>
      <c r="I130" s="125">
        <f>IFERROR(VLOOKUP(B130,'4SSSH'!$N$93:$P$134,3,FALSE),0)</f>
        <v>0</v>
      </c>
      <c r="J130" s="177">
        <f>IFERROR(VLOOKUP(B130,'4SSSH'!$R$93:$T$134,3,FALSE),0)</f>
        <v>0</v>
      </c>
      <c r="K130" s="176"/>
      <c r="L130" s="177">
        <f>IFERROR(VLOOKUP(B130,'4SSSH'!$V$93:$X$134,3,FALSE),0)</f>
        <v>0</v>
      </c>
      <c r="M130" s="177">
        <f>IFERROR(VLOOKUP(B130,'4SSSH'!$Z$93:$AB$134,3,FALSE),0)</f>
        <v>0</v>
      </c>
      <c r="N130" s="178">
        <f>IFERROR(VLOOKUP(B130,'4SSSH'!$AD$93:$AF$134,3,FALSE),0)</f>
        <v>0</v>
      </c>
      <c r="O130" s="176"/>
    </row>
    <row r="131" spans="1:15" ht="15" customHeight="1">
      <c r="A131" s="139">
        <f>'4SSSH'!A28</f>
        <v>0</v>
      </c>
      <c r="B131" s="96">
        <f>'4SSSH'!B28</f>
        <v>0</v>
      </c>
      <c r="C131" s="141">
        <f t="shared" si="2"/>
        <v>0</v>
      </c>
      <c r="D131" s="175">
        <f t="shared" si="3"/>
        <v>0</v>
      </c>
      <c r="E131" s="124">
        <f>IFERROR(VLOOKUP(B131,'4SSSH'!$B$93:$D$134,3,FALSE),0)</f>
        <v>0</v>
      </c>
      <c r="F131" s="124">
        <f>IFERROR(VLOOKUP(B131,'4SSSH'!$F$93:$H$134,3,FALSE),0)</f>
        <v>0</v>
      </c>
      <c r="G131" s="176"/>
      <c r="H131" s="124">
        <f>IFERROR(VLOOKUP(B131,'4SSSH'!$J$93:$L$134,3,FALSE),0)</f>
        <v>0</v>
      </c>
      <c r="I131" s="125">
        <f>IFERROR(VLOOKUP(B131,'4SSSH'!$N$93:$P$134,3,FALSE),0)</f>
        <v>0</v>
      </c>
      <c r="J131" s="177">
        <f>IFERROR(VLOOKUP(B131,'4SSSH'!$R$93:$T$134,3,FALSE),0)</f>
        <v>0</v>
      </c>
      <c r="K131" s="176"/>
      <c r="L131" s="177">
        <f>IFERROR(VLOOKUP(B131,'4SSSH'!$V$93:$X$134,3,FALSE),0)</f>
        <v>0</v>
      </c>
      <c r="M131" s="177">
        <f>IFERROR(VLOOKUP(B131,'4SSSH'!$Z$93:$AB$134,3,FALSE),0)</f>
        <v>0</v>
      </c>
      <c r="N131" s="178">
        <f>IFERROR(VLOOKUP(B131,'4SSSH'!$AD$93:$AF$134,3,FALSE),0)</f>
        <v>0</v>
      </c>
      <c r="O131" s="176"/>
    </row>
    <row r="132" spans="1:15" ht="15" customHeight="1">
      <c r="A132" s="139">
        <f>'4SSSH'!A29</f>
        <v>0</v>
      </c>
      <c r="B132" s="96">
        <f>'4SSSH'!B29</f>
        <v>0</v>
      </c>
      <c r="C132" s="141">
        <f t="shared" si="2"/>
        <v>0</v>
      </c>
      <c r="D132" s="175">
        <f t="shared" si="3"/>
        <v>0</v>
      </c>
      <c r="E132" s="124">
        <f>IFERROR(VLOOKUP(B132,'4SSSH'!$B$93:$D$134,3,FALSE),0)</f>
        <v>0</v>
      </c>
      <c r="F132" s="124">
        <f>IFERROR(VLOOKUP(B132,'4SSSH'!$F$93:$H$134,3,FALSE),0)</f>
        <v>0</v>
      </c>
      <c r="G132" s="176"/>
      <c r="H132" s="124">
        <f>IFERROR(VLOOKUP(B132,'4SSSH'!$J$93:$L$134,3,FALSE),0)</f>
        <v>0</v>
      </c>
      <c r="I132" s="125">
        <f>IFERROR(VLOOKUP(B132,'4SSSH'!$N$93:$P$134,3,FALSE),0)</f>
        <v>0</v>
      </c>
      <c r="J132" s="177">
        <f>IFERROR(VLOOKUP(B132,'4SSSH'!$R$93:$T$134,3,FALSE),0)</f>
        <v>0</v>
      </c>
      <c r="K132" s="176"/>
      <c r="L132" s="177">
        <f>IFERROR(VLOOKUP(B132,'4SSSH'!$V$93:$X$134,3,FALSE),0)</f>
        <v>0</v>
      </c>
      <c r="M132" s="177">
        <f>IFERROR(VLOOKUP(B132,'4SSSH'!$Z$93:$AB$134,3,FALSE),0)</f>
        <v>0</v>
      </c>
      <c r="N132" s="178">
        <f>IFERROR(VLOOKUP(B132,'4SSSH'!$AD$93:$AF$134,3,FALSE),0)</f>
        <v>0</v>
      </c>
      <c r="O132" s="176"/>
    </row>
    <row r="133" spans="1:15" ht="15" customHeight="1">
      <c r="A133" s="139">
        <f>'4SSSH'!A30</f>
        <v>0</v>
      </c>
      <c r="B133" s="96">
        <f>'4SSSH'!B30</f>
        <v>0</v>
      </c>
      <c r="C133" s="141">
        <f t="shared" si="2"/>
        <v>0</v>
      </c>
      <c r="D133" s="175">
        <f t="shared" si="3"/>
        <v>0</v>
      </c>
      <c r="E133" s="124">
        <f>IFERROR(VLOOKUP(B133,'4SSSH'!$B$93:$D$134,3,FALSE),0)</f>
        <v>0</v>
      </c>
      <c r="F133" s="124">
        <f>IFERROR(VLOOKUP(B133,'4SSSH'!$F$93:$H$134,3,FALSE),0)</f>
        <v>0</v>
      </c>
      <c r="G133" s="176"/>
      <c r="H133" s="124">
        <f>IFERROR(VLOOKUP(B133,'4SSSH'!$J$93:$L$134,3,FALSE),0)</f>
        <v>0</v>
      </c>
      <c r="I133" s="125">
        <f>IFERROR(VLOOKUP(B133,'4SSSH'!$N$93:$P$134,3,FALSE),0)</f>
        <v>0</v>
      </c>
      <c r="J133" s="177">
        <f>IFERROR(VLOOKUP(B133,'4SSSH'!$R$93:$T$134,3,FALSE),0)</f>
        <v>0</v>
      </c>
      <c r="K133" s="176"/>
      <c r="L133" s="177">
        <f>IFERROR(VLOOKUP(B133,'4SSSH'!$V$93:$X$134,3,FALSE),0)</f>
        <v>0</v>
      </c>
      <c r="M133" s="177">
        <f>IFERROR(VLOOKUP(B133,'4SSSH'!$Z$93:$AB$134,3,FALSE),0)</f>
        <v>0</v>
      </c>
      <c r="N133" s="178">
        <f>IFERROR(VLOOKUP(B133,'4SSSH'!$AD$93:$AF$134,3,FALSE),0)</f>
        <v>0</v>
      </c>
      <c r="O133" s="176"/>
    </row>
    <row r="134" spans="1:15" ht="15" customHeight="1">
      <c r="A134" s="139">
        <f>'4SSSH'!A31</f>
        <v>0</v>
      </c>
      <c r="B134" s="96">
        <f>'4SSSH'!B31</f>
        <v>0</v>
      </c>
      <c r="C134" s="141">
        <f t="shared" ref="C134:C197" si="4">SUM(E134:O134)</f>
        <v>0</v>
      </c>
      <c r="D134" s="175">
        <f t="shared" ref="D134:D197" si="5">SUM(E134:O134)-MIN(E134:I134)</f>
        <v>0</v>
      </c>
      <c r="E134" s="124">
        <f>IFERROR(VLOOKUP(B134,'4SSSH'!$B$93:$D$134,3,FALSE),0)</f>
        <v>0</v>
      </c>
      <c r="F134" s="124">
        <f>IFERROR(VLOOKUP(B134,'4SSSH'!$F$93:$H$134,3,FALSE),0)</f>
        <v>0</v>
      </c>
      <c r="G134" s="176"/>
      <c r="H134" s="124">
        <f>IFERROR(VLOOKUP(B134,'4SSSH'!$J$93:$L$134,3,FALSE),0)</f>
        <v>0</v>
      </c>
      <c r="I134" s="125">
        <f>IFERROR(VLOOKUP(B134,'4SSSH'!$N$93:$P$134,3,FALSE),0)</f>
        <v>0</v>
      </c>
      <c r="J134" s="177">
        <f>IFERROR(VLOOKUP(B134,'4SSSH'!$R$93:$T$134,3,FALSE),0)</f>
        <v>0</v>
      </c>
      <c r="K134" s="176"/>
      <c r="L134" s="177">
        <f>IFERROR(VLOOKUP(B134,'4SSSH'!$V$93:$X$134,3,FALSE),0)</f>
        <v>0</v>
      </c>
      <c r="M134" s="177">
        <f>IFERROR(VLOOKUP(B134,'4SSSH'!$Z$93:$AB$134,3,FALSE),0)</f>
        <v>0</v>
      </c>
      <c r="N134" s="178">
        <f>IFERROR(VLOOKUP(B134,'4SSSH'!$AD$93:$AF$134,3,FALSE),0)</f>
        <v>0</v>
      </c>
      <c r="O134" s="176"/>
    </row>
    <row r="135" spans="1:15" ht="15" customHeight="1">
      <c r="A135" s="139">
        <f>'4SSSH'!A32</f>
        <v>0</v>
      </c>
      <c r="B135" s="96">
        <f>'4SSSH'!B32</f>
        <v>0</v>
      </c>
      <c r="C135" s="141">
        <f t="shared" si="4"/>
        <v>0</v>
      </c>
      <c r="D135" s="175">
        <f t="shared" si="5"/>
        <v>0</v>
      </c>
      <c r="E135" s="124">
        <f>IFERROR(VLOOKUP(B135,'4SSSH'!$B$93:$D$134,3,FALSE),0)</f>
        <v>0</v>
      </c>
      <c r="F135" s="124">
        <f>IFERROR(VLOOKUP(B135,'4SSSH'!$F$93:$H$134,3,FALSE),0)</f>
        <v>0</v>
      </c>
      <c r="G135" s="176"/>
      <c r="H135" s="124">
        <f>IFERROR(VLOOKUP(B135,'4SSSH'!$J$93:$L$134,3,FALSE),0)</f>
        <v>0</v>
      </c>
      <c r="I135" s="125">
        <f>IFERROR(VLOOKUP(B135,'4SSSH'!$N$93:$P$134,3,FALSE),0)</f>
        <v>0</v>
      </c>
      <c r="J135" s="177">
        <f>IFERROR(VLOOKUP(B135,'4SSSH'!$R$93:$T$134,3,FALSE),0)</f>
        <v>0</v>
      </c>
      <c r="K135" s="176"/>
      <c r="L135" s="177">
        <f>IFERROR(VLOOKUP(B135,'4SSSH'!$V$93:$X$134,3,FALSE),0)</f>
        <v>0</v>
      </c>
      <c r="M135" s="177">
        <f>IFERROR(VLOOKUP(B135,'4SSSH'!$Z$93:$AB$134,3,FALSE),0)</f>
        <v>0</v>
      </c>
      <c r="N135" s="178">
        <f>IFERROR(VLOOKUP(B135,'4SSSH'!$AD$93:$AF$134,3,FALSE),0)</f>
        <v>0</v>
      </c>
      <c r="O135" s="176"/>
    </row>
    <row r="136" spans="1:15" ht="15" customHeight="1">
      <c r="A136" s="139">
        <f>'4SSSH'!A33</f>
        <v>0</v>
      </c>
      <c r="B136" s="96">
        <f>'4SSSH'!B33</f>
        <v>0</v>
      </c>
      <c r="C136" s="141">
        <f t="shared" si="4"/>
        <v>0</v>
      </c>
      <c r="D136" s="175">
        <f t="shared" si="5"/>
        <v>0</v>
      </c>
      <c r="E136" s="124">
        <f>IFERROR(VLOOKUP(B136,'4SSSH'!$B$93:$D$134,3,FALSE),0)</f>
        <v>0</v>
      </c>
      <c r="F136" s="124">
        <f>IFERROR(VLOOKUP(B136,'4SSSH'!$F$93:$H$134,3,FALSE),0)</f>
        <v>0</v>
      </c>
      <c r="G136" s="176"/>
      <c r="H136" s="124">
        <f>IFERROR(VLOOKUP(B136,'4SSSH'!$J$93:$L$134,3,FALSE),0)</f>
        <v>0</v>
      </c>
      <c r="I136" s="125">
        <f>IFERROR(VLOOKUP(B136,'4SSSH'!$N$93:$P$134,3,FALSE),0)</f>
        <v>0</v>
      </c>
      <c r="J136" s="177">
        <f>IFERROR(VLOOKUP(B136,'4SSSH'!$R$93:$T$134,3,FALSE),0)</f>
        <v>0</v>
      </c>
      <c r="K136" s="176"/>
      <c r="L136" s="177">
        <f>IFERROR(VLOOKUP(B136,'4SSSH'!$V$93:$X$134,3,FALSE),0)</f>
        <v>0</v>
      </c>
      <c r="M136" s="177">
        <f>IFERROR(VLOOKUP(B136,'4SSSH'!$Z$93:$AB$134,3,FALSE),0)</f>
        <v>0</v>
      </c>
      <c r="N136" s="178">
        <f>IFERROR(VLOOKUP(B136,'4SSSH'!$AD$93:$AF$134,3,FALSE),0)</f>
        <v>0</v>
      </c>
      <c r="O136" s="176"/>
    </row>
    <row r="137" spans="1:15" ht="15" customHeight="1">
      <c r="A137" s="139">
        <f>'4SSSH'!A34</f>
        <v>0</v>
      </c>
      <c r="B137" s="96">
        <f>'4SSSH'!B34</f>
        <v>0</v>
      </c>
      <c r="C137" s="141">
        <f t="shared" si="4"/>
        <v>0</v>
      </c>
      <c r="D137" s="175">
        <f t="shared" si="5"/>
        <v>0</v>
      </c>
      <c r="E137" s="124">
        <f>IFERROR(VLOOKUP(B137,'4SSSH'!$B$93:$D$134,3,FALSE),0)</f>
        <v>0</v>
      </c>
      <c r="F137" s="124">
        <f>IFERROR(VLOOKUP(B137,'4SSSH'!$F$93:$H$134,3,FALSE),0)</f>
        <v>0</v>
      </c>
      <c r="G137" s="176"/>
      <c r="H137" s="124">
        <f>IFERROR(VLOOKUP(B137,'4SSSH'!$J$93:$L$134,3,FALSE),0)</f>
        <v>0</v>
      </c>
      <c r="I137" s="125">
        <f>IFERROR(VLOOKUP(B137,'4SSSH'!$N$93:$P$134,3,FALSE),0)</f>
        <v>0</v>
      </c>
      <c r="J137" s="177">
        <f>IFERROR(VLOOKUP(B137,'4SSSH'!$R$93:$T$134,3,FALSE),0)</f>
        <v>0</v>
      </c>
      <c r="K137" s="176"/>
      <c r="L137" s="177">
        <f>IFERROR(VLOOKUP(B137,'4SSSH'!$V$93:$X$134,3,FALSE),0)</f>
        <v>0</v>
      </c>
      <c r="M137" s="177">
        <f>IFERROR(VLOOKUP(B137,'4SSSH'!$Z$93:$AB$134,3,FALSE),0)</f>
        <v>0</v>
      </c>
      <c r="N137" s="178">
        <f>IFERROR(VLOOKUP(B137,'4SSSH'!$AD$93:$AF$134,3,FALSE),0)</f>
        <v>0</v>
      </c>
      <c r="O137" s="176"/>
    </row>
    <row r="138" spans="1:15" ht="15" customHeight="1">
      <c r="A138" s="139">
        <f>'4SSSH'!A35</f>
        <v>0</v>
      </c>
      <c r="B138" s="96">
        <f>'4SSSH'!B35</f>
        <v>0</v>
      </c>
      <c r="C138" s="141">
        <f t="shared" si="4"/>
        <v>0</v>
      </c>
      <c r="D138" s="175">
        <f t="shared" si="5"/>
        <v>0</v>
      </c>
      <c r="E138" s="124">
        <f>IFERROR(VLOOKUP(B138,'4SSSH'!$B$93:$D$134,3,FALSE),0)</f>
        <v>0</v>
      </c>
      <c r="F138" s="124">
        <f>IFERROR(VLOOKUP(B138,'4SSSH'!$F$93:$H$134,3,FALSE),0)</f>
        <v>0</v>
      </c>
      <c r="G138" s="176"/>
      <c r="H138" s="124">
        <f>IFERROR(VLOOKUP(B138,'4SSSH'!$J$93:$L$134,3,FALSE),0)</f>
        <v>0</v>
      </c>
      <c r="I138" s="125">
        <f>IFERROR(VLOOKUP(B138,'4SSSH'!$N$93:$P$134,3,FALSE),0)</f>
        <v>0</v>
      </c>
      <c r="J138" s="177">
        <f>IFERROR(VLOOKUP(B138,'4SSSH'!$R$93:$T$134,3,FALSE),0)</f>
        <v>0</v>
      </c>
      <c r="K138" s="176"/>
      <c r="L138" s="177">
        <f>IFERROR(VLOOKUP(B138,'4SSSH'!$V$93:$X$134,3,FALSE),0)</f>
        <v>0</v>
      </c>
      <c r="M138" s="177">
        <f>IFERROR(VLOOKUP(B138,'4SSSH'!$Z$93:$AB$134,3,FALSE),0)</f>
        <v>0</v>
      </c>
      <c r="N138" s="178">
        <f>IFERROR(VLOOKUP(B138,'4SSSH'!$AD$93:$AF$134,3,FALSE),0)</f>
        <v>0</v>
      </c>
      <c r="O138" s="176"/>
    </row>
    <row r="139" spans="1:15" ht="15" customHeight="1">
      <c r="A139" s="139">
        <f>'4SSSH'!A36</f>
        <v>0</v>
      </c>
      <c r="B139" s="96">
        <f>'4SSSH'!B36</f>
        <v>0</v>
      </c>
      <c r="C139" s="141">
        <f t="shared" si="4"/>
        <v>0</v>
      </c>
      <c r="D139" s="175">
        <f t="shared" si="5"/>
        <v>0</v>
      </c>
      <c r="E139" s="124">
        <f>IFERROR(VLOOKUP(B139,'4SSSH'!$B$93:$D$134,3,FALSE),0)</f>
        <v>0</v>
      </c>
      <c r="F139" s="124">
        <f>IFERROR(VLOOKUP(B139,'4SSSH'!$F$93:$H$134,3,FALSE),0)</f>
        <v>0</v>
      </c>
      <c r="G139" s="176"/>
      <c r="H139" s="124">
        <f>IFERROR(VLOOKUP(B139,'4SSSH'!$J$93:$L$134,3,FALSE),0)</f>
        <v>0</v>
      </c>
      <c r="I139" s="125">
        <f>IFERROR(VLOOKUP(B139,'4SSSH'!$N$93:$P$134,3,FALSE),0)</f>
        <v>0</v>
      </c>
      <c r="J139" s="177">
        <f>IFERROR(VLOOKUP(B139,'4SSSH'!$R$93:$T$134,3,FALSE),0)</f>
        <v>0</v>
      </c>
      <c r="K139" s="176"/>
      <c r="L139" s="177">
        <f>IFERROR(VLOOKUP(B139,'4SSSH'!$V$93:$X$134,3,FALSE),0)</f>
        <v>0</v>
      </c>
      <c r="M139" s="177">
        <f>IFERROR(VLOOKUP(B139,'4SSSH'!$Z$93:$AB$134,3,FALSE),0)</f>
        <v>0</v>
      </c>
      <c r="N139" s="178">
        <f>IFERROR(VLOOKUP(B139,'4SSSH'!$AD$93:$AF$134,3,FALSE),0)</f>
        <v>0</v>
      </c>
      <c r="O139" s="176"/>
    </row>
    <row r="140" spans="1:15" ht="15" customHeight="1">
      <c r="A140" s="139">
        <f>'4SSSH'!A37</f>
        <v>0</v>
      </c>
      <c r="B140" s="96">
        <f>'4SSSH'!B37</f>
        <v>0</v>
      </c>
      <c r="C140" s="141">
        <f t="shared" si="4"/>
        <v>0</v>
      </c>
      <c r="D140" s="175">
        <f t="shared" si="5"/>
        <v>0</v>
      </c>
      <c r="E140" s="124">
        <f>IFERROR(VLOOKUP(B140,'4SSSH'!$B$93:$D$134,3,FALSE),0)</f>
        <v>0</v>
      </c>
      <c r="F140" s="124">
        <f>IFERROR(VLOOKUP(B140,'4SSSH'!$F$93:$H$134,3,FALSE),0)</f>
        <v>0</v>
      </c>
      <c r="G140" s="176"/>
      <c r="H140" s="124">
        <f>IFERROR(VLOOKUP(B140,'4SSSH'!$J$93:$L$134,3,FALSE),0)</f>
        <v>0</v>
      </c>
      <c r="I140" s="125">
        <f>IFERROR(VLOOKUP(B140,'4SSSH'!$N$93:$P$134,3,FALSE),0)</f>
        <v>0</v>
      </c>
      <c r="J140" s="177">
        <f>IFERROR(VLOOKUP(B140,'4SSSH'!$R$93:$T$134,3,FALSE),0)</f>
        <v>0</v>
      </c>
      <c r="K140" s="176"/>
      <c r="L140" s="177">
        <f>IFERROR(VLOOKUP(B140,'4SSSH'!$V$93:$X$134,3,FALSE),0)</f>
        <v>0</v>
      </c>
      <c r="M140" s="177">
        <f>IFERROR(VLOOKUP(B140,'4SSSH'!$Z$93:$AB$134,3,FALSE),0)</f>
        <v>0</v>
      </c>
      <c r="N140" s="178">
        <f>IFERROR(VLOOKUP(B140,'4SSSH'!$AD$93:$AF$134,3,FALSE),0)</f>
        <v>0</v>
      </c>
      <c r="O140" s="176"/>
    </row>
    <row r="141" spans="1:15" ht="15" customHeight="1">
      <c r="A141" s="139">
        <f>'4SSSH'!A38</f>
        <v>0</v>
      </c>
      <c r="B141" s="96">
        <f>'4SSSH'!B38</f>
        <v>0</v>
      </c>
      <c r="C141" s="141">
        <f t="shared" si="4"/>
        <v>0</v>
      </c>
      <c r="D141" s="175">
        <f t="shared" si="5"/>
        <v>0</v>
      </c>
      <c r="E141" s="124">
        <f>IFERROR(VLOOKUP(B141,'4SSSH'!$B$93:$D$134,3,FALSE),0)</f>
        <v>0</v>
      </c>
      <c r="F141" s="124">
        <f>IFERROR(VLOOKUP(B141,'4SSSH'!$F$93:$H$134,3,FALSE),0)</f>
        <v>0</v>
      </c>
      <c r="G141" s="176"/>
      <c r="H141" s="124">
        <f>IFERROR(VLOOKUP(B141,'4SSSH'!$J$93:$L$134,3,FALSE),0)</f>
        <v>0</v>
      </c>
      <c r="I141" s="125">
        <f>IFERROR(VLOOKUP(B141,'4SSSH'!$N$93:$P$134,3,FALSE),0)</f>
        <v>0</v>
      </c>
      <c r="J141" s="177">
        <f>IFERROR(VLOOKUP(B141,'4SSSH'!$R$93:$T$134,3,FALSE),0)</f>
        <v>0</v>
      </c>
      <c r="K141" s="176"/>
      <c r="L141" s="177">
        <f>IFERROR(VLOOKUP(B141,'4SSSH'!$V$93:$X$134,3,FALSE),0)</f>
        <v>0</v>
      </c>
      <c r="M141" s="177">
        <f>IFERROR(VLOOKUP(B141,'4SSSH'!$Z$93:$AB$134,3,FALSE),0)</f>
        <v>0</v>
      </c>
      <c r="N141" s="178">
        <f>IFERROR(VLOOKUP(B141,'4SSSH'!$AD$93:$AF$134,3,FALSE),0)</f>
        <v>0</v>
      </c>
      <c r="O141" s="176"/>
    </row>
    <row r="142" spans="1:15" ht="15" customHeight="1">
      <c r="A142" s="139">
        <f>'4SSSH'!A39</f>
        <v>0</v>
      </c>
      <c r="B142" s="96">
        <f>'4SSSH'!B39</f>
        <v>0</v>
      </c>
      <c r="C142" s="141">
        <f t="shared" si="4"/>
        <v>0</v>
      </c>
      <c r="D142" s="175">
        <f t="shared" si="5"/>
        <v>0</v>
      </c>
      <c r="E142" s="124">
        <f>IFERROR(VLOOKUP(B142,'4SSSH'!$B$93:$D$134,3,FALSE),0)</f>
        <v>0</v>
      </c>
      <c r="F142" s="124">
        <f>IFERROR(VLOOKUP(B142,'4SSSH'!$F$93:$H$134,3,FALSE),0)</f>
        <v>0</v>
      </c>
      <c r="G142" s="176"/>
      <c r="H142" s="124">
        <f>IFERROR(VLOOKUP(B142,'4SSSH'!$J$93:$L$134,3,FALSE),0)</f>
        <v>0</v>
      </c>
      <c r="I142" s="125">
        <f>IFERROR(VLOOKUP(B142,'4SSSH'!$N$93:$P$134,3,FALSE),0)</f>
        <v>0</v>
      </c>
      <c r="J142" s="177">
        <f>IFERROR(VLOOKUP(B142,'4SSSH'!$R$93:$T$134,3,FALSE),0)</f>
        <v>0</v>
      </c>
      <c r="K142" s="176"/>
      <c r="L142" s="177">
        <f>IFERROR(VLOOKUP(B142,'4SSSH'!$V$93:$X$134,3,FALSE),0)</f>
        <v>0</v>
      </c>
      <c r="M142" s="177">
        <f>IFERROR(VLOOKUP(B142,'4SSSH'!$Z$93:$AB$134,3,FALSE),0)</f>
        <v>0</v>
      </c>
      <c r="N142" s="178">
        <f>IFERROR(VLOOKUP(B142,'4SSSH'!$AD$93:$AF$134,3,FALSE),0)</f>
        <v>0</v>
      </c>
      <c r="O142" s="176"/>
    </row>
    <row r="143" spans="1:15" ht="15" customHeight="1">
      <c r="A143" s="139">
        <f>'4SSSH'!A40</f>
        <v>0</v>
      </c>
      <c r="B143" s="96">
        <f>'4SSSH'!B40</f>
        <v>0</v>
      </c>
      <c r="C143" s="141">
        <f t="shared" si="4"/>
        <v>0</v>
      </c>
      <c r="D143" s="175">
        <f t="shared" si="5"/>
        <v>0</v>
      </c>
      <c r="E143" s="124">
        <f>IFERROR(VLOOKUP(B143,'4SSSH'!$B$93:$D$134,3,FALSE),0)</f>
        <v>0</v>
      </c>
      <c r="F143" s="124">
        <f>IFERROR(VLOOKUP(B143,'4SSSH'!$F$93:$H$134,3,FALSE),0)</f>
        <v>0</v>
      </c>
      <c r="G143" s="176"/>
      <c r="H143" s="124">
        <f>IFERROR(VLOOKUP(B143,'4SSSH'!$J$93:$L$134,3,FALSE),0)</f>
        <v>0</v>
      </c>
      <c r="I143" s="125">
        <f>IFERROR(VLOOKUP(B143,'4SSSH'!$N$93:$P$134,3,FALSE),0)</f>
        <v>0</v>
      </c>
      <c r="J143" s="177">
        <f>IFERROR(VLOOKUP(B143,'4SSSH'!$R$93:$T$134,3,FALSE),0)</f>
        <v>0</v>
      </c>
      <c r="K143" s="176"/>
      <c r="L143" s="177">
        <f>IFERROR(VLOOKUP(B143,'4SSSH'!$V$93:$X$134,3,FALSE),0)</f>
        <v>0</v>
      </c>
      <c r="M143" s="177">
        <f>IFERROR(VLOOKUP(B143,'4SSSH'!$Z$93:$AB$134,3,FALSE),0)</f>
        <v>0</v>
      </c>
      <c r="N143" s="178">
        <f>IFERROR(VLOOKUP(B143,'4SSSH'!$AD$93:$AF$134,3,FALSE),0)</f>
        <v>0</v>
      </c>
      <c r="O143" s="176"/>
    </row>
    <row r="144" spans="1:15" ht="15" customHeight="1">
      <c r="A144" s="139">
        <f>'4SSSH'!A41</f>
        <v>0</v>
      </c>
      <c r="B144" s="96">
        <f>'4SSSH'!B41</f>
        <v>0</v>
      </c>
      <c r="C144" s="141">
        <f t="shared" si="4"/>
        <v>0</v>
      </c>
      <c r="D144" s="175">
        <f t="shared" si="5"/>
        <v>0</v>
      </c>
      <c r="E144" s="124">
        <f>IFERROR(VLOOKUP(B144,'4SSSH'!$B$93:$D$134,3,FALSE),0)</f>
        <v>0</v>
      </c>
      <c r="F144" s="124">
        <f>IFERROR(VLOOKUP(B144,'4SSSH'!$F$93:$H$134,3,FALSE),0)</f>
        <v>0</v>
      </c>
      <c r="G144" s="176"/>
      <c r="H144" s="124">
        <f>IFERROR(VLOOKUP(B144,'4SSSH'!$J$93:$L$134,3,FALSE),0)</f>
        <v>0</v>
      </c>
      <c r="I144" s="125">
        <f>IFERROR(VLOOKUP(B144,'4SSSH'!$N$93:$P$134,3,FALSE),0)</f>
        <v>0</v>
      </c>
      <c r="J144" s="177">
        <f>IFERROR(VLOOKUP(B144,'4SSSH'!$R$93:$T$134,3,FALSE),0)</f>
        <v>0</v>
      </c>
      <c r="K144" s="176"/>
      <c r="L144" s="177">
        <f>IFERROR(VLOOKUP(B144,'4SSSH'!$V$93:$X$134,3,FALSE),0)</f>
        <v>0</v>
      </c>
      <c r="M144" s="177">
        <f>IFERROR(VLOOKUP(B144,'4SSSH'!$Z$93:$AB$134,3,FALSE),0)</f>
        <v>0</v>
      </c>
      <c r="N144" s="178">
        <f>IFERROR(VLOOKUP(B144,'4SSSH'!$AD$93:$AF$134,3,FALSE),0)</f>
        <v>0</v>
      </c>
      <c r="O144" s="176"/>
    </row>
    <row r="145" spans="1:15" ht="15" customHeight="1">
      <c r="A145" s="139">
        <f>'4SSSH'!A42</f>
        <v>0</v>
      </c>
      <c r="B145" s="96">
        <f>'4SSSH'!B42</f>
        <v>0</v>
      </c>
      <c r="C145" s="141">
        <f t="shared" si="4"/>
        <v>0</v>
      </c>
      <c r="D145" s="175">
        <f t="shared" si="5"/>
        <v>0</v>
      </c>
      <c r="E145" s="124">
        <f>IFERROR(VLOOKUP(B145,'4SSSH'!$B$93:$D$134,3,FALSE),0)</f>
        <v>0</v>
      </c>
      <c r="F145" s="124">
        <f>IFERROR(VLOOKUP(B145,'4SSSH'!$F$93:$H$134,3,FALSE),0)</f>
        <v>0</v>
      </c>
      <c r="G145" s="176"/>
      <c r="H145" s="124">
        <f>IFERROR(VLOOKUP(B145,'4SSSH'!$J$93:$L$134,3,FALSE),0)</f>
        <v>0</v>
      </c>
      <c r="I145" s="125">
        <f>IFERROR(VLOOKUP(B145,'4SSSH'!$N$93:$P$134,3,FALSE),0)</f>
        <v>0</v>
      </c>
      <c r="J145" s="177">
        <f>IFERROR(VLOOKUP(B145,'4SSSH'!$R$93:$T$134,3,FALSE),0)</f>
        <v>0</v>
      </c>
      <c r="K145" s="176"/>
      <c r="L145" s="177">
        <f>IFERROR(VLOOKUP(B145,'4SSSH'!$V$93:$X$134,3,FALSE),0)</f>
        <v>0</v>
      </c>
      <c r="M145" s="177">
        <f>IFERROR(VLOOKUP(B145,'4SSSH'!$Z$93:$AB$134,3,FALSE),0)</f>
        <v>0</v>
      </c>
      <c r="N145" s="178">
        <f>IFERROR(VLOOKUP(B145,'4SSSH'!$AD$93:$AF$134,3,FALSE),0)</f>
        <v>0</v>
      </c>
      <c r="O145" s="176"/>
    </row>
    <row r="146" spans="1:15" ht="15" customHeight="1">
      <c r="A146" s="139">
        <f>'4SSSH'!A43</f>
        <v>0</v>
      </c>
      <c r="B146" s="96">
        <f>'4SSSH'!B43</f>
        <v>0</v>
      </c>
      <c r="C146" s="141">
        <f t="shared" si="4"/>
        <v>0</v>
      </c>
      <c r="D146" s="175">
        <f t="shared" si="5"/>
        <v>0</v>
      </c>
      <c r="E146" s="124">
        <f>IFERROR(VLOOKUP(B146,'4SSSH'!$B$93:$D$134,3,FALSE),0)</f>
        <v>0</v>
      </c>
      <c r="F146" s="124">
        <f>IFERROR(VLOOKUP(B146,'4SSSH'!$F$93:$H$134,3,FALSE),0)</f>
        <v>0</v>
      </c>
      <c r="G146" s="176"/>
      <c r="H146" s="124">
        <f>IFERROR(VLOOKUP(B146,'4SSSH'!$J$93:$L$134,3,FALSE),0)</f>
        <v>0</v>
      </c>
      <c r="I146" s="125">
        <f>IFERROR(VLOOKUP(B146,'4SSSH'!$N$93:$P$134,3,FALSE),0)</f>
        <v>0</v>
      </c>
      <c r="J146" s="177">
        <f>IFERROR(VLOOKUP(B146,'4SSSH'!$R$93:$T$134,3,FALSE),0)</f>
        <v>0</v>
      </c>
      <c r="K146" s="176"/>
      <c r="L146" s="177">
        <f>IFERROR(VLOOKUP(B146,'4SSSH'!$V$93:$X$134,3,FALSE),0)</f>
        <v>0</v>
      </c>
      <c r="M146" s="177">
        <f>IFERROR(VLOOKUP(B146,'4SSSH'!$Z$93:$AB$134,3,FALSE),0)</f>
        <v>0</v>
      </c>
      <c r="N146" s="178">
        <f>IFERROR(VLOOKUP(B146,'4SSSH'!$AD$93:$AF$134,3,FALSE),0)</f>
        <v>0</v>
      </c>
      <c r="O146" s="176"/>
    </row>
    <row r="147" spans="1:15" ht="15" customHeight="1">
      <c r="A147" s="139">
        <f>'4SSSH'!A44</f>
        <v>0</v>
      </c>
      <c r="B147" s="96">
        <f>'4SSSH'!B44</f>
        <v>0</v>
      </c>
      <c r="C147" s="141">
        <f t="shared" si="4"/>
        <v>0</v>
      </c>
      <c r="D147" s="175">
        <f t="shared" si="5"/>
        <v>0</v>
      </c>
      <c r="E147" s="124">
        <f>IFERROR(VLOOKUP(B147,'4SSSH'!$B$93:$D$134,3,FALSE),0)</f>
        <v>0</v>
      </c>
      <c r="F147" s="124">
        <f>IFERROR(VLOOKUP(B147,'4SSSH'!$F$93:$H$134,3,FALSE),0)</f>
        <v>0</v>
      </c>
      <c r="G147" s="176"/>
      <c r="H147" s="124">
        <f>IFERROR(VLOOKUP(B147,'4SSSH'!$J$93:$L$134,3,FALSE),0)</f>
        <v>0</v>
      </c>
      <c r="I147" s="125">
        <f>IFERROR(VLOOKUP(B147,'4SSSH'!$N$93:$P$134,3,FALSE),0)</f>
        <v>0</v>
      </c>
      <c r="J147" s="177">
        <f>IFERROR(VLOOKUP(B147,'4SSSH'!$R$93:$T$134,3,FALSE),0)</f>
        <v>0</v>
      </c>
      <c r="K147" s="176"/>
      <c r="L147" s="177">
        <f>IFERROR(VLOOKUP(B147,'4SSSH'!$V$93:$X$134,3,FALSE),0)</f>
        <v>0</v>
      </c>
      <c r="M147" s="177">
        <f>IFERROR(VLOOKUP(B147,'4SSSH'!$Z$93:$AB$134,3,FALSE),0)</f>
        <v>0</v>
      </c>
      <c r="N147" s="178">
        <f>IFERROR(VLOOKUP(B147,'4SSSH'!$AD$93:$AF$134,3,FALSE),0)</f>
        <v>0</v>
      </c>
      <c r="O147" s="176"/>
    </row>
    <row r="148" spans="1:15" ht="15" customHeight="1">
      <c r="A148" s="139">
        <f>Senior_Performance_Light!A14</f>
        <v>0</v>
      </c>
      <c r="B148" s="96">
        <f>Senior_Performance_Light!B14</f>
        <v>0</v>
      </c>
      <c r="C148" s="141">
        <f t="shared" si="4"/>
        <v>0</v>
      </c>
      <c r="D148" s="175">
        <f t="shared" si="5"/>
        <v>0</v>
      </c>
      <c r="E148" s="124">
        <f>IFERROR(VLOOKUP(B148,Senior_Performance_Light!$B$93:$D$134,3,FALSE),0)</f>
        <v>0</v>
      </c>
      <c r="F148" s="124">
        <f>IFERROR(VLOOKUP(B148,Senior_Performance_Light!$F$93:$H$134,3,FALSE),0)</f>
        <v>0</v>
      </c>
      <c r="G148" s="176"/>
      <c r="H148" s="124">
        <f>IFERROR(VLOOKUP(B148,Senior_Performance_Light!$J$93:$L$134,3,FALSE),0)</f>
        <v>0</v>
      </c>
      <c r="I148" s="125">
        <f>IFERROR(VLOOKUP(B148,Senior_Performance_Light!$N$93:$P$134,3,FALSE),0)</f>
        <v>0</v>
      </c>
      <c r="J148" s="177">
        <f>IFERROR(VLOOKUP(B148,Senior_Performance_Light!$R$93:$T$134,3,FALSE),0)</f>
        <v>0</v>
      </c>
      <c r="K148" s="176"/>
      <c r="L148" s="177">
        <f>IFERROR(VLOOKUP(B148,Senior_Performance_Light!$V$93:$X$134,3,FALSE),0)</f>
        <v>0</v>
      </c>
      <c r="M148" s="177">
        <f>IFERROR(VLOOKUP(B148,Senior_Performance_Light!$Z$93:$AB$134,3,FALSE),0)</f>
        <v>0</v>
      </c>
      <c r="N148" s="178">
        <f>IFERROR(VLOOKUP(B148,Senior_Performance_Light!$AD$93:$AF$134,3,FALSE),0)</f>
        <v>0</v>
      </c>
      <c r="O148" s="176"/>
    </row>
    <row r="149" spans="1:15" ht="15" customHeight="1">
      <c r="A149" s="139">
        <f>Senior_Performance_Light!A15</f>
        <v>0</v>
      </c>
      <c r="B149" s="96">
        <f>Senior_Performance_Light!B15</f>
        <v>0</v>
      </c>
      <c r="C149" s="141">
        <f t="shared" si="4"/>
        <v>0</v>
      </c>
      <c r="D149" s="175">
        <f t="shared" si="5"/>
        <v>0</v>
      </c>
      <c r="E149" s="124">
        <f>IFERROR(VLOOKUP(B149,Senior_Performance_Light!$B$93:$D$134,3,FALSE),0)</f>
        <v>0</v>
      </c>
      <c r="F149" s="124">
        <f>IFERROR(VLOOKUP(B149,Senior_Performance_Light!$F$93:$H$134,3,FALSE),0)</f>
        <v>0</v>
      </c>
      <c r="G149" s="176"/>
      <c r="H149" s="124">
        <f>IFERROR(VLOOKUP(B149,Senior_Performance_Light!$J$93:$L$134,3,FALSE),0)</f>
        <v>0</v>
      </c>
      <c r="I149" s="125">
        <f>IFERROR(VLOOKUP(B149,Senior_Performance_Light!$N$93:$P$134,3,FALSE),0)</f>
        <v>0</v>
      </c>
      <c r="J149" s="177">
        <f>IFERROR(VLOOKUP(B149,Senior_Performance_Light!$R$93:$T$134,3,FALSE),0)</f>
        <v>0</v>
      </c>
      <c r="K149" s="176"/>
      <c r="L149" s="177">
        <f>IFERROR(VLOOKUP(B149,Senior_Performance_Light!$V$93:$X$134,3,FALSE),0)</f>
        <v>0</v>
      </c>
      <c r="M149" s="177">
        <f>IFERROR(VLOOKUP(B149,Senior_Performance_Light!$Z$93:$AB$134,3,FALSE),0)</f>
        <v>0</v>
      </c>
      <c r="N149" s="178">
        <f>IFERROR(VLOOKUP(B149,Senior_Performance_Light!$AD$93:$AF$134,3,FALSE),0)</f>
        <v>0</v>
      </c>
      <c r="O149" s="176"/>
    </row>
    <row r="150" spans="1:15" ht="15" customHeight="1">
      <c r="A150" s="139">
        <f>Senior_Performance_Light!A16</f>
        <v>0</v>
      </c>
      <c r="B150" s="96">
        <f>Senior_Performance_Light!B16</f>
        <v>0</v>
      </c>
      <c r="C150" s="141">
        <f t="shared" si="4"/>
        <v>0</v>
      </c>
      <c r="D150" s="175">
        <f t="shared" si="5"/>
        <v>0</v>
      </c>
      <c r="E150" s="124">
        <f>IFERROR(VLOOKUP(B150,Senior_Performance_Light!$B$93:$D$134,3,FALSE),0)</f>
        <v>0</v>
      </c>
      <c r="F150" s="124">
        <f>IFERROR(VLOOKUP(B150,Senior_Performance_Light!$F$93:$H$134,3,FALSE),0)</f>
        <v>0</v>
      </c>
      <c r="G150" s="176"/>
      <c r="H150" s="124">
        <f>IFERROR(VLOOKUP(B150,Senior_Performance_Light!$J$93:$L$134,3,FALSE),0)</f>
        <v>0</v>
      </c>
      <c r="I150" s="125">
        <f>IFERROR(VLOOKUP(B150,Senior_Performance_Light!$N$93:$P$134,3,FALSE),0)</f>
        <v>0</v>
      </c>
      <c r="J150" s="177">
        <f>IFERROR(VLOOKUP(B150,Senior_Performance_Light!$R$93:$T$134,3,FALSE),0)</f>
        <v>0</v>
      </c>
      <c r="K150" s="176"/>
      <c r="L150" s="177">
        <f>IFERROR(VLOOKUP(B150,Senior_Performance_Light!$V$93:$X$134,3,FALSE),0)</f>
        <v>0</v>
      </c>
      <c r="M150" s="177">
        <f>IFERROR(VLOOKUP(B150,Senior_Performance_Light!$Z$93:$AB$134,3,FALSE),0)</f>
        <v>0</v>
      </c>
      <c r="N150" s="178">
        <f>IFERROR(VLOOKUP(B150,Senior_Performance_Light!$AD$93:$AF$134,3,FALSE),0)</f>
        <v>0</v>
      </c>
      <c r="O150" s="176"/>
    </row>
    <row r="151" spans="1:15" ht="15" customHeight="1">
      <c r="A151" s="139">
        <f>Senior_Performance_Light!A17</f>
        <v>0</v>
      </c>
      <c r="B151" s="96">
        <f>Senior_Performance_Light!B17</f>
        <v>0</v>
      </c>
      <c r="C151" s="141">
        <f t="shared" si="4"/>
        <v>0</v>
      </c>
      <c r="D151" s="175">
        <f t="shared" si="5"/>
        <v>0</v>
      </c>
      <c r="E151" s="124">
        <f>IFERROR(VLOOKUP(B151,Senior_Performance_Light!$B$93:$D$134,3,FALSE),0)</f>
        <v>0</v>
      </c>
      <c r="F151" s="124">
        <f>IFERROR(VLOOKUP(B151,Senior_Performance_Light!$F$93:$H$134,3,FALSE),0)</f>
        <v>0</v>
      </c>
      <c r="G151" s="176"/>
      <c r="H151" s="124">
        <f>IFERROR(VLOOKUP(B151,Senior_Performance_Light!$J$93:$L$134,3,FALSE),0)</f>
        <v>0</v>
      </c>
      <c r="I151" s="125">
        <f>IFERROR(VLOOKUP(B151,Senior_Performance_Light!$N$93:$P$134,3,FALSE),0)</f>
        <v>0</v>
      </c>
      <c r="J151" s="177">
        <f>IFERROR(VLOOKUP(B151,Senior_Performance_Light!$R$93:$T$134,3,FALSE),0)</f>
        <v>0</v>
      </c>
      <c r="K151" s="176"/>
      <c r="L151" s="177">
        <f>IFERROR(VLOOKUP(B151,Senior_Performance_Light!$V$93:$X$134,3,FALSE),0)</f>
        <v>0</v>
      </c>
      <c r="M151" s="177">
        <f>IFERROR(VLOOKUP(B151,Senior_Performance_Light!$Z$93:$AB$134,3,FALSE),0)</f>
        <v>0</v>
      </c>
      <c r="N151" s="178">
        <f>IFERROR(VLOOKUP(B151,Senior_Performance_Light!$AD$93:$AF$134,3,FALSE),0)</f>
        <v>0</v>
      </c>
      <c r="O151" s="176"/>
    </row>
    <row r="152" spans="1:15" ht="15" customHeight="1">
      <c r="A152" s="139">
        <f>Senior_Performance_Light!A18</f>
        <v>0</v>
      </c>
      <c r="B152" s="96">
        <f>Senior_Performance_Light!B18</f>
        <v>0</v>
      </c>
      <c r="C152" s="141">
        <f t="shared" si="4"/>
        <v>0</v>
      </c>
      <c r="D152" s="175">
        <f t="shared" si="5"/>
        <v>0</v>
      </c>
      <c r="E152" s="124">
        <f>IFERROR(VLOOKUP(B152,Senior_Performance_Light!$B$93:$D$134,3,FALSE),0)</f>
        <v>0</v>
      </c>
      <c r="F152" s="124">
        <f>IFERROR(VLOOKUP(B152,Senior_Performance_Light!$F$93:$H$134,3,FALSE),0)</f>
        <v>0</v>
      </c>
      <c r="G152" s="176"/>
      <c r="H152" s="124">
        <f>IFERROR(VLOOKUP(B152,Senior_Performance_Light!$J$93:$L$134,3,FALSE),0)</f>
        <v>0</v>
      </c>
      <c r="I152" s="125">
        <f>IFERROR(VLOOKUP(B152,Senior_Performance_Light!$N$93:$P$134,3,FALSE),0)</f>
        <v>0</v>
      </c>
      <c r="J152" s="177">
        <f>IFERROR(VLOOKUP(B152,Senior_Performance_Light!$R$93:$T$134,3,FALSE),0)</f>
        <v>0</v>
      </c>
      <c r="K152" s="176"/>
      <c r="L152" s="177">
        <f>IFERROR(VLOOKUP(B152,Senior_Performance_Light!$V$93:$X$134,3,FALSE),0)</f>
        <v>0</v>
      </c>
      <c r="M152" s="177">
        <f>IFERROR(VLOOKUP(B152,Senior_Performance_Light!$Z$93:$AB$134,3,FALSE),0)</f>
        <v>0</v>
      </c>
      <c r="N152" s="178">
        <f>IFERROR(VLOOKUP(B152,Senior_Performance_Light!$AD$93:$AF$134,3,FALSE),0)</f>
        <v>0</v>
      </c>
      <c r="O152" s="176"/>
    </row>
    <row r="153" spans="1:15" ht="15" customHeight="1">
      <c r="A153" s="139">
        <f>Senior_Performance_Light!A19</f>
        <v>0</v>
      </c>
      <c r="B153" s="96">
        <f>Senior_Performance_Light!B19</f>
        <v>0</v>
      </c>
      <c r="C153" s="141">
        <f t="shared" si="4"/>
        <v>0</v>
      </c>
      <c r="D153" s="175">
        <f t="shared" si="5"/>
        <v>0</v>
      </c>
      <c r="E153" s="124">
        <f>IFERROR(VLOOKUP(B153,Senior_Performance_Light!$B$93:$D$134,3,FALSE),0)</f>
        <v>0</v>
      </c>
      <c r="F153" s="124">
        <f>IFERROR(VLOOKUP(B153,Senior_Performance_Light!$F$93:$H$134,3,FALSE),0)</f>
        <v>0</v>
      </c>
      <c r="G153" s="176"/>
      <c r="H153" s="124">
        <f>IFERROR(VLOOKUP(B153,Senior_Performance_Light!$J$93:$L$134,3,FALSE),0)</f>
        <v>0</v>
      </c>
      <c r="I153" s="125">
        <f>IFERROR(VLOOKUP(B153,Senior_Performance_Light!$N$93:$P$134,3,FALSE),0)</f>
        <v>0</v>
      </c>
      <c r="J153" s="177">
        <f>IFERROR(VLOOKUP(B153,Senior_Performance_Light!$R$93:$T$134,3,FALSE),0)</f>
        <v>0</v>
      </c>
      <c r="K153" s="176"/>
      <c r="L153" s="177">
        <f>IFERROR(VLOOKUP(B153,Senior_Performance_Light!$V$93:$X$134,3,FALSE),0)</f>
        <v>0</v>
      </c>
      <c r="M153" s="177">
        <f>IFERROR(VLOOKUP(B153,Senior_Performance_Light!$Z$93:$AB$134,3,FALSE),0)</f>
        <v>0</v>
      </c>
      <c r="N153" s="178">
        <f>IFERROR(VLOOKUP(B153,Senior_Performance_Light!$AD$93:$AF$134,3,FALSE),0)</f>
        <v>0</v>
      </c>
      <c r="O153" s="176"/>
    </row>
    <row r="154" spans="1:15" ht="15" customHeight="1">
      <c r="A154" s="139">
        <f>Senior_Performance_Light!A20</f>
        <v>0</v>
      </c>
      <c r="B154" s="96">
        <f>Senior_Performance_Light!B20</f>
        <v>0</v>
      </c>
      <c r="C154" s="141">
        <f t="shared" si="4"/>
        <v>0</v>
      </c>
      <c r="D154" s="175">
        <f t="shared" si="5"/>
        <v>0</v>
      </c>
      <c r="E154" s="124">
        <f>IFERROR(VLOOKUP(B154,Senior_Performance_Light!$B$93:$D$134,3,FALSE),0)</f>
        <v>0</v>
      </c>
      <c r="F154" s="124">
        <f>IFERROR(VLOOKUP(B154,Senior_Performance_Light!$F$93:$H$134,3,FALSE),0)</f>
        <v>0</v>
      </c>
      <c r="G154" s="176"/>
      <c r="H154" s="124">
        <f>IFERROR(VLOOKUP(B154,Senior_Performance_Light!$J$93:$L$134,3,FALSE),0)</f>
        <v>0</v>
      </c>
      <c r="I154" s="125">
        <f>IFERROR(VLOOKUP(B154,Senior_Performance_Light!$N$93:$P$134,3,FALSE),0)</f>
        <v>0</v>
      </c>
      <c r="J154" s="177">
        <f>IFERROR(VLOOKUP(B154,Senior_Performance_Light!$R$93:$T$134,3,FALSE),0)</f>
        <v>0</v>
      </c>
      <c r="K154" s="176"/>
      <c r="L154" s="177">
        <f>IFERROR(VLOOKUP(B154,Senior_Performance_Light!$V$93:$X$134,3,FALSE),0)</f>
        <v>0</v>
      </c>
      <c r="M154" s="177">
        <f>IFERROR(VLOOKUP(B154,Senior_Performance_Light!$Z$93:$AB$134,3,FALSE),0)</f>
        <v>0</v>
      </c>
      <c r="N154" s="178">
        <f>IFERROR(VLOOKUP(B154,Senior_Performance_Light!$AD$93:$AF$134,3,FALSE),0)</f>
        <v>0</v>
      </c>
      <c r="O154" s="176"/>
    </row>
    <row r="155" spans="1:15" ht="15" customHeight="1">
      <c r="A155" s="139">
        <f>Senior_Performance_Light!A21</f>
        <v>0</v>
      </c>
      <c r="B155" s="96">
        <f>Senior_Performance_Light!B21</f>
        <v>0</v>
      </c>
      <c r="C155" s="141">
        <f t="shared" si="4"/>
        <v>0</v>
      </c>
      <c r="D155" s="175">
        <f t="shared" si="5"/>
        <v>0</v>
      </c>
      <c r="E155" s="124">
        <f>IFERROR(VLOOKUP(B155,Senior_Performance_Light!$B$93:$D$134,3,FALSE),0)</f>
        <v>0</v>
      </c>
      <c r="F155" s="124">
        <f>IFERROR(VLOOKUP(B155,Senior_Performance_Light!$F$93:$H$134,3,FALSE),0)</f>
        <v>0</v>
      </c>
      <c r="G155" s="176"/>
      <c r="H155" s="124">
        <f>IFERROR(VLOOKUP(B155,Senior_Performance_Light!$J$93:$L$134,3,FALSE),0)</f>
        <v>0</v>
      </c>
      <c r="I155" s="125">
        <f>IFERROR(VLOOKUP(B155,Senior_Performance_Light!$N$93:$P$134,3,FALSE),0)</f>
        <v>0</v>
      </c>
      <c r="J155" s="177">
        <f>IFERROR(VLOOKUP(B155,Senior_Performance_Light!$R$93:$T$134,3,FALSE),0)</f>
        <v>0</v>
      </c>
      <c r="K155" s="176"/>
      <c r="L155" s="177">
        <f>IFERROR(VLOOKUP(B155,Senior_Performance_Light!$V$93:$X$134,3,FALSE),0)</f>
        <v>0</v>
      </c>
      <c r="M155" s="177">
        <f>IFERROR(VLOOKUP(B155,Senior_Performance_Light!$Z$93:$AB$134,3,FALSE),0)</f>
        <v>0</v>
      </c>
      <c r="N155" s="178">
        <f>IFERROR(VLOOKUP(B155,Senior_Performance_Light!$AD$93:$AF$134,3,FALSE),0)</f>
        <v>0</v>
      </c>
      <c r="O155" s="176"/>
    </row>
    <row r="156" spans="1:15" ht="15" customHeight="1">
      <c r="A156" s="139">
        <f>Senior_Performance_Light!A22</f>
        <v>0</v>
      </c>
      <c r="B156" s="96">
        <f>Senior_Performance_Light!B22</f>
        <v>0</v>
      </c>
      <c r="C156" s="141">
        <f t="shared" si="4"/>
        <v>0</v>
      </c>
      <c r="D156" s="175">
        <f t="shared" si="5"/>
        <v>0</v>
      </c>
      <c r="E156" s="124">
        <f>IFERROR(VLOOKUP(B156,Senior_Performance_Light!$B$93:$D$134,3,FALSE),0)</f>
        <v>0</v>
      </c>
      <c r="F156" s="124">
        <f>IFERROR(VLOOKUP(B156,Senior_Performance_Light!$F$93:$H$134,3,FALSE),0)</f>
        <v>0</v>
      </c>
      <c r="G156" s="176"/>
      <c r="H156" s="124">
        <f>IFERROR(VLOOKUP(B156,Senior_Performance_Light!$J$93:$L$134,3,FALSE),0)</f>
        <v>0</v>
      </c>
      <c r="I156" s="125">
        <f>IFERROR(VLOOKUP(B156,Senior_Performance_Light!$N$93:$P$134,3,FALSE),0)</f>
        <v>0</v>
      </c>
      <c r="J156" s="177">
        <f>IFERROR(VLOOKUP(B156,Senior_Performance_Light!$R$93:$T$134,3,FALSE),0)</f>
        <v>0</v>
      </c>
      <c r="K156" s="176"/>
      <c r="L156" s="177">
        <f>IFERROR(VLOOKUP(B156,Senior_Performance_Light!$V$93:$X$134,3,FALSE),0)</f>
        <v>0</v>
      </c>
      <c r="M156" s="177">
        <f>IFERROR(VLOOKUP(B156,Senior_Performance_Light!$Z$93:$AB$134,3,FALSE),0)</f>
        <v>0</v>
      </c>
      <c r="N156" s="178">
        <f>IFERROR(VLOOKUP(B156,Senior_Performance_Light!$AD$93:$AF$134,3,FALSE),0)</f>
        <v>0</v>
      </c>
      <c r="O156" s="176"/>
    </row>
    <row r="157" spans="1:15" ht="15" customHeight="1">
      <c r="A157" s="139">
        <f>Senior_Performance_Light!A23</f>
        <v>0</v>
      </c>
      <c r="B157" s="96">
        <f>Senior_Performance_Light!B23</f>
        <v>0</v>
      </c>
      <c r="C157" s="141">
        <f t="shared" si="4"/>
        <v>0</v>
      </c>
      <c r="D157" s="175">
        <f t="shared" si="5"/>
        <v>0</v>
      </c>
      <c r="E157" s="124">
        <f>IFERROR(VLOOKUP(B157,Senior_Performance_Light!$B$93:$D$134,3,FALSE),0)</f>
        <v>0</v>
      </c>
      <c r="F157" s="124">
        <f>IFERROR(VLOOKUP(B157,Senior_Performance_Light!$F$93:$H$134,3,FALSE),0)</f>
        <v>0</v>
      </c>
      <c r="G157" s="176"/>
      <c r="H157" s="124">
        <f>IFERROR(VLOOKUP(B157,Senior_Performance_Light!$J$93:$L$134,3,FALSE),0)</f>
        <v>0</v>
      </c>
      <c r="I157" s="125">
        <f>IFERROR(VLOOKUP(B157,Senior_Performance_Light!$N$93:$P$134,3,FALSE),0)</f>
        <v>0</v>
      </c>
      <c r="J157" s="177">
        <f>IFERROR(VLOOKUP(B157,Senior_Performance_Light!$R$93:$T$134,3,FALSE),0)</f>
        <v>0</v>
      </c>
      <c r="K157" s="176"/>
      <c r="L157" s="177">
        <f>IFERROR(VLOOKUP(B157,Senior_Performance_Light!$V$93:$X$134,3,FALSE),0)</f>
        <v>0</v>
      </c>
      <c r="M157" s="177">
        <f>IFERROR(VLOOKUP(B157,Senior_Performance_Light!$Z$93:$AB$134,3,FALSE),0)</f>
        <v>0</v>
      </c>
      <c r="N157" s="178">
        <f>IFERROR(VLOOKUP(B157,Senior_Performance_Light!$AD$93:$AF$134,3,FALSE),0)</f>
        <v>0</v>
      </c>
      <c r="O157" s="176"/>
    </row>
    <row r="158" spans="1:15" ht="15" customHeight="1">
      <c r="A158" s="139">
        <f>Senior_Performance_Light!A24</f>
        <v>0</v>
      </c>
      <c r="B158" s="96">
        <f>Senior_Performance_Light!B24</f>
        <v>0</v>
      </c>
      <c r="C158" s="141">
        <f t="shared" si="4"/>
        <v>0</v>
      </c>
      <c r="D158" s="175">
        <f t="shared" si="5"/>
        <v>0</v>
      </c>
      <c r="E158" s="124">
        <f>IFERROR(VLOOKUP(B158,Senior_Performance_Light!$B$93:$D$134,3,FALSE),0)</f>
        <v>0</v>
      </c>
      <c r="F158" s="124">
        <f>IFERROR(VLOOKUP(B158,Senior_Performance_Light!$F$93:$H$134,3,FALSE),0)</f>
        <v>0</v>
      </c>
      <c r="G158" s="176"/>
      <c r="H158" s="124">
        <f>IFERROR(VLOOKUP(B158,Senior_Performance_Light!$J$93:$L$134,3,FALSE),0)</f>
        <v>0</v>
      </c>
      <c r="I158" s="125">
        <f>IFERROR(VLOOKUP(B158,Senior_Performance_Light!$N$93:$P$134,3,FALSE),0)</f>
        <v>0</v>
      </c>
      <c r="J158" s="177">
        <f>IFERROR(VLOOKUP(B158,Senior_Performance_Light!$R$93:$T$134,3,FALSE),0)</f>
        <v>0</v>
      </c>
      <c r="K158" s="176"/>
      <c r="L158" s="177">
        <f>IFERROR(VLOOKUP(B158,Senior_Performance_Light!$V$93:$X$134,3,FALSE),0)</f>
        <v>0</v>
      </c>
      <c r="M158" s="177">
        <f>IFERROR(VLOOKUP(B158,Senior_Performance_Light!$Z$93:$AB$134,3,FALSE),0)</f>
        <v>0</v>
      </c>
      <c r="N158" s="178">
        <f>IFERROR(VLOOKUP(B158,Senior_Performance_Light!$AD$93:$AF$134,3,FALSE),0)</f>
        <v>0</v>
      </c>
      <c r="O158" s="176"/>
    </row>
    <row r="159" spans="1:15" ht="15" customHeight="1">
      <c r="A159" s="139">
        <f>Senior_Performance_Light!A25</f>
        <v>0</v>
      </c>
      <c r="B159" s="96">
        <f>Senior_Performance_Light!B25</f>
        <v>0</v>
      </c>
      <c r="C159" s="141">
        <f t="shared" si="4"/>
        <v>0</v>
      </c>
      <c r="D159" s="175">
        <f t="shared" si="5"/>
        <v>0</v>
      </c>
      <c r="E159" s="124">
        <f>IFERROR(VLOOKUP(B159,Senior_Performance_Light!$B$93:$D$134,3,FALSE),0)</f>
        <v>0</v>
      </c>
      <c r="F159" s="124">
        <f>IFERROR(VLOOKUP(B159,Senior_Performance_Light!$F$93:$H$134,3,FALSE),0)</f>
        <v>0</v>
      </c>
      <c r="G159" s="176"/>
      <c r="H159" s="124">
        <f>IFERROR(VLOOKUP(B159,Senior_Performance_Light!$J$93:$L$134,3,FALSE),0)</f>
        <v>0</v>
      </c>
      <c r="I159" s="125">
        <f>IFERROR(VLOOKUP(B159,Senior_Performance_Light!$N$93:$P$134,3,FALSE),0)</f>
        <v>0</v>
      </c>
      <c r="J159" s="177">
        <f>IFERROR(VLOOKUP(B159,Senior_Performance_Light!$R$93:$T$134,3,FALSE),0)</f>
        <v>0</v>
      </c>
      <c r="K159" s="176"/>
      <c r="L159" s="177">
        <f>IFERROR(VLOOKUP(B159,Senior_Performance_Light!$V$93:$X$134,3,FALSE),0)</f>
        <v>0</v>
      </c>
      <c r="M159" s="177">
        <f>IFERROR(VLOOKUP(B159,Senior_Performance_Light!$Z$93:$AB$134,3,FALSE),0)</f>
        <v>0</v>
      </c>
      <c r="N159" s="178">
        <f>IFERROR(VLOOKUP(B159,Senior_Performance_Light!$AD$93:$AF$134,3,FALSE),0)</f>
        <v>0</v>
      </c>
      <c r="O159" s="176"/>
    </row>
    <row r="160" spans="1:15" ht="15" customHeight="1">
      <c r="A160" s="139">
        <f>Senior_Performance_Light!A26</f>
        <v>0</v>
      </c>
      <c r="B160" s="96">
        <f>Senior_Performance_Light!B26</f>
        <v>0</v>
      </c>
      <c r="C160" s="141">
        <f t="shared" si="4"/>
        <v>0</v>
      </c>
      <c r="D160" s="175">
        <f t="shared" si="5"/>
        <v>0</v>
      </c>
      <c r="E160" s="124">
        <f>IFERROR(VLOOKUP(B160,Senior_Performance_Light!$B$93:$D$134,3,FALSE),0)</f>
        <v>0</v>
      </c>
      <c r="F160" s="124">
        <f>IFERROR(VLOOKUP(B160,Senior_Performance_Light!$F$93:$H$134,3,FALSE),0)</f>
        <v>0</v>
      </c>
      <c r="G160" s="176"/>
      <c r="H160" s="124">
        <f>IFERROR(VLOOKUP(B160,Senior_Performance_Light!$J$93:$L$134,3,FALSE),0)</f>
        <v>0</v>
      </c>
      <c r="I160" s="125">
        <f>IFERROR(VLOOKUP(B160,Senior_Performance_Light!$N$93:$P$134,3,FALSE),0)</f>
        <v>0</v>
      </c>
      <c r="J160" s="177">
        <f>IFERROR(VLOOKUP(B160,Senior_Performance_Light!$R$93:$T$134,3,FALSE),0)</f>
        <v>0</v>
      </c>
      <c r="K160" s="176"/>
      <c r="L160" s="177">
        <f>IFERROR(VLOOKUP(B160,Senior_Performance_Light!$V$93:$X$134,3,FALSE),0)</f>
        <v>0</v>
      </c>
      <c r="M160" s="177">
        <f>IFERROR(VLOOKUP(B160,Senior_Performance_Light!$Z$93:$AB$134,3,FALSE),0)</f>
        <v>0</v>
      </c>
      <c r="N160" s="178">
        <f>IFERROR(VLOOKUP(B160,Senior_Performance_Light!$AD$93:$AF$134,3,FALSE),0)</f>
        <v>0</v>
      </c>
      <c r="O160" s="176"/>
    </row>
    <row r="161" spans="1:15" ht="15" customHeight="1">
      <c r="A161" s="139">
        <f>Senior_Performance_Light!A27</f>
        <v>0</v>
      </c>
      <c r="B161" s="96">
        <f>Senior_Performance_Light!B27</f>
        <v>0</v>
      </c>
      <c r="C161" s="141">
        <f t="shared" si="4"/>
        <v>0</v>
      </c>
      <c r="D161" s="175">
        <f t="shared" si="5"/>
        <v>0</v>
      </c>
      <c r="E161" s="124">
        <f>IFERROR(VLOOKUP(B161,Senior_Performance_Light!$B$93:$D$134,3,FALSE),0)</f>
        <v>0</v>
      </c>
      <c r="F161" s="124">
        <f>IFERROR(VLOOKUP(B161,Senior_Performance_Light!$F$93:$H$134,3,FALSE),0)</f>
        <v>0</v>
      </c>
      <c r="G161" s="176"/>
      <c r="H161" s="124">
        <f>IFERROR(VLOOKUP(B161,Senior_Performance_Light!$J$93:$L$134,3,FALSE),0)</f>
        <v>0</v>
      </c>
      <c r="I161" s="125">
        <f>IFERROR(VLOOKUP(B161,Senior_Performance_Light!$N$93:$P$134,3,FALSE),0)</f>
        <v>0</v>
      </c>
      <c r="J161" s="177">
        <f>IFERROR(VLOOKUP(B161,Senior_Performance_Light!$R$93:$T$134,3,FALSE),0)</f>
        <v>0</v>
      </c>
      <c r="K161" s="176"/>
      <c r="L161" s="177">
        <f>IFERROR(VLOOKUP(B161,Senior_Performance_Light!$V$93:$X$134,3,FALSE),0)</f>
        <v>0</v>
      </c>
      <c r="M161" s="177">
        <f>IFERROR(VLOOKUP(B161,Senior_Performance_Light!$Z$93:$AB$134,3,FALSE),0)</f>
        <v>0</v>
      </c>
      <c r="N161" s="178">
        <f>IFERROR(VLOOKUP(B161,Senior_Performance_Light!$AD$93:$AF$134,3,FALSE),0)</f>
        <v>0</v>
      </c>
      <c r="O161" s="176"/>
    </row>
    <row r="162" spans="1:15" ht="15" customHeight="1">
      <c r="A162" s="139">
        <f>Senior_Performance_Light!A28</f>
        <v>0</v>
      </c>
      <c r="B162" s="96">
        <f>Senior_Performance_Light!B28</f>
        <v>0</v>
      </c>
      <c r="C162" s="141">
        <f t="shared" si="4"/>
        <v>0</v>
      </c>
      <c r="D162" s="175">
        <f t="shared" si="5"/>
        <v>0</v>
      </c>
      <c r="E162" s="124">
        <f>IFERROR(VLOOKUP(B162,Senior_Performance_Light!$B$93:$D$134,3,FALSE),0)</f>
        <v>0</v>
      </c>
      <c r="F162" s="124">
        <f>IFERROR(VLOOKUP(B162,Senior_Performance_Light!$F$93:$H$134,3,FALSE),0)</f>
        <v>0</v>
      </c>
      <c r="G162" s="176"/>
      <c r="H162" s="124">
        <f>IFERROR(VLOOKUP(B162,Senior_Performance_Light!$J$93:$L$134,3,FALSE),0)</f>
        <v>0</v>
      </c>
      <c r="I162" s="125">
        <f>IFERROR(VLOOKUP(B162,Senior_Performance_Light!$N$93:$P$134,3,FALSE),0)</f>
        <v>0</v>
      </c>
      <c r="J162" s="177">
        <f>IFERROR(VLOOKUP(B162,Senior_Performance_Light!$R$93:$T$134,3,FALSE),0)</f>
        <v>0</v>
      </c>
      <c r="K162" s="176"/>
      <c r="L162" s="177">
        <f>IFERROR(VLOOKUP(B162,Senior_Performance_Light!$V$93:$X$134,3,FALSE),0)</f>
        <v>0</v>
      </c>
      <c r="M162" s="177">
        <f>IFERROR(VLOOKUP(B162,Senior_Performance_Light!$Z$93:$AB$134,3,FALSE),0)</f>
        <v>0</v>
      </c>
      <c r="N162" s="178">
        <f>IFERROR(VLOOKUP(B162,Senior_Performance_Light!$AD$93:$AF$134,3,FALSE),0)</f>
        <v>0</v>
      </c>
      <c r="O162" s="176"/>
    </row>
    <row r="163" spans="1:15" ht="15" customHeight="1">
      <c r="A163" s="139">
        <f>Senior_Performance_Light!A29</f>
        <v>0</v>
      </c>
      <c r="B163" s="96">
        <f>Senior_Performance_Light!B29</f>
        <v>0</v>
      </c>
      <c r="C163" s="141">
        <f t="shared" si="4"/>
        <v>0</v>
      </c>
      <c r="D163" s="175">
        <f t="shared" si="5"/>
        <v>0</v>
      </c>
      <c r="E163" s="124">
        <f>IFERROR(VLOOKUP(B163,Senior_Performance_Light!$B$93:$D$134,3,FALSE),0)</f>
        <v>0</v>
      </c>
      <c r="F163" s="124">
        <f>IFERROR(VLOOKUP(B163,Senior_Performance_Light!$F$93:$H$134,3,FALSE),0)</f>
        <v>0</v>
      </c>
      <c r="G163" s="176"/>
      <c r="H163" s="124">
        <f>IFERROR(VLOOKUP(B163,Senior_Performance_Light!$J$93:$L$134,3,FALSE),0)</f>
        <v>0</v>
      </c>
      <c r="I163" s="125">
        <f>IFERROR(VLOOKUP(B163,Senior_Performance_Light!$N$93:$P$134,3,FALSE),0)</f>
        <v>0</v>
      </c>
      <c r="J163" s="177">
        <f>IFERROR(VLOOKUP(B163,Senior_Performance_Light!$R$93:$T$134,3,FALSE),0)</f>
        <v>0</v>
      </c>
      <c r="K163" s="176"/>
      <c r="L163" s="177">
        <f>IFERROR(VLOOKUP(B163,Senior_Performance_Light!$V$93:$X$134,3,FALSE),0)</f>
        <v>0</v>
      </c>
      <c r="M163" s="177">
        <f>IFERROR(VLOOKUP(B163,Senior_Performance_Light!$Z$93:$AB$134,3,FALSE),0)</f>
        <v>0</v>
      </c>
      <c r="N163" s="178">
        <f>IFERROR(VLOOKUP(B163,Senior_Performance_Light!$AD$93:$AF$134,3,FALSE),0)</f>
        <v>0</v>
      </c>
      <c r="O163" s="176"/>
    </row>
    <row r="164" spans="1:15" ht="15" customHeight="1">
      <c r="A164" s="139">
        <f>Senior_Performance_Light!A30</f>
        <v>0</v>
      </c>
      <c r="B164" s="96">
        <f>Senior_Performance_Light!B30</f>
        <v>0</v>
      </c>
      <c r="C164" s="141">
        <f t="shared" si="4"/>
        <v>0</v>
      </c>
      <c r="D164" s="175">
        <f t="shared" si="5"/>
        <v>0</v>
      </c>
      <c r="E164" s="124">
        <f>IFERROR(VLOOKUP(B164,Senior_Performance_Light!$B$93:$D$134,3,FALSE),0)</f>
        <v>0</v>
      </c>
      <c r="F164" s="124">
        <f>IFERROR(VLOOKUP(B164,Senior_Performance_Light!$F$93:$H$134,3,FALSE),0)</f>
        <v>0</v>
      </c>
      <c r="G164" s="176"/>
      <c r="H164" s="124">
        <f>IFERROR(VLOOKUP(B164,Senior_Performance_Light!$J$93:$L$134,3,FALSE),0)</f>
        <v>0</v>
      </c>
      <c r="I164" s="125">
        <f>IFERROR(VLOOKUP(B164,Senior_Performance_Light!$N$93:$P$134,3,FALSE),0)</f>
        <v>0</v>
      </c>
      <c r="J164" s="177">
        <f>IFERROR(VLOOKUP(B164,Senior_Performance_Light!$R$93:$T$134,3,FALSE),0)</f>
        <v>0</v>
      </c>
      <c r="K164" s="176"/>
      <c r="L164" s="177">
        <f>IFERROR(VLOOKUP(B164,Senior_Performance_Light!$V$93:$X$134,3,FALSE),0)</f>
        <v>0</v>
      </c>
      <c r="M164" s="177">
        <f>IFERROR(VLOOKUP(B164,Senior_Performance_Light!$Z$93:$AB$134,3,FALSE),0)</f>
        <v>0</v>
      </c>
      <c r="N164" s="178">
        <f>IFERROR(VLOOKUP(B164,Senior_Performance_Light!$AD$93:$AF$134,3,FALSE),0)</f>
        <v>0</v>
      </c>
      <c r="O164" s="176"/>
    </row>
    <row r="165" spans="1:15" ht="15" customHeight="1">
      <c r="A165" s="139">
        <f>Senior_Performance_Light!A31</f>
        <v>0</v>
      </c>
      <c r="B165" s="96">
        <f>Senior_Performance_Light!B31</f>
        <v>0</v>
      </c>
      <c r="C165" s="141">
        <f t="shared" si="4"/>
        <v>0</v>
      </c>
      <c r="D165" s="175">
        <f t="shared" si="5"/>
        <v>0</v>
      </c>
      <c r="E165" s="124">
        <f>IFERROR(VLOOKUP(B165,Senior_Performance_Light!$B$93:$D$134,3,FALSE),0)</f>
        <v>0</v>
      </c>
      <c r="F165" s="124">
        <f>IFERROR(VLOOKUP(B165,Senior_Performance_Light!$F$93:$H$134,3,FALSE),0)</f>
        <v>0</v>
      </c>
      <c r="G165" s="176"/>
      <c r="H165" s="124">
        <f>IFERROR(VLOOKUP(B165,Senior_Performance_Light!$J$93:$L$134,3,FALSE),0)</f>
        <v>0</v>
      </c>
      <c r="I165" s="125">
        <f>IFERROR(VLOOKUP(B165,Senior_Performance_Light!$N$93:$P$134,3,FALSE),0)</f>
        <v>0</v>
      </c>
      <c r="J165" s="177">
        <f>IFERROR(VLOOKUP(B165,Senior_Performance_Light!$R$93:$T$134,3,FALSE),0)</f>
        <v>0</v>
      </c>
      <c r="K165" s="176"/>
      <c r="L165" s="177">
        <f>IFERROR(VLOOKUP(B165,Senior_Performance_Light!$V$93:$X$134,3,FALSE),0)</f>
        <v>0</v>
      </c>
      <c r="M165" s="177">
        <f>IFERROR(VLOOKUP(B165,Senior_Performance_Light!$Z$93:$AB$134,3,FALSE),0)</f>
        <v>0</v>
      </c>
      <c r="N165" s="178">
        <f>IFERROR(VLOOKUP(B165,Senior_Performance_Light!$AD$93:$AF$134,3,FALSE),0)</f>
        <v>0</v>
      </c>
      <c r="O165" s="176"/>
    </row>
    <row r="166" spans="1:15" ht="15" customHeight="1">
      <c r="A166" s="139">
        <f>Senior_Performance_Light!A32</f>
        <v>0</v>
      </c>
      <c r="B166" s="96">
        <f>Senior_Performance_Light!B32</f>
        <v>0</v>
      </c>
      <c r="C166" s="141">
        <f t="shared" si="4"/>
        <v>0</v>
      </c>
      <c r="D166" s="175">
        <f t="shared" si="5"/>
        <v>0</v>
      </c>
      <c r="E166" s="124">
        <f>IFERROR(VLOOKUP(B166,Senior_Performance_Light!$B$93:$D$134,3,FALSE),0)</f>
        <v>0</v>
      </c>
      <c r="F166" s="124">
        <f>IFERROR(VLOOKUP(B166,Senior_Performance_Light!$F$93:$H$134,3,FALSE),0)</f>
        <v>0</v>
      </c>
      <c r="G166" s="176"/>
      <c r="H166" s="124">
        <f>IFERROR(VLOOKUP(B166,Senior_Performance_Light!$J$93:$L$134,3,FALSE),0)</f>
        <v>0</v>
      </c>
      <c r="I166" s="125">
        <f>IFERROR(VLOOKUP(B166,Senior_Performance_Light!$N$93:$P$134,3,FALSE),0)</f>
        <v>0</v>
      </c>
      <c r="J166" s="177">
        <f>IFERROR(VLOOKUP(B166,Senior_Performance_Light!$R$93:$T$134,3,FALSE),0)</f>
        <v>0</v>
      </c>
      <c r="K166" s="176"/>
      <c r="L166" s="177">
        <f>IFERROR(VLOOKUP(B166,Senior_Performance_Light!$V$93:$X$134,3,FALSE),0)</f>
        <v>0</v>
      </c>
      <c r="M166" s="177">
        <f>IFERROR(VLOOKUP(B166,Senior_Performance_Light!$Z$93:$AB$134,3,FALSE),0)</f>
        <v>0</v>
      </c>
      <c r="N166" s="178">
        <f>IFERROR(VLOOKUP(B166,Senior_Performance_Light!$AD$93:$AF$134,3,FALSE),0)</f>
        <v>0</v>
      </c>
      <c r="O166" s="176"/>
    </row>
    <row r="167" spans="1:15" ht="15" customHeight="1">
      <c r="A167" s="139">
        <f>Senior_Performance_Light!A33</f>
        <v>0</v>
      </c>
      <c r="B167" s="96">
        <f>Senior_Performance_Light!B33</f>
        <v>0</v>
      </c>
      <c r="C167" s="141">
        <f t="shared" si="4"/>
        <v>0</v>
      </c>
      <c r="D167" s="175">
        <f t="shared" si="5"/>
        <v>0</v>
      </c>
      <c r="E167" s="124">
        <f>IFERROR(VLOOKUP(B167,Senior_Performance_Light!$B$93:$D$134,3,FALSE),0)</f>
        <v>0</v>
      </c>
      <c r="F167" s="124">
        <f>IFERROR(VLOOKUP(B167,Senior_Performance_Light!$F$93:$H$134,3,FALSE),0)</f>
        <v>0</v>
      </c>
      <c r="G167" s="176"/>
      <c r="H167" s="124">
        <f>IFERROR(VLOOKUP(B167,Senior_Performance_Light!$J$93:$L$134,3,FALSE),0)</f>
        <v>0</v>
      </c>
      <c r="I167" s="125">
        <f>IFERROR(VLOOKUP(B167,Senior_Performance_Light!$N$93:$P$134,3,FALSE),0)</f>
        <v>0</v>
      </c>
      <c r="J167" s="177">
        <f>IFERROR(VLOOKUP(B167,Senior_Performance_Light!$R$93:$T$134,3,FALSE),0)</f>
        <v>0</v>
      </c>
      <c r="K167" s="176"/>
      <c r="L167" s="177">
        <f>IFERROR(VLOOKUP(B167,Senior_Performance_Light!$V$93:$X$134,3,FALSE),0)</f>
        <v>0</v>
      </c>
      <c r="M167" s="177">
        <f>IFERROR(VLOOKUP(B167,Senior_Performance_Light!$Z$93:$AB$134,3,FALSE),0)</f>
        <v>0</v>
      </c>
      <c r="N167" s="178">
        <f>IFERROR(VLOOKUP(B167,Senior_Performance_Light!$AD$93:$AF$134,3,FALSE),0)</f>
        <v>0</v>
      </c>
      <c r="O167" s="176"/>
    </row>
    <row r="168" spans="1:15" ht="15" customHeight="1">
      <c r="A168" s="139">
        <f>Senior_Performance_Light!A34</f>
        <v>0</v>
      </c>
      <c r="B168" s="96">
        <f>Senior_Performance_Light!B34</f>
        <v>0</v>
      </c>
      <c r="C168" s="141">
        <f t="shared" si="4"/>
        <v>0</v>
      </c>
      <c r="D168" s="175">
        <f t="shared" si="5"/>
        <v>0</v>
      </c>
      <c r="E168" s="124">
        <f>IFERROR(VLOOKUP(B168,Senior_Performance_Light!$B$93:$D$134,3,FALSE),0)</f>
        <v>0</v>
      </c>
      <c r="F168" s="124">
        <f>IFERROR(VLOOKUP(B168,Senior_Performance_Light!$F$93:$H$134,3,FALSE),0)</f>
        <v>0</v>
      </c>
      <c r="G168" s="176"/>
      <c r="H168" s="124">
        <f>IFERROR(VLOOKUP(B168,Senior_Performance_Light!$J$93:$L$134,3,FALSE),0)</f>
        <v>0</v>
      </c>
      <c r="I168" s="125">
        <f>IFERROR(VLOOKUP(B168,Senior_Performance_Light!$N$93:$P$134,3,FALSE),0)</f>
        <v>0</v>
      </c>
      <c r="J168" s="177">
        <f>IFERROR(VLOOKUP(B168,Senior_Performance_Light!$R$93:$T$134,3,FALSE),0)</f>
        <v>0</v>
      </c>
      <c r="K168" s="176"/>
      <c r="L168" s="177">
        <f>IFERROR(VLOOKUP(B168,Senior_Performance_Light!$V$93:$X$134,3,FALSE),0)</f>
        <v>0</v>
      </c>
      <c r="M168" s="177">
        <f>IFERROR(VLOOKUP(B168,Senior_Performance_Light!$Z$93:$AB$134,3,FALSE),0)</f>
        <v>0</v>
      </c>
      <c r="N168" s="178">
        <f>IFERROR(VLOOKUP(B168,Senior_Performance_Light!$AD$93:$AF$134,3,FALSE),0)</f>
        <v>0</v>
      </c>
      <c r="O168" s="176"/>
    </row>
    <row r="169" spans="1:15" ht="15" customHeight="1">
      <c r="A169" s="139">
        <f>Senior_Performance_Light!A35</f>
        <v>0</v>
      </c>
      <c r="B169" s="96">
        <f>Senior_Performance_Light!B35</f>
        <v>0</v>
      </c>
      <c r="C169" s="141">
        <f t="shared" si="4"/>
        <v>0</v>
      </c>
      <c r="D169" s="175">
        <f t="shared" si="5"/>
        <v>0</v>
      </c>
      <c r="E169" s="124">
        <f>IFERROR(VLOOKUP(B169,Senior_Performance_Light!$B$93:$D$134,3,FALSE),0)</f>
        <v>0</v>
      </c>
      <c r="F169" s="124">
        <f>IFERROR(VLOOKUP(B169,Senior_Performance_Light!$F$93:$H$134,3,FALSE),0)</f>
        <v>0</v>
      </c>
      <c r="G169" s="176"/>
      <c r="H169" s="124">
        <f>IFERROR(VLOOKUP(B169,Senior_Performance_Light!$J$93:$L$134,3,FALSE),0)</f>
        <v>0</v>
      </c>
      <c r="I169" s="125">
        <f>IFERROR(VLOOKUP(B169,Senior_Performance_Light!$N$93:$P$134,3,FALSE),0)</f>
        <v>0</v>
      </c>
      <c r="J169" s="177">
        <f>IFERROR(VLOOKUP(B169,Senior_Performance_Light!$R$93:$T$134,3,FALSE),0)</f>
        <v>0</v>
      </c>
      <c r="K169" s="176"/>
      <c r="L169" s="177">
        <f>IFERROR(VLOOKUP(B169,Senior_Performance_Light!$V$93:$X$134,3,FALSE),0)</f>
        <v>0</v>
      </c>
      <c r="M169" s="177">
        <f>IFERROR(VLOOKUP(B169,Senior_Performance_Light!$Z$93:$AB$134,3,FALSE),0)</f>
        <v>0</v>
      </c>
      <c r="N169" s="178">
        <f>IFERROR(VLOOKUP(B169,Senior_Performance_Light!$AD$93:$AF$134,3,FALSE),0)</f>
        <v>0</v>
      </c>
      <c r="O169" s="176"/>
    </row>
    <row r="170" spans="1:15" ht="15" customHeight="1">
      <c r="A170" s="139">
        <f>Senior_Performance_Light!A36</f>
        <v>0</v>
      </c>
      <c r="B170" s="96">
        <f>Senior_Performance_Light!B36</f>
        <v>0</v>
      </c>
      <c r="C170" s="141">
        <f t="shared" si="4"/>
        <v>0</v>
      </c>
      <c r="D170" s="175">
        <f t="shared" si="5"/>
        <v>0</v>
      </c>
      <c r="E170" s="124">
        <f>IFERROR(VLOOKUP(B170,Senior_Performance_Light!$B$93:$D$134,3,FALSE),0)</f>
        <v>0</v>
      </c>
      <c r="F170" s="124">
        <f>IFERROR(VLOOKUP(B170,Senior_Performance_Light!$F$93:$H$134,3,FALSE),0)</f>
        <v>0</v>
      </c>
      <c r="G170" s="176"/>
      <c r="H170" s="124">
        <f>IFERROR(VLOOKUP(B170,Senior_Performance_Light!$J$93:$L$134,3,FALSE),0)</f>
        <v>0</v>
      </c>
      <c r="I170" s="125">
        <f>IFERROR(VLOOKUP(B170,Senior_Performance_Light!$N$93:$P$134,3,FALSE),0)</f>
        <v>0</v>
      </c>
      <c r="J170" s="177">
        <f>IFERROR(VLOOKUP(B170,Senior_Performance_Light!$R$93:$T$134,3,FALSE),0)</f>
        <v>0</v>
      </c>
      <c r="K170" s="176"/>
      <c r="L170" s="177">
        <f>IFERROR(VLOOKUP(B170,Senior_Performance_Light!$V$93:$X$134,3,FALSE),0)</f>
        <v>0</v>
      </c>
      <c r="M170" s="177">
        <f>IFERROR(VLOOKUP(B170,Senior_Performance_Light!$Z$93:$AB$134,3,FALSE),0)</f>
        <v>0</v>
      </c>
      <c r="N170" s="178">
        <f>IFERROR(VLOOKUP(B170,Senior_Performance_Light!$AD$93:$AF$134,3,FALSE),0)</f>
        <v>0</v>
      </c>
      <c r="O170" s="176"/>
    </row>
    <row r="171" spans="1:15" ht="15" customHeight="1">
      <c r="A171" s="139">
        <f>Senior_Performance_Light!A37</f>
        <v>0</v>
      </c>
      <c r="B171" s="96">
        <f>Senior_Performance_Light!B37</f>
        <v>0</v>
      </c>
      <c r="C171" s="141">
        <f t="shared" si="4"/>
        <v>0</v>
      </c>
      <c r="D171" s="175">
        <f t="shared" si="5"/>
        <v>0</v>
      </c>
      <c r="E171" s="124">
        <f>IFERROR(VLOOKUP(B171,Senior_Performance_Light!$B$93:$D$134,3,FALSE),0)</f>
        <v>0</v>
      </c>
      <c r="F171" s="124">
        <f>IFERROR(VLOOKUP(B171,Senior_Performance_Light!$F$93:$H$134,3,FALSE),0)</f>
        <v>0</v>
      </c>
      <c r="G171" s="176"/>
      <c r="H171" s="124">
        <f>IFERROR(VLOOKUP(B171,Senior_Performance_Light!$J$93:$L$134,3,FALSE),0)</f>
        <v>0</v>
      </c>
      <c r="I171" s="125">
        <f>IFERROR(VLOOKUP(B171,Senior_Performance_Light!$N$93:$P$134,3,FALSE),0)</f>
        <v>0</v>
      </c>
      <c r="J171" s="177">
        <f>IFERROR(VLOOKUP(B171,Senior_Performance_Light!$R$93:$T$134,3,FALSE),0)</f>
        <v>0</v>
      </c>
      <c r="K171" s="176"/>
      <c r="L171" s="177">
        <f>IFERROR(VLOOKUP(B171,Senior_Performance_Light!$V$93:$X$134,3,FALSE),0)</f>
        <v>0</v>
      </c>
      <c r="M171" s="177">
        <f>IFERROR(VLOOKUP(B171,Senior_Performance_Light!$Z$93:$AB$134,3,FALSE),0)</f>
        <v>0</v>
      </c>
      <c r="N171" s="178">
        <f>IFERROR(VLOOKUP(B171,Senior_Performance_Light!$AD$93:$AF$134,3,FALSE),0)</f>
        <v>0</v>
      </c>
      <c r="O171" s="176"/>
    </row>
    <row r="172" spans="1:15" ht="15" customHeight="1">
      <c r="A172" s="139">
        <f>Senior_Performance_Light!A38</f>
        <v>0</v>
      </c>
      <c r="B172" s="96">
        <f>Senior_Performance_Light!B38</f>
        <v>0</v>
      </c>
      <c r="C172" s="141">
        <f t="shared" si="4"/>
        <v>0</v>
      </c>
      <c r="D172" s="175">
        <f t="shared" si="5"/>
        <v>0</v>
      </c>
      <c r="E172" s="124">
        <f>IFERROR(VLOOKUP(B172,Senior_Performance_Light!$B$93:$D$134,3,FALSE),0)</f>
        <v>0</v>
      </c>
      <c r="F172" s="124">
        <f>IFERROR(VLOOKUP(B172,Senior_Performance_Light!$F$93:$H$134,3,FALSE),0)</f>
        <v>0</v>
      </c>
      <c r="G172" s="176"/>
      <c r="H172" s="124">
        <f>IFERROR(VLOOKUP(B172,Senior_Performance_Light!$J$93:$L$134,3,FALSE),0)</f>
        <v>0</v>
      </c>
      <c r="I172" s="125">
        <f>IFERROR(VLOOKUP(B172,Senior_Performance_Light!$N$93:$P$134,3,FALSE),0)</f>
        <v>0</v>
      </c>
      <c r="J172" s="177">
        <f>IFERROR(VLOOKUP(B172,Senior_Performance_Light!$R$93:$T$134,3,FALSE),0)</f>
        <v>0</v>
      </c>
      <c r="K172" s="176"/>
      <c r="L172" s="177">
        <f>IFERROR(VLOOKUP(B172,Senior_Performance_Light!$V$93:$X$134,3,FALSE),0)</f>
        <v>0</v>
      </c>
      <c r="M172" s="177">
        <f>IFERROR(VLOOKUP(B172,Senior_Performance_Light!$Z$93:$AB$134,3,FALSE),0)</f>
        <v>0</v>
      </c>
      <c r="N172" s="178">
        <f>IFERROR(VLOOKUP(B172,Senior_Performance_Light!$AD$93:$AF$134,3,FALSE),0)</f>
        <v>0</v>
      </c>
      <c r="O172" s="176"/>
    </row>
    <row r="173" spans="1:15" ht="15" customHeight="1">
      <c r="A173" s="139">
        <f>Senior_Performance_Light!A39</f>
        <v>0</v>
      </c>
      <c r="B173" s="96">
        <f>Senior_Performance_Light!B39</f>
        <v>0</v>
      </c>
      <c r="C173" s="141">
        <f t="shared" si="4"/>
        <v>0</v>
      </c>
      <c r="D173" s="175">
        <f t="shared" si="5"/>
        <v>0</v>
      </c>
      <c r="E173" s="124">
        <f>IFERROR(VLOOKUP(B173,Senior_Performance_Light!$B$93:$D$134,3,FALSE),0)</f>
        <v>0</v>
      </c>
      <c r="F173" s="124">
        <f>IFERROR(VLOOKUP(B173,Senior_Performance_Light!$F$93:$H$134,3,FALSE),0)</f>
        <v>0</v>
      </c>
      <c r="G173" s="176"/>
      <c r="H173" s="124">
        <f>IFERROR(VLOOKUP(B173,Senior_Performance_Light!$J$93:$L$134,3,FALSE),0)</f>
        <v>0</v>
      </c>
      <c r="I173" s="125">
        <f>IFERROR(VLOOKUP(B173,Senior_Performance_Light!$N$93:$P$134,3,FALSE),0)</f>
        <v>0</v>
      </c>
      <c r="J173" s="177">
        <f>IFERROR(VLOOKUP(B173,Senior_Performance_Light!$R$93:$T$134,3,FALSE),0)</f>
        <v>0</v>
      </c>
      <c r="K173" s="176"/>
      <c r="L173" s="177">
        <f>IFERROR(VLOOKUP(B173,Senior_Performance_Light!$V$93:$X$134,3,FALSE),0)</f>
        <v>0</v>
      </c>
      <c r="M173" s="177">
        <f>IFERROR(VLOOKUP(B173,Senior_Performance_Light!$Z$93:$AB$134,3,FALSE),0)</f>
        <v>0</v>
      </c>
      <c r="N173" s="178">
        <f>IFERROR(VLOOKUP(B173,Senior_Performance_Light!$AD$93:$AF$134,3,FALSE),0)</f>
        <v>0</v>
      </c>
      <c r="O173" s="176"/>
    </row>
    <row r="174" spans="1:15" ht="15" customHeight="1">
      <c r="A174" s="139">
        <f>Senior_Performance_Light!A40</f>
        <v>0</v>
      </c>
      <c r="B174" s="96">
        <f>Senior_Performance_Light!B40</f>
        <v>0</v>
      </c>
      <c r="C174" s="141">
        <f t="shared" si="4"/>
        <v>0</v>
      </c>
      <c r="D174" s="175">
        <f t="shared" si="5"/>
        <v>0</v>
      </c>
      <c r="E174" s="124">
        <f>IFERROR(VLOOKUP(B174,Senior_Performance_Light!$B$93:$D$134,3,FALSE),0)</f>
        <v>0</v>
      </c>
      <c r="F174" s="124">
        <f>IFERROR(VLOOKUP(B174,Senior_Performance_Light!$F$93:$H$134,3,FALSE),0)</f>
        <v>0</v>
      </c>
      <c r="G174" s="176"/>
      <c r="H174" s="124">
        <f>IFERROR(VLOOKUP(B174,Senior_Performance_Light!$J$93:$L$134,3,FALSE),0)</f>
        <v>0</v>
      </c>
      <c r="I174" s="125">
        <f>IFERROR(VLOOKUP(B174,Senior_Performance_Light!$N$93:$P$134,3,FALSE),0)</f>
        <v>0</v>
      </c>
      <c r="J174" s="177">
        <f>IFERROR(VLOOKUP(B174,Senior_Performance_Light!$R$93:$T$134,3,FALSE),0)</f>
        <v>0</v>
      </c>
      <c r="K174" s="176"/>
      <c r="L174" s="177">
        <f>IFERROR(VLOOKUP(B174,Senior_Performance_Light!$V$93:$X$134,3,FALSE),0)</f>
        <v>0</v>
      </c>
      <c r="M174" s="177">
        <f>IFERROR(VLOOKUP(B174,Senior_Performance_Light!$Z$93:$AB$134,3,FALSE),0)</f>
        <v>0</v>
      </c>
      <c r="N174" s="178">
        <f>IFERROR(VLOOKUP(B174,Senior_Performance_Light!$AD$93:$AF$134,3,FALSE),0)</f>
        <v>0</v>
      </c>
      <c r="O174" s="176"/>
    </row>
    <row r="175" spans="1:15" ht="15" customHeight="1">
      <c r="A175" s="139">
        <f>TAG_RESTRICTED_LIGHT!A33</f>
        <v>0</v>
      </c>
      <c r="B175" s="96">
        <f>TAG_RESTRICTED_LIGHT!B33</f>
        <v>0</v>
      </c>
      <c r="C175" s="141">
        <f t="shared" si="4"/>
        <v>0</v>
      </c>
      <c r="D175" s="175">
        <f t="shared" si="5"/>
        <v>0</v>
      </c>
      <c r="E175" s="124">
        <f>IFERROR(VLOOKUP(B175,TAG_RESTRICTED_LIGHT!$B$93:$D$134,3,FALSE),0)</f>
        <v>0</v>
      </c>
      <c r="F175" s="124">
        <f>IFERROR(VLOOKUP(B175,TAG_RESTRICTED_LIGHT!$F$93:$H$134,3,FALSE),0)</f>
        <v>0</v>
      </c>
      <c r="G175" s="176"/>
      <c r="H175" s="124">
        <f>IFERROR(VLOOKUP(B175,TAG_RESTRICTED_LIGHT!$J$93:$L$134,3,FALSE),0)</f>
        <v>0</v>
      </c>
      <c r="I175" s="125">
        <f>IFERROR(VLOOKUP(B175,TAG_RESTRICTED_LIGHT!$N$93:$P$134,3,FALSE),0)</f>
        <v>0</v>
      </c>
      <c r="J175" s="177">
        <f>IFERROR(VLOOKUP(B175,TAG_RESTRICTED_LIGHT!$R$93:$T$134,3,FALSE),0)</f>
        <v>0</v>
      </c>
      <c r="K175" s="176"/>
      <c r="L175" s="177">
        <f>IFERROR(VLOOKUP(B175,TAG_RESTRICTED_LIGHT!$V$93:$X$134,3,FALSE),0)</f>
        <v>0</v>
      </c>
      <c r="M175" s="177">
        <f>IFERROR(VLOOKUP(B175,TAG_RESTRICTED_LIGHT!$Z$93:$AB$134,3,FALSE),0)</f>
        <v>0</v>
      </c>
      <c r="N175" s="178">
        <f>IFERROR(VLOOKUP(B175,TAG_RESTRICTED_LIGHT!$AD$93:$AF$134,3,FALSE),0)</f>
        <v>0</v>
      </c>
      <c r="O175" s="176"/>
    </row>
    <row r="176" spans="1:15" ht="15" customHeight="1">
      <c r="A176" s="139">
        <f>TAG_RESTRICTED_LIGHT!A34</f>
        <v>0</v>
      </c>
      <c r="B176" s="96">
        <f>TAG_RESTRICTED_LIGHT!B34</f>
        <v>0</v>
      </c>
      <c r="C176" s="141">
        <f t="shared" si="4"/>
        <v>0</v>
      </c>
      <c r="D176" s="175">
        <f t="shared" si="5"/>
        <v>0</v>
      </c>
      <c r="E176" s="124">
        <f>IFERROR(VLOOKUP(B176,TAG_RESTRICTED_LIGHT!$B$93:$D$134,3,FALSE),0)</f>
        <v>0</v>
      </c>
      <c r="F176" s="124">
        <f>IFERROR(VLOOKUP(B176,TAG_RESTRICTED_LIGHT!$F$93:$H$134,3,FALSE),0)</f>
        <v>0</v>
      </c>
      <c r="G176" s="176"/>
      <c r="H176" s="124">
        <f>IFERROR(VLOOKUP(B176,TAG_RESTRICTED_LIGHT!$J$93:$L$134,3,FALSE),0)</f>
        <v>0</v>
      </c>
      <c r="I176" s="125">
        <f>IFERROR(VLOOKUP(B176,TAG_RESTRICTED_LIGHT!$N$93:$P$134,3,FALSE),0)</f>
        <v>0</v>
      </c>
      <c r="J176" s="177">
        <f>IFERROR(VLOOKUP(B176,TAG_RESTRICTED_LIGHT!$R$93:$T$134,3,FALSE),0)</f>
        <v>0</v>
      </c>
      <c r="K176" s="176"/>
      <c r="L176" s="177">
        <f>IFERROR(VLOOKUP(B176,TAG_RESTRICTED_LIGHT!$V$93:$X$134,3,FALSE),0)</f>
        <v>0</v>
      </c>
      <c r="M176" s="177">
        <f>IFERROR(VLOOKUP(B176,TAG_RESTRICTED_LIGHT!$Z$93:$AB$134,3,FALSE),0)</f>
        <v>0</v>
      </c>
      <c r="N176" s="178">
        <f>IFERROR(VLOOKUP(B176,TAG_RESTRICTED_LIGHT!$AD$93:$AF$134,3,FALSE),0)</f>
        <v>0</v>
      </c>
      <c r="O176" s="176"/>
    </row>
    <row r="177" spans="1:15" ht="15" customHeight="1">
      <c r="A177" s="139">
        <f>TAG_RESTRICTED_LIGHT!A35</f>
        <v>0</v>
      </c>
      <c r="B177" s="96">
        <f>TAG_RESTRICTED_LIGHT!B35</f>
        <v>0</v>
      </c>
      <c r="C177" s="141">
        <f t="shared" si="4"/>
        <v>0</v>
      </c>
      <c r="D177" s="175">
        <f t="shared" si="5"/>
        <v>0</v>
      </c>
      <c r="E177" s="124">
        <f>IFERROR(VLOOKUP(B177,TAG_RESTRICTED_LIGHT!$B$93:$D$134,3,FALSE),0)</f>
        <v>0</v>
      </c>
      <c r="F177" s="124">
        <f>IFERROR(VLOOKUP(B177,TAG_RESTRICTED_LIGHT!$F$93:$H$134,3,FALSE),0)</f>
        <v>0</v>
      </c>
      <c r="G177" s="176"/>
      <c r="H177" s="124">
        <f>IFERROR(VLOOKUP(B177,TAG_RESTRICTED_LIGHT!$J$93:$L$134,3,FALSE),0)</f>
        <v>0</v>
      </c>
      <c r="I177" s="125">
        <f>IFERROR(VLOOKUP(B177,TAG_RESTRICTED_LIGHT!$N$93:$P$134,3,FALSE),0)</f>
        <v>0</v>
      </c>
      <c r="J177" s="177">
        <f>IFERROR(VLOOKUP(B177,TAG_RESTRICTED_LIGHT!$R$93:$T$134,3,FALSE),0)</f>
        <v>0</v>
      </c>
      <c r="K177" s="176"/>
      <c r="L177" s="177">
        <f>IFERROR(VLOOKUP(B177,TAG_RESTRICTED_LIGHT!$V$93:$X$134,3,FALSE),0)</f>
        <v>0</v>
      </c>
      <c r="M177" s="177">
        <f>IFERROR(VLOOKUP(B177,TAG_RESTRICTED_LIGHT!$Z$93:$AB$134,3,FALSE),0)</f>
        <v>0</v>
      </c>
      <c r="N177" s="178">
        <f>IFERROR(VLOOKUP(B177,TAG_RESTRICTED_LIGHT!$AD$93:$AF$134,3,FALSE),0)</f>
        <v>0</v>
      </c>
      <c r="O177" s="176"/>
    </row>
    <row r="178" spans="1:15" ht="15" customHeight="1">
      <c r="A178" s="139">
        <f>TAG_RESTRICTED_LIGHT!A36</f>
        <v>0</v>
      </c>
      <c r="B178" s="96">
        <f>TAG_RESTRICTED_LIGHT!B36</f>
        <v>0</v>
      </c>
      <c r="C178" s="141">
        <f t="shared" si="4"/>
        <v>0</v>
      </c>
      <c r="D178" s="175">
        <f t="shared" si="5"/>
        <v>0</v>
      </c>
      <c r="E178" s="124">
        <f>IFERROR(VLOOKUP(B178,TAG_RESTRICTED_LIGHT!$B$93:$D$134,3,FALSE),0)</f>
        <v>0</v>
      </c>
      <c r="F178" s="124">
        <f>IFERROR(VLOOKUP(B178,TAG_RESTRICTED_LIGHT!$F$93:$H$134,3,FALSE),0)</f>
        <v>0</v>
      </c>
      <c r="G178" s="176"/>
      <c r="H178" s="124">
        <f>IFERROR(VLOOKUP(B178,TAG_RESTRICTED_LIGHT!$J$93:$L$134,3,FALSE),0)</f>
        <v>0</v>
      </c>
      <c r="I178" s="125">
        <f>IFERROR(VLOOKUP(B178,TAG_RESTRICTED_LIGHT!$N$93:$P$134,3,FALSE),0)</f>
        <v>0</v>
      </c>
      <c r="J178" s="177">
        <f>IFERROR(VLOOKUP(B178,TAG_RESTRICTED_LIGHT!$R$93:$T$134,3,FALSE),0)</f>
        <v>0</v>
      </c>
      <c r="K178" s="176"/>
      <c r="L178" s="177">
        <f>IFERROR(VLOOKUP(B178,TAG_RESTRICTED_LIGHT!$V$93:$X$134,3,FALSE),0)</f>
        <v>0</v>
      </c>
      <c r="M178" s="177">
        <f>IFERROR(VLOOKUP(B178,TAG_RESTRICTED_LIGHT!$Z$93:$AB$134,3,FALSE),0)</f>
        <v>0</v>
      </c>
      <c r="N178" s="178">
        <f>IFERROR(VLOOKUP(B178,TAG_RESTRICTED_LIGHT!$AD$93:$AF$134,3,FALSE),0)</f>
        <v>0</v>
      </c>
      <c r="O178" s="176"/>
    </row>
    <row r="179" spans="1:15" ht="15" customHeight="1">
      <c r="A179" s="139">
        <f>TAG_RESTRICTED_LIGHT!A37</f>
        <v>0</v>
      </c>
      <c r="B179" s="96">
        <f>TAG_RESTRICTED_LIGHT!B37</f>
        <v>0</v>
      </c>
      <c r="C179" s="141">
        <f t="shared" si="4"/>
        <v>0</v>
      </c>
      <c r="D179" s="175">
        <f t="shared" si="5"/>
        <v>0</v>
      </c>
      <c r="E179" s="124">
        <f>IFERROR(VLOOKUP(B179,TAG_RESTRICTED_LIGHT!$B$93:$D$134,3,FALSE),0)</f>
        <v>0</v>
      </c>
      <c r="F179" s="124">
        <f>IFERROR(VLOOKUP(B179,TAG_RESTRICTED_LIGHT!$F$93:$H$134,3,FALSE),0)</f>
        <v>0</v>
      </c>
      <c r="G179" s="176"/>
      <c r="H179" s="124">
        <f>IFERROR(VLOOKUP(B179,TAG_RESTRICTED_LIGHT!$J$93:$L$134,3,FALSE),0)</f>
        <v>0</v>
      </c>
      <c r="I179" s="125">
        <f>IFERROR(VLOOKUP(B179,TAG_RESTRICTED_LIGHT!$N$93:$P$134,3,FALSE),0)</f>
        <v>0</v>
      </c>
      <c r="J179" s="177">
        <f>IFERROR(VLOOKUP(B179,TAG_RESTRICTED_LIGHT!$R$93:$T$134,3,FALSE),0)</f>
        <v>0</v>
      </c>
      <c r="K179" s="176"/>
      <c r="L179" s="177">
        <f>IFERROR(VLOOKUP(B179,TAG_RESTRICTED_LIGHT!$V$93:$X$134,3,FALSE),0)</f>
        <v>0</v>
      </c>
      <c r="M179" s="177">
        <f>IFERROR(VLOOKUP(B179,TAG_RESTRICTED_LIGHT!$Z$93:$AB$134,3,FALSE),0)</f>
        <v>0</v>
      </c>
      <c r="N179" s="178">
        <f>IFERROR(VLOOKUP(B179,TAG_RESTRICTED_LIGHT!$AD$93:$AF$134,3,FALSE),0)</f>
        <v>0</v>
      </c>
      <c r="O179" s="176"/>
    </row>
    <row r="180" spans="1:15" ht="15" customHeight="1">
      <c r="A180" s="139">
        <f>TAG_RESTRICTED_LIGHT!A38</f>
        <v>0</v>
      </c>
      <c r="B180" s="96">
        <f>TAG_RESTRICTED_LIGHT!B38</f>
        <v>0</v>
      </c>
      <c r="C180" s="141">
        <f t="shared" si="4"/>
        <v>0</v>
      </c>
      <c r="D180" s="175">
        <f t="shared" si="5"/>
        <v>0</v>
      </c>
      <c r="E180" s="124">
        <f>IFERROR(VLOOKUP(B180,TAG_RESTRICTED_LIGHT!$B$93:$D$134,3,FALSE),0)</f>
        <v>0</v>
      </c>
      <c r="F180" s="124">
        <f>IFERROR(VLOOKUP(B180,TAG_RESTRICTED_LIGHT!$F$93:$H$134,3,FALSE),0)</f>
        <v>0</v>
      </c>
      <c r="G180" s="176"/>
      <c r="H180" s="124">
        <f>IFERROR(VLOOKUP(B180,TAG_RESTRICTED_LIGHT!$J$93:$L$134,3,FALSE),0)</f>
        <v>0</v>
      </c>
      <c r="I180" s="125">
        <f>IFERROR(VLOOKUP(B180,TAG_RESTRICTED_LIGHT!$N$93:$P$134,3,FALSE),0)</f>
        <v>0</v>
      </c>
      <c r="J180" s="177">
        <f>IFERROR(VLOOKUP(B180,TAG_RESTRICTED_LIGHT!$R$93:$T$134,3,FALSE),0)</f>
        <v>0</v>
      </c>
      <c r="K180" s="176"/>
      <c r="L180" s="177">
        <f>IFERROR(VLOOKUP(B180,TAG_RESTRICTED_LIGHT!$V$93:$X$134,3,FALSE),0)</f>
        <v>0</v>
      </c>
      <c r="M180" s="177">
        <f>IFERROR(VLOOKUP(B180,TAG_RESTRICTED_LIGHT!$Z$93:$AB$134,3,FALSE),0)</f>
        <v>0</v>
      </c>
      <c r="N180" s="178">
        <f>IFERROR(VLOOKUP(B180,TAG_RESTRICTED_LIGHT!$AD$93:$AF$134,3,FALSE),0)</f>
        <v>0</v>
      </c>
      <c r="O180" s="176"/>
    </row>
    <row r="181" spans="1:15" ht="15" customHeight="1">
      <c r="A181" s="139">
        <f>TAG_RESTRICTED_LIGHT!A39</f>
        <v>0</v>
      </c>
      <c r="B181" s="96">
        <f>TAG_RESTRICTED_LIGHT!B39</f>
        <v>0</v>
      </c>
      <c r="C181" s="141">
        <f t="shared" si="4"/>
        <v>0</v>
      </c>
      <c r="D181" s="175">
        <f t="shared" si="5"/>
        <v>0</v>
      </c>
      <c r="E181" s="124">
        <f>IFERROR(VLOOKUP(B181,TAG_RESTRICTED_LIGHT!$B$93:$D$134,3,FALSE),0)</f>
        <v>0</v>
      </c>
      <c r="F181" s="124">
        <f>IFERROR(VLOOKUP(B181,TAG_RESTRICTED_LIGHT!$F$93:$H$134,3,FALSE),0)</f>
        <v>0</v>
      </c>
      <c r="G181" s="176"/>
      <c r="H181" s="124">
        <f>IFERROR(VLOOKUP(B181,TAG_RESTRICTED_LIGHT!$J$93:$L$134,3,FALSE),0)</f>
        <v>0</v>
      </c>
      <c r="I181" s="125">
        <f>IFERROR(VLOOKUP(B181,TAG_RESTRICTED_LIGHT!$N$93:$P$134,3,FALSE),0)</f>
        <v>0</v>
      </c>
      <c r="J181" s="177">
        <f>IFERROR(VLOOKUP(B181,TAG_RESTRICTED_LIGHT!$R$93:$T$134,3,FALSE),0)</f>
        <v>0</v>
      </c>
      <c r="K181" s="176"/>
      <c r="L181" s="177">
        <f>IFERROR(VLOOKUP(B181,TAG_RESTRICTED_LIGHT!$V$93:$X$134,3,FALSE),0)</f>
        <v>0</v>
      </c>
      <c r="M181" s="177">
        <f>IFERROR(VLOOKUP(B181,TAG_RESTRICTED_LIGHT!$Z$93:$AB$134,3,FALSE),0)</f>
        <v>0</v>
      </c>
      <c r="N181" s="178">
        <f>IFERROR(VLOOKUP(B181,TAG_RESTRICTED_LIGHT!$AD$93:$AF$134,3,FALSE),0)</f>
        <v>0</v>
      </c>
      <c r="O181" s="176"/>
    </row>
    <row r="182" spans="1:15" ht="15" customHeight="1">
      <c r="A182" s="139">
        <f>TAG_RESTRICTED_LIGHT!A40</f>
        <v>0</v>
      </c>
      <c r="B182" s="96">
        <f>TAG_RESTRICTED_LIGHT!B40</f>
        <v>0</v>
      </c>
      <c r="C182" s="141">
        <f t="shared" si="4"/>
        <v>0</v>
      </c>
      <c r="D182" s="175">
        <f t="shared" si="5"/>
        <v>0</v>
      </c>
      <c r="E182" s="124">
        <f>IFERROR(VLOOKUP(B182,TAG_RESTRICTED_LIGHT!$B$93:$D$134,3,FALSE),0)</f>
        <v>0</v>
      </c>
      <c r="F182" s="124">
        <f>IFERROR(VLOOKUP(B182,TAG_RESTRICTED_LIGHT!$F$93:$H$134,3,FALSE),0)</f>
        <v>0</v>
      </c>
      <c r="G182" s="176"/>
      <c r="H182" s="124">
        <f>IFERROR(VLOOKUP(B182,TAG_RESTRICTED_LIGHT!$J$93:$L$134,3,FALSE),0)</f>
        <v>0</v>
      </c>
      <c r="I182" s="125">
        <f>IFERROR(VLOOKUP(B182,TAG_RESTRICTED_LIGHT!$N$93:$P$134,3,FALSE),0)</f>
        <v>0</v>
      </c>
      <c r="J182" s="177">
        <f>IFERROR(VLOOKUP(B182,TAG_RESTRICTED_LIGHT!$R$93:$T$134,3,FALSE),0)</f>
        <v>0</v>
      </c>
      <c r="K182" s="176"/>
      <c r="L182" s="177">
        <f>IFERROR(VLOOKUP(B182,TAG_RESTRICTED_LIGHT!$V$93:$X$134,3,FALSE),0)</f>
        <v>0</v>
      </c>
      <c r="M182" s="177">
        <f>IFERROR(VLOOKUP(B182,TAG_RESTRICTED_LIGHT!$Z$93:$AB$134,3,FALSE),0)</f>
        <v>0</v>
      </c>
      <c r="N182" s="178">
        <f>IFERROR(VLOOKUP(B182,TAG_RESTRICTED_LIGHT!$AD$93:$AF$134,3,FALSE),0)</f>
        <v>0</v>
      </c>
      <c r="O182" s="176"/>
    </row>
    <row r="183" spans="1:15" ht="15" customHeight="1">
      <c r="A183" s="139">
        <f>TAG_RESTRICTED_LIGHT!A41</f>
        <v>0</v>
      </c>
      <c r="B183" s="96">
        <f>TAG_RESTRICTED_LIGHT!B41</f>
        <v>0</v>
      </c>
      <c r="C183" s="141">
        <f t="shared" si="4"/>
        <v>0</v>
      </c>
      <c r="D183" s="175">
        <f t="shared" si="5"/>
        <v>0</v>
      </c>
      <c r="E183" s="124">
        <f>IFERROR(VLOOKUP(B183,TAG_RESTRICTED_LIGHT!$B$93:$D$134,3,FALSE),0)</f>
        <v>0</v>
      </c>
      <c r="F183" s="124">
        <f>IFERROR(VLOOKUP(B183,TAG_RESTRICTED_LIGHT!$F$93:$H$134,3,FALSE),0)</f>
        <v>0</v>
      </c>
      <c r="G183" s="176"/>
      <c r="H183" s="124">
        <f>IFERROR(VLOOKUP(B183,TAG_RESTRICTED_LIGHT!$J$93:$L$134,3,FALSE),0)</f>
        <v>0</v>
      </c>
      <c r="I183" s="125">
        <f>IFERROR(VLOOKUP(B183,TAG_RESTRICTED_LIGHT!$N$93:$P$134,3,FALSE),0)</f>
        <v>0</v>
      </c>
      <c r="J183" s="177">
        <f>IFERROR(VLOOKUP(B183,TAG_RESTRICTED_LIGHT!$R$93:$T$134,3,FALSE),0)</f>
        <v>0</v>
      </c>
      <c r="K183" s="176"/>
      <c r="L183" s="177">
        <f>IFERROR(VLOOKUP(B183,TAG_RESTRICTED_LIGHT!$V$93:$X$134,3,FALSE),0)</f>
        <v>0</v>
      </c>
      <c r="M183" s="177">
        <f>IFERROR(VLOOKUP(B183,TAG_RESTRICTED_LIGHT!$Z$93:$AB$134,3,FALSE),0)</f>
        <v>0</v>
      </c>
      <c r="N183" s="178">
        <f>IFERROR(VLOOKUP(B183,TAG_RESTRICTED_LIGHT!$AD$93:$AF$134,3,FALSE),0)</f>
        <v>0</v>
      </c>
      <c r="O183" s="176"/>
    </row>
    <row r="184" spans="1:15" ht="15" customHeight="1">
      <c r="A184" s="139">
        <f>TAG_RESTRICTED_LIGHT!A42</f>
        <v>0</v>
      </c>
      <c r="B184" s="96">
        <f>TAG_RESTRICTED_LIGHT!B42</f>
        <v>0</v>
      </c>
      <c r="C184" s="141">
        <f t="shared" si="4"/>
        <v>0</v>
      </c>
      <c r="D184" s="175">
        <f t="shared" si="5"/>
        <v>0</v>
      </c>
      <c r="E184" s="124">
        <f>IFERROR(VLOOKUP(B184,TAG_RESTRICTED_LIGHT!$B$93:$D$134,3,FALSE),0)</f>
        <v>0</v>
      </c>
      <c r="F184" s="124">
        <f>IFERROR(VLOOKUP(B184,TAG_RESTRICTED_LIGHT!$F$93:$H$134,3,FALSE),0)</f>
        <v>0</v>
      </c>
      <c r="G184" s="176"/>
      <c r="H184" s="124">
        <f>IFERROR(VLOOKUP(B184,TAG_RESTRICTED_LIGHT!$J$93:$L$134,3,FALSE),0)</f>
        <v>0</v>
      </c>
      <c r="I184" s="125">
        <f>IFERROR(VLOOKUP(B184,TAG_RESTRICTED_LIGHT!$N$93:$P$134,3,FALSE),0)</f>
        <v>0</v>
      </c>
      <c r="J184" s="177">
        <f>IFERROR(VLOOKUP(B184,TAG_RESTRICTED_LIGHT!$R$93:$T$134,3,FALSE),0)</f>
        <v>0</v>
      </c>
      <c r="K184" s="176"/>
      <c r="L184" s="177">
        <f>IFERROR(VLOOKUP(B184,TAG_RESTRICTED_LIGHT!$V$93:$X$134,3,FALSE),0)</f>
        <v>0</v>
      </c>
      <c r="M184" s="177">
        <f>IFERROR(VLOOKUP(B184,TAG_RESTRICTED_LIGHT!$Z$93:$AB$134,3,FALSE),0)</f>
        <v>0</v>
      </c>
      <c r="N184" s="178">
        <f>IFERROR(VLOOKUP(B184,TAG_RESTRICTED_LIGHT!$AD$93:$AF$134,3,FALSE),0)</f>
        <v>0</v>
      </c>
      <c r="O184" s="176"/>
    </row>
    <row r="185" spans="1:15" ht="15" customHeight="1">
      <c r="A185" s="139">
        <f>TAG_RESTRICTED_LIGHT!A43</f>
        <v>0</v>
      </c>
      <c r="B185" s="96">
        <f>TAG_RESTRICTED_LIGHT!B43</f>
        <v>0</v>
      </c>
      <c r="C185" s="141">
        <f t="shared" si="4"/>
        <v>0</v>
      </c>
      <c r="D185" s="175">
        <f t="shared" si="5"/>
        <v>0</v>
      </c>
      <c r="E185" s="124">
        <f>IFERROR(VLOOKUP(B185,TAG_RESTRICTED_LIGHT!$B$93:$D$134,3,FALSE),0)</f>
        <v>0</v>
      </c>
      <c r="F185" s="124">
        <f>IFERROR(VLOOKUP(B185,TAG_RESTRICTED_LIGHT!$F$93:$H$134,3,FALSE),0)</f>
        <v>0</v>
      </c>
      <c r="G185" s="176"/>
      <c r="H185" s="124">
        <f>IFERROR(VLOOKUP(B185,TAG_RESTRICTED_LIGHT!$J$93:$L$134,3,FALSE),0)</f>
        <v>0</v>
      </c>
      <c r="I185" s="125">
        <f>IFERROR(VLOOKUP(B185,TAG_RESTRICTED_LIGHT!$N$93:$P$134,3,FALSE),0)</f>
        <v>0</v>
      </c>
      <c r="J185" s="177">
        <f>IFERROR(VLOOKUP(B185,TAG_RESTRICTED_LIGHT!$R$93:$T$134,3,FALSE),0)</f>
        <v>0</v>
      </c>
      <c r="K185" s="176"/>
      <c r="L185" s="177">
        <f>IFERROR(VLOOKUP(B185,TAG_RESTRICTED_LIGHT!$V$93:$X$134,3,FALSE),0)</f>
        <v>0</v>
      </c>
      <c r="M185" s="177">
        <f>IFERROR(VLOOKUP(B185,TAG_RESTRICTED_LIGHT!$Z$93:$AB$134,3,FALSE),0)</f>
        <v>0</v>
      </c>
      <c r="N185" s="178">
        <f>IFERROR(VLOOKUP(B185,TAG_RESTRICTED_LIGHT!$AD$93:$AF$134,3,FALSE),0)</f>
        <v>0</v>
      </c>
      <c r="O185" s="176"/>
    </row>
    <row r="186" spans="1:15" ht="15" customHeight="1">
      <c r="A186" s="139">
        <f>TAG_RESTRICTED_LIGHT!A44</f>
        <v>0</v>
      </c>
      <c r="B186" s="96">
        <f>TAG_RESTRICTED_LIGHT!B44</f>
        <v>0</v>
      </c>
      <c r="C186" s="141">
        <f t="shared" si="4"/>
        <v>0</v>
      </c>
      <c r="D186" s="175">
        <f t="shared" si="5"/>
        <v>0</v>
      </c>
      <c r="E186" s="124">
        <f>IFERROR(VLOOKUP(B186,TAG_RESTRICTED_LIGHT!$B$93:$D$134,3,FALSE),0)</f>
        <v>0</v>
      </c>
      <c r="F186" s="124">
        <f>IFERROR(VLOOKUP(B186,TAG_RESTRICTED_LIGHT!$F$93:$H$134,3,FALSE),0)</f>
        <v>0</v>
      </c>
      <c r="G186" s="176"/>
      <c r="H186" s="124">
        <f>IFERROR(VLOOKUP(B186,TAG_RESTRICTED_LIGHT!$J$93:$L$134,3,FALSE),0)</f>
        <v>0</v>
      </c>
      <c r="I186" s="125">
        <f>IFERROR(VLOOKUP(B186,TAG_RESTRICTED_LIGHT!$N$93:$P$134,3,FALSE),0)</f>
        <v>0</v>
      </c>
      <c r="J186" s="177">
        <f>IFERROR(VLOOKUP(B186,TAG_RESTRICTED_LIGHT!$R$93:$T$134,3,FALSE),0)</f>
        <v>0</v>
      </c>
      <c r="K186" s="176"/>
      <c r="L186" s="177">
        <f>IFERROR(VLOOKUP(B186,TAG_RESTRICTED_LIGHT!$V$93:$X$134,3,FALSE),0)</f>
        <v>0</v>
      </c>
      <c r="M186" s="177">
        <f>IFERROR(VLOOKUP(B186,TAG_RESTRICTED_LIGHT!$Z$93:$AB$134,3,FALSE),0)</f>
        <v>0</v>
      </c>
      <c r="N186" s="178">
        <f>IFERROR(VLOOKUP(B186,TAG_RESTRICTED_LIGHT!$AD$93:$AF$134,3,FALSE),0)</f>
        <v>0</v>
      </c>
      <c r="O186" s="176"/>
    </row>
    <row r="187" spans="1:15" ht="15" customHeight="1">
      <c r="A187" s="139">
        <f>TAG_RESTRICTED_LIGHT!A45</f>
        <v>0</v>
      </c>
      <c r="B187" s="96">
        <f>TAG_RESTRICTED_LIGHT!B45</f>
        <v>0</v>
      </c>
      <c r="C187" s="141">
        <f t="shared" si="4"/>
        <v>0</v>
      </c>
      <c r="D187" s="175">
        <f t="shared" si="5"/>
        <v>0</v>
      </c>
      <c r="E187" s="124">
        <f>IFERROR(VLOOKUP(B187,TAG_RESTRICTED_LIGHT!$B$93:$D$134,3,FALSE),0)</f>
        <v>0</v>
      </c>
      <c r="F187" s="124">
        <f>IFERROR(VLOOKUP(B187,TAG_RESTRICTED_LIGHT!$F$93:$H$134,3,FALSE),0)</f>
        <v>0</v>
      </c>
      <c r="G187" s="176"/>
      <c r="H187" s="124">
        <f>IFERROR(VLOOKUP(B187,TAG_RESTRICTED_LIGHT!$J$93:$L$134,3,FALSE),0)</f>
        <v>0</v>
      </c>
      <c r="I187" s="125">
        <f>IFERROR(VLOOKUP(B187,TAG_RESTRICTED_LIGHT!$N$93:$P$134,3,FALSE),0)</f>
        <v>0</v>
      </c>
      <c r="J187" s="177">
        <f>IFERROR(VLOOKUP(B187,TAG_RESTRICTED_LIGHT!$R$93:$T$134,3,FALSE),0)</f>
        <v>0</v>
      </c>
      <c r="K187" s="176"/>
      <c r="L187" s="177">
        <f>IFERROR(VLOOKUP(B187,TAG_RESTRICTED_LIGHT!$V$93:$X$134,3,FALSE),0)</f>
        <v>0</v>
      </c>
      <c r="M187" s="177">
        <f>IFERROR(VLOOKUP(B187,TAG_RESTRICTED_LIGHT!$Z$93:$AB$134,3,FALSE),0)</f>
        <v>0</v>
      </c>
      <c r="N187" s="178">
        <f>IFERROR(VLOOKUP(B187,TAG_RESTRICTED_LIGHT!$AD$93:$AF$134,3,FALSE),0)</f>
        <v>0</v>
      </c>
      <c r="O187" s="176"/>
    </row>
    <row r="188" spans="1:15" ht="15" customHeight="1">
      <c r="A188" s="139">
        <f>TAG_RESTRICTED_LIGHT!A46</f>
        <v>0</v>
      </c>
      <c r="B188" s="96">
        <f>TAG_RESTRICTED_LIGHT!B46</f>
        <v>0</v>
      </c>
      <c r="C188" s="141">
        <f t="shared" si="4"/>
        <v>0</v>
      </c>
      <c r="D188" s="175">
        <f t="shared" si="5"/>
        <v>0</v>
      </c>
      <c r="E188" s="124">
        <f>IFERROR(VLOOKUP(B188,TAG_RESTRICTED_LIGHT!$B$93:$D$134,3,FALSE),0)</f>
        <v>0</v>
      </c>
      <c r="F188" s="124">
        <f>IFERROR(VLOOKUP(B188,TAG_RESTRICTED_LIGHT!$F$93:$H$134,3,FALSE),0)</f>
        <v>0</v>
      </c>
      <c r="G188" s="176"/>
      <c r="H188" s="124">
        <f>IFERROR(VLOOKUP(B188,TAG_RESTRICTED_LIGHT!$J$93:$L$134,3,FALSE),0)</f>
        <v>0</v>
      </c>
      <c r="I188" s="125">
        <f>IFERROR(VLOOKUP(B188,TAG_RESTRICTED_LIGHT!$N$93:$P$134,3,FALSE),0)</f>
        <v>0</v>
      </c>
      <c r="J188" s="177">
        <f>IFERROR(VLOOKUP(B188,TAG_RESTRICTED_LIGHT!$R$93:$T$134,3,FALSE),0)</f>
        <v>0</v>
      </c>
      <c r="K188" s="176"/>
      <c r="L188" s="177">
        <f>IFERROR(VLOOKUP(B188,TAG_RESTRICTED_LIGHT!$V$93:$X$134,3,FALSE),0)</f>
        <v>0</v>
      </c>
      <c r="M188" s="177">
        <f>IFERROR(VLOOKUP(B188,TAG_RESTRICTED_LIGHT!$Z$93:$AB$134,3,FALSE),0)</f>
        <v>0</v>
      </c>
      <c r="N188" s="178">
        <f>IFERROR(VLOOKUP(B188,TAG_RESTRICTED_LIGHT!$AD$93:$AF$134,3,FALSE),0)</f>
        <v>0</v>
      </c>
      <c r="O188" s="176"/>
    </row>
    <row r="189" spans="1:15" ht="15" customHeight="1">
      <c r="A189" s="139">
        <f>TAG_RESTRICTED_LIGHT!A47</f>
        <v>0</v>
      </c>
      <c r="B189" s="96">
        <f>TAG_RESTRICTED_LIGHT!B47</f>
        <v>0</v>
      </c>
      <c r="C189" s="141">
        <f t="shared" si="4"/>
        <v>0</v>
      </c>
      <c r="D189" s="175">
        <f t="shared" si="5"/>
        <v>0</v>
      </c>
      <c r="E189" s="124">
        <f>IFERROR(VLOOKUP(B189,TAG_RESTRICTED_LIGHT!$B$93:$D$134,3,FALSE),0)</f>
        <v>0</v>
      </c>
      <c r="F189" s="124">
        <f>IFERROR(VLOOKUP(B189,TAG_RESTRICTED_LIGHT!$F$93:$H$134,3,FALSE),0)</f>
        <v>0</v>
      </c>
      <c r="G189" s="176"/>
      <c r="H189" s="124">
        <f>IFERROR(VLOOKUP(B189,TAG_RESTRICTED_LIGHT!$J$93:$L$134,3,FALSE),0)</f>
        <v>0</v>
      </c>
      <c r="I189" s="125">
        <f>IFERROR(VLOOKUP(B189,TAG_RESTRICTED_LIGHT!$N$93:$P$134,3,FALSE),0)</f>
        <v>0</v>
      </c>
      <c r="J189" s="177">
        <f>IFERROR(VLOOKUP(B189,TAG_RESTRICTED_LIGHT!$R$93:$T$134,3,FALSE),0)</f>
        <v>0</v>
      </c>
      <c r="K189" s="176"/>
      <c r="L189" s="177">
        <f>IFERROR(VLOOKUP(B189,TAG_RESTRICTED_LIGHT!$V$93:$X$134,3,FALSE),0)</f>
        <v>0</v>
      </c>
      <c r="M189" s="177">
        <f>IFERROR(VLOOKUP(B189,TAG_RESTRICTED_LIGHT!$Z$93:$AB$134,3,FALSE),0)</f>
        <v>0</v>
      </c>
      <c r="N189" s="178">
        <f>IFERROR(VLOOKUP(B189,TAG_RESTRICTED_LIGHT!$AD$93:$AF$134,3,FALSE),0)</f>
        <v>0</v>
      </c>
      <c r="O189" s="176"/>
    </row>
    <row r="190" spans="1:15" ht="15" customHeight="1">
      <c r="A190" s="139">
        <f>TAG_RESTRICTED_LIGHT!A48</f>
        <v>0</v>
      </c>
      <c r="B190" s="96">
        <f>TAG_RESTRICTED_LIGHT!B48</f>
        <v>0</v>
      </c>
      <c r="C190" s="141">
        <f t="shared" si="4"/>
        <v>0</v>
      </c>
      <c r="D190" s="175">
        <f t="shared" si="5"/>
        <v>0</v>
      </c>
      <c r="E190" s="124">
        <f>IFERROR(VLOOKUP(B190,TAG_RESTRICTED_LIGHT!$B$93:$D$134,3,FALSE),0)</f>
        <v>0</v>
      </c>
      <c r="F190" s="124">
        <f>IFERROR(VLOOKUP(B190,TAG_RESTRICTED_LIGHT!$F$93:$H$134,3,FALSE),0)</f>
        <v>0</v>
      </c>
      <c r="G190" s="176"/>
      <c r="H190" s="124">
        <f>IFERROR(VLOOKUP(B190,TAG_RESTRICTED_LIGHT!$J$93:$L$134,3,FALSE),0)</f>
        <v>0</v>
      </c>
      <c r="I190" s="125">
        <f>IFERROR(VLOOKUP(B190,TAG_RESTRICTED_LIGHT!$N$93:$P$134,3,FALSE),0)</f>
        <v>0</v>
      </c>
      <c r="J190" s="177">
        <f>IFERROR(VLOOKUP(B190,TAG_RESTRICTED_LIGHT!$R$93:$T$134,3,FALSE),0)</f>
        <v>0</v>
      </c>
      <c r="K190" s="176"/>
      <c r="L190" s="177">
        <f>IFERROR(VLOOKUP(B190,TAG_RESTRICTED_LIGHT!$V$93:$X$134,3,FALSE),0)</f>
        <v>0</v>
      </c>
      <c r="M190" s="177">
        <f>IFERROR(VLOOKUP(B190,TAG_RESTRICTED_LIGHT!$Z$93:$AB$134,3,FALSE),0)</f>
        <v>0</v>
      </c>
      <c r="N190" s="178">
        <f>IFERROR(VLOOKUP(B190,TAG_RESTRICTED_LIGHT!$AD$93:$AF$134,3,FALSE),0)</f>
        <v>0</v>
      </c>
      <c r="O190" s="176"/>
    </row>
    <row r="191" spans="1:15" ht="15" customHeight="1">
      <c r="A191" s="139">
        <f>TAG_RESTRICTED_LIGHT!A49</f>
        <v>0</v>
      </c>
      <c r="B191" s="96">
        <f>TAG_RESTRICTED_LIGHT!B49</f>
        <v>0</v>
      </c>
      <c r="C191" s="141">
        <f t="shared" si="4"/>
        <v>0</v>
      </c>
      <c r="D191" s="175">
        <f t="shared" si="5"/>
        <v>0</v>
      </c>
      <c r="E191" s="124">
        <f>IFERROR(VLOOKUP(B191,TAG_RESTRICTED_LIGHT!$B$93:$D$134,3,FALSE),0)</f>
        <v>0</v>
      </c>
      <c r="F191" s="124">
        <f>IFERROR(VLOOKUP(B191,TAG_RESTRICTED_LIGHT!$F$93:$H$134,3,FALSE),0)</f>
        <v>0</v>
      </c>
      <c r="G191" s="176"/>
      <c r="H191" s="124">
        <f>IFERROR(VLOOKUP(B191,TAG_RESTRICTED_LIGHT!$J$93:$L$134,3,FALSE),0)</f>
        <v>0</v>
      </c>
      <c r="I191" s="125">
        <f>IFERROR(VLOOKUP(B191,TAG_RESTRICTED_LIGHT!$N$93:$P$134,3,FALSE),0)</f>
        <v>0</v>
      </c>
      <c r="J191" s="177">
        <f>IFERROR(VLOOKUP(B191,TAG_RESTRICTED_LIGHT!$R$93:$T$134,3,FALSE),0)</f>
        <v>0</v>
      </c>
      <c r="K191" s="176"/>
      <c r="L191" s="177">
        <f>IFERROR(VLOOKUP(B191,TAG_RESTRICTED_LIGHT!$V$93:$X$134,3,FALSE),0)</f>
        <v>0</v>
      </c>
      <c r="M191" s="177">
        <f>IFERROR(VLOOKUP(B191,TAG_RESTRICTED_LIGHT!$Z$93:$AB$134,3,FALSE),0)</f>
        <v>0</v>
      </c>
      <c r="N191" s="178">
        <f>IFERROR(VLOOKUP(B191,TAG_RESTRICTED_LIGHT!$AD$93:$AF$134,3,FALSE),0)</f>
        <v>0</v>
      </c>
      <c r="O191" s="176"/>
    </row>
    <row r="192" spans="1:15" ht="15" customHeight="1">
      <c r="A192" s="139">
        <f>TAG_RESTRICTED_LIGHT!A50</f>
        <v>0</v>
      </c>
      <c r="B192" s="96">
        <f>TAG_RESTRICTED_LIGHT!B50</f>
        <v>0</v>
      </c>
      <c r="C192" s="141">
        <f t="shared" si="4"/>
        <v>0</v>
      </c>
      <c r="D192" s="175">
        <f t="shared" si="5"/>
        <v>0</v>
      </c>
      <c r="E192" s="124">
        <f>IFERROR(VLOOKUP(B192,TAG_RESTRICTED_LIGHT!$B$93:$D$134,3,FALSE),0)</f>
        <v>0</v>
      </c>
      <c r="F192" s="124">
        <f>IFERROR(VLOOKUP(B192,TAG_RESTRICTED_LIGHT!$F$93:$H$134,3,FALSE),0)</f>
        <v>0</v>
      </c>
      <c r="G192" s="176"/>
      <c r="H192" s="124">
        <f>IFERROR(VLOOKUP(B192,TAG_RESTRICTED_LIGHT!$J$93:$L$134,3,FALSE),0)</f>
        <v>0</v>
      </c>
      <c r="I192" s="125">
        <f>IFERROR(VLOOKUP(B192,TAG_RESTRICTED_LIGHT!$N$93:$P$134,3,FALSE),0)</f>
        <v>0</v>
      </c>
      <c r="J192" s="177">
        <f>IFERROR(VLOOKUP(B192,TAG_RESTRICTED_LIGHT!$R$93:$T$134,3,FALSE),0)</f>
        <v>0</v>
      </c>
      <c r="K192" s="176"/>
      <c r="L192" s="177">
        <f>IFERROR(VLOOKUP(B192,TAG_RESTRICTED_LIGHT!$V$93:$X$134,3,FALSE),0)</f>
        <v>0</v>
      </c>
      <c r="M192" s="177">
        <f>IFERROR(VLOOKUP(B192,TAG_RESTRICTED_LIGHT!$Z$93:$AB$134,3,FALSE),0)</f>
        <v>0</v>
      </c>
      <c r="N192" s="178">
        <f>IFERROR(VLOOKUP(B192,TAG_RESTRICTED_LIGHT!$AD$93:$AF$134,3,FALSE),0)</f>
        <v>0</v>
      </c>
      <c r="O192" s="176"/>
    </row>
    <row r="193" spans="1:15" ht="15" customHeight="1">
      <c r="A193" s="139">
        <f>TAG_RESTRICTED_HEAVY!A8</f>
        <v>0</v>
      </c>
      <c r="B193" s="96">
        <f>TAG_RESTRICTED_HEAVY!B8</f>
        <v>0</v>
      </c>
      <c r="C193" s="141">
        <f t="shared" si="4"/>
        <v>0</v>
      </c>
      <c r="D193" s="175">
        <f t="shared" si="5"/>
        <v>0</v>
      </c>
      <c r="E193" s="124">
        <f>IFERROR(VLOOKUP(B193,TAG_RESTRICTED_HEAVY!$B$93:$D$134,3,FALSE),0)</f>
        <v>0</v>
      </c>
      <c r="F193" s="124">
        <f>IFERROR(VLOOKUP(B193,TAG_RESTRICTED_HEAVY!$F$93:$H$134,3,FALSE),0)</f>
        <v>0</v>
      </c>
      <c r="G193" s="176"/>
      <c r="H193" s="124">
        <f>IFERROR(VLOOKUP(B193,TAG_RESTRICTED_HEAVY!$J$93:$L$134,3,FALSE),0)</f>
        <v>0</v>
      </c>
      <c r="I193" s="125">
        <f>IFERROR(VLOOKUP(B193,TAG_RESTRICTED_HEAVY!$N$93:$P$134,3,FALSE),0)</f>
        <v>0</v>
      </c>
      <c r="J193" s="177">
        <f>IFERROR(VLOOKUP(B193,TAG_RESTRICTED_HEAVY!$R$93:$T$134,3,FALSE),0)</f>
        <v>0</v>
      </c>
      <c r="K193" s="176"/>
      <c r="L193" s="177">
        <f>IFERROR(VLOOKUP(B193,TAG_RESTRICTED_HEAVY!$V$93:$X$134,3,FALSE),0)</f>
        <v>0</v>
      </c>
      <c r="M193" s="177">
        <f>IFERROR(VLOOKUP(B193,TAG_RESTRICTED_HEAVY!$Z$93:$AB$134,3,FALSE),0)</f>
        <v>0</v>
      </c>
      <c r="N193" s="178">
        <f>IFERROR(VLOOKUP(B193,TAG_RESTRICTED_HEAVY!$AD$93:$AF$134,3,FALSE),0)</f>
        <v>0</v>
      </c>
      <c r="O193" s="176"/>
    </row>
    <row r="194" spans="1:15" ht="15" customHeight="1">
      <c r="A194" s="139">
        <f>TAG_RESTRICTED_HEAVY!A9</f>
        <v>0</v>
      </c>
      <c r="B194" s="96">
        <f>TAG_RESTRICTED_HEAVY!B9</f>
        <v>0</v>
      </c>
      <c r="C194" s="141">
        <f t="shared" si="4"/>
        <v>0</v>
      </c>
      <c r="D194" s="175">
        <f t="shared" si="5"/>
        <v>0</v>
      </c>
      <c r="E194" s="124">
        <f>IFERROR(VLOOKUP(B194,TAG_RESTRICTED_HEAVY!$B$93:$D$134,3,FALSE),0)</f>
        <v>0</v>
      </c>
      <c r="F194" s="124">
        <f>IFERROR(VLOOKUP(B194,TAG_RESTRICTED_HEAVY!$F$93:$H$134,3,FALSE),0)</f>
        <v>0</v>
      </c>
      <c r="G194" s="176"/>
      <c r="H194" s="124">
        <f>IFERROR(VLOOKUP(B194,TAG_RESTRICTED_HEAVY!$J$93:$L$134,3,FALSE),0)</f>
        <v>0</v>
      </c>
      <c r="I194" s="125">
        <f>IFERROR(VLOOKUP(B194,TAG_RESTRICTED_HEAVY!$N$93:$P$134,3,FALSE),0)</f>
        <v>0</v>
      </c>
      <c r="J194" s="177">
        <f>IFERROR(VLOOKUP(B194,TAG_RESTRICTED_HEAVY!$R$93:$T$134,3,FALSE),0)</f>
        <v>0</v>
      </c>
      <c r="K194" s="176"/>
      <c r="L194" s="177">
        <f>IFERROR(VLOOKUP(B194,TAG_RESTRICTED_HEAVY!$V$93:$X$134,3,FALSE),0)</f>
        <v>0</v>
      </c>
      <c r="M194" s="177">
        <f>IFERROR(VLOOKUP(B194,TAG_RESTRICTED_HEAVY!$Z$93:$AB$134,3,FALSE),0)</f>
        <v>0</v>
      </c>
      <c r="N194" s="178">
        <f>IFERROR(VLOOKUP(B194,TAG_RESTRICTED_HEAVY!$AD$93:$AF$134,3,FALSE),0)</f>
        <v>0</v>
      </c>
      <c r="O194" s="176"/>
    </row>
    <row r="195" spans="1:15" ht="15" customHeight="1">
      <c r="A195" s="139">
        <f>TAG_RESTRICTED_HEAVY!A10</f>
        <v>0</v>
      </c>
      <c r="B195" s="96">
        <f>TAG_RESTRICTED_HEAVY!B10</f>
        <v>0</v>
      </c>
      <c r="C195" s="141">
        <f t="shared" si="4"/>
        <v>0</v>
      </c>
      <c r="D195" s="175">
        <f t="shared" si="5"/>
        <v>0</v>
      </c>
      <c r="E195" s="124">
        <f>IFERROR(VLOOKUP(B195,TAG_RESTRICTED_HEAVY!$B$93:$D$134,3,FALSE),0)</f>
        <v>0</v>
      </c>
      <c r="F195" s="124">
        <f>IFERROR(VLOOKUP(B195,TAG_RESTRICTED_HEAVY!$F$93:$H$134,3,FALSE),0)</f>
        <v>0</v>
      </c>
      <c r="G195" s="176"/>
      <c r="H195" s="124">
        <f>IFERROR(VLOOKUP(B195,TAG_RESTRICTED_HEAVY!$J$93:$L$134,3,FALSE),0)</f>
        <v>0</v>
      </c>
      <c r="I195" s="125">
        <f>IFERROR(VLOOKUP(B195,TAG_RESTRICTED_HEAVY!$N$93:$P$134,3,FALSE),0)</f>
        <v>0</v>
      </c>
      <c r="J195" s="177">
        <f>IFERROR(VLOOKUP(B195,TAG_RESTRICTED_HEAVY!$R$93:$T$134,3,FALSE),0)</f>
        <v>0</v>
      </c>
      <c r="K195" s="176"/>
      <c r="L195" s="177">
        <f>IFERROR(VLOOKUP(B195,TAG_RESTRICTED_HEAVY!$V$93:$X$134,3,FALSE),0)</f>
        <v>0</v>
      </c>
      <c r="M195" s="177">
        <f>IFERROR(VLOOKUP(B195,TAG_RESTRICTED_HEAVY!$Z$93:$AB$134,3,FALSE),0)</f>
        <v>0</v>
      </c>
      <c r="N195" s="178">
        <f>IFERROR(VLOOKUP(B195,TAG_RESTRICTED_HEAVY!$AD$93:$AF$134,3,FALSE),0)</f>
        <v>0</v>
      </c>
      <c r="O195" s="176"/>
    </row>
    <row r="196" spans="1:15" ht="15" customHeight="1">
      <c r="A196" s="139">
        <f>TAG_RESTRICTED_HEAVY!A11</f>
        <v>0</v>
      </c>
      <c r="B196" s="96">
        <f>TAG_RESTRICTED_HEAVY!B11</f>
        <v>0</v>
      </c>
      <c r="C196" s="141">
        <f t="shared" si="4"/>
        <v>0</v>
      </c>
      <c r="D196" s="175">
        <f t="shared" si="5"/>
        <v>0</v>
      </c>
      <c r="E196" s="124">
        <f>IFERROR(VLOOKUP(B196,TAG_RESTRICTED_HEAVY!$B$93:$D$134,3,FALSE),0)</f>
        <v>0</v>
      </c>
      <c r="F196" s="124">
        <f>IFERROR(VLOOKUP(B196,TAG_RESTRICTED_HEAVY!$F$93:$H$134,3,FALSE),0)</f>
        <v>0</v>
      </c>
      <c r="G196" s="176"/>
      <c r="H196" s="124">
        <f>IFERROR(VLOOKUP(B196,TAG_RESTRICTED_HEAVY!$J$93:$L$134,3,FALSE),0)</f>
        <v>0</v>
      </c>
      <c r="I196" s="125">
        <f>IFERROR(VLOOKUP(B196,TAG_RESTRICTED_HEAVY!$N$93:$P$134,3,FALSE),0)</f>
        <v>0</v>
      </c>
      <c r="J196" s="177">
        <f>IFERROR(VLOOKUP(B196,TAG_RESTRICTED_HEAVY!$R$93:$T$134,3,FALSE),0)</f>
        <v>0</v>
      </c>
      <c r="K196" s="176"/>
      <c r="L196" s="177">
        <f>IFERROR(VLOOKUP(B196,TAG_RESTRICTED_HEAVY!$V$93:$X$134,3,FALSE),0)</f>
        <v>0</v>
      </c>
      <c r="M196" s="177">
        <f>IFERROR(VLOOKUP(B196,TAG_RESTRICTED_HEAVY!$Z$93:$AB$134,3,FALSE),0)</f>
        <v>0</v>
      </c>
      <c r="N196" s="178">
        <f>IFERROR(VLOOKUP(B196,TAG_RESTRICTED_HEAVY!$AD$93:$AF$134,3,FALSE),0)</f>
        <v>0</v>
      </c>
      <c r="O196" s="176"/>
    </row>
    <row r="197" spans="1:15" ht="15" customHeight="1">
      <c r="A197" s="139">
        <f>TAG_RESTRICTED_HEAVY!A12</f>
        <v>0</v>
      </c>
      <c r="B197" s="96">
        <f>TAG_RESTRICTED_HEAVY!B12</f>
        <v>0</v>
      </c>
      <c r="C197" s="141">
        <f t="shared" si="4"/>
        <v>0</v>
      </c>
      <c r="D197" s="175">
        <f t="shared" si="5"/>
        <v>0</v>
      </c>
      <c r="E197" s="124">
        <f>IFERROR(VLOOKUP(B197,TAG_RESTRICTED_HEAVY!$B$93:$D$134,3,FALSE),0)</f>
        <v>0</v>
      </c>
      <c r="F197" s="124">
        <f>IFERROR(VLOOKUP(B197,TAG_RESTRICTED_HEAVY!$F$93:$H$134,3,FALSE),0)</f>
        <v>0</v>
      </c>
      <c r="G197" s="176"/>
      <c r="H197" s="124">
        <f>IFERROR(VLOOKUP(B197,TAG_RESTRICTED_HEAVY!$J$93:$L$134,3,FALSE),0)</f>
        <v>0</v>
      </c>
      <c r="I197" s="125">
        <f>IFERROR(VLOOKUP(B197,TAG_RESTRICTED_HEAVY!$N$93:$P$134,3,FALSE),0)</f>
        <v>0</v>
      </c>
      <c r="J197" s="177">
        <f>IFERROR(VLOOKUP(B197,TAG_RESTRICTED_HEAVY!$R$93:$T$134,3,FALSE),0)</f>
        <v>0</v>
      </c>
      <c r="K197" s="176"/>
      <c r="L197" s="177">
        <f>IFERROR(VLOOKUP(B197,TAG_RESTRICTED_HEAVY!$V$93:$X$134,3,FALSE),0)</f>
        <v>0</v>
      </c>
      <c r="M197" s="177">
        <f>IFERROR(VLOOKUP(B197,TAG_RESTRICTED_HEAVY!$Z$93:$AB$134,3,FALSE),0)</f>
        <v>0</v>
      </c>
      <c r="N197" s="178">
        <f>IFERROR(VLOOKUP(B197,TAG_RESTRICTED_HEAVY!$AD$93:$AF$134,3,FALSE),0)</f>
        <v>0</v>
      </c>
      <c r="O197" s="176"/>
    </row>
    <row r="198" spans="1:15" ht="15" customHeight="1">
      <c r="A198" s="139">
        <f>TAG_RESTRICTED_HEAVY!A13</f>
        <v>0</v>
      </c>
      <c r="B198" s="96">
        <f>TAG_RESTRICTED_HEAVY!B13</f>
        <v>0</v>
      </c>
      <c r="C198" s="141">
        <f t="shared" ref="C198:C261" si="6">SUM(E198:O198)</f>
        <v>0</v>
      </c>
      <c r="D198" s="175">
        <f t="shared" ref="D198:D261" si="7">SUM(E198:O198)-MIN(E198:I198)</f>
        <v>0</v>
      </c>
      <c r="E198" s="124">
        <f>IFERROR(VLOOKUP(B198,TAG_RESTRICTED_HEAVY!$B$93:$D$134,3,FALSE),0)</f>
        <v>0</v>
      </c>
      <c r="F198" s="124">
        <f>IFERROR(VLOOKUP(B198,TAG_RESTRICTED_HEAVY!$F$93:$H$134,3,FALSE),0)</f>
        <v>0</v>
      </c>
      <c r="G198" s="176"/>
      <c r="H198" s="124">
        <f>IFERROR(VLOOKUP(B198,TAG_RESTRICTED_HEAVY!$J$93:$L$134,3,FALSE),0)</f>
        <v>0</v>
      </c>
      <c r="I198" s="125">
        <f>IFERROR(VLOOKUP(B198,TAG_RESTRICTED_HEAVY!$N$93:$P$134,3,FALSE),0)</f>
        <v>0</v>
      </c>
      <c r="J198" s="177">
        <f>IFERROR(VLOOKUP(B198,TAG_RESTRICTED_HEAVY!$R$93:$T$134,3,FALSE),0)</f>
        <v>0</v>
      </c>
      <c r="K198" s="176"/>
      <c r="L198" s="177">
        <f>IFERROR(VLOOKUP(B198,TAG_RESTRICTED_HEAVY!$V$93:$X$134,3,FALSE),0)</f>
        <v>0</v>
      </c>
      <c r="M198" s="177">
        <f>IFERROR(VLOOKUP(B198,TAG_RESTRICTED_HEAVY!$Z$93:$AB$134,3,FALSE),0)</f>
        <v>0</v>
      </c>
      <c r="N198" s="178">
        <f>IFERROR(VLOOKUP(B198,TAG_RESTRICTED_HEAVY!$AD$93:$AF$134,3,FALSE),0)</f>
        <v>0</v>
      </c>
      <c r="O198" s="176"/>
    </row>
    <row r="199" spans="1:15" ht="15" customHeight="1">
      <c r="A199" s="139">
        <f>TAG_RESTRICTED_HEAVY!A14</f>
        <v>0</v>
      </c>
      <c r="B199" s="96">
        <f>TAG_RESTRICTED_HEAVY!B14</f>
        <v>0</v>
      </c>
      <c r="C199" s="141">
        <f t="shared" si="6"/>
        <v>0</v>
      </c>
      <c r="D199" s="175">
        <f t="shared" si="7"/>
        <v>0</v>
      </c>
      <c r="E199" s="124">
        <f>IFERROR(VLOOKUP(B199,TAG_RESTRICTED_HEAVY!$B$93:$D$134,3,FALSE),0)</f>
        <v>0</v>
      </c>
      <c r="F199" s="124">
        <f>IFERROR(VLOOKUP(B199,TAG_RESTRICTED_HEAVY!$F$93:$H$134,3,FALSE),0)</f>
        <v>0</v>
      </c>
      <c r="G199" s="176"/>
      <c r="H199" s="124">
        <f>IFERROR(VLOOKUP(B199,TAG_RESTRICTED_HEAVY!$J$93:$L$134,3,FALSE),0)</f>
        <v>0</v>
      </c>
      <c r="I199" s="125">
        <f>IFERROR(VLOOKUP(B199,TAG_RESTRICTED_HEAVY!$N$93:$P$134,3,FALSE),0)</f>
        <v>0</v>
      </c>
      <c r="J199" s="177">
        <f>IFERROR(VLOOKUP(B199,TAG_RESTRICTED_HEAVY!$R$93:$T$134,3,FALSE),0)</f>
        <v>0</v>
      </c>
      <c r="K199" s="176"/>
      <c r="L199" s="177">
        <f>IFERROR(VLOOKUP(B199,TAG_RESTRICTED_HEAVY!$V$93:$X$134,3,FALSE),0)</f>
        <v>0</v>
      </c>
      <c r="M199" s="177">
        <f>IFERROR(VLOOKUP(B199,TAG_RESTRICTED_HEAVY!$Z$93:$AB$134,3,FALSE),0)</f>
        <v>0</v>
      </c>
      <c r="N199" s="178">
        <f>IFERROR(VLOOKUP(B199,TAG_RESTRICTED_HEAVY!$AD$93:$AF$134,3,FALSE),0)</f>
        <v>0</v>
      </c>
      <c r="O199" s="176"/>
    </row>
    <row r="200" spans="1:15" ht="15" customHeight="1">
      <c r="A200" s="139">
        <f>TAG_RESTRICTED_HEAVY!A15</f>
        <v>0</v>
      </c>
      <c r="B200" s="96">
        <f>TAG_RESTRICTED_HEAVY!B15</f>
        <v>0</v>
      </c>
      <c r="C200" s="141">
        <f t="shared" si="6"/>
        <v>0</v>
      </c>
      <c r="D200" s="175">
        <f t="shared" si="7"/>
        <v>0</v>
      </c>
      <c r="E200" s="124">
        <f>IFERROR(VLOOKUP(B200,TAG_RESTRICTED_HEAVY!$B$93:$D$134,3,FALSE),0)</f>
        <v>0</v>
      </c>
      <c r="F200" s="124">
        <f>IFERROR(VLOOKUP(B200,TAG_RESTRICTED_HEAVY!$F$93:$H$134,3,FALSE),0)</f>
        <v>0</v>
      </c>
      <c r="G200" s="176"/>
      <c r="H200" s="124">
        <f>IFERROR(VLOOKUP(B200,TAG_RESTRICTED_HEAVY!$J$93:$L$134,3,FALSE),0)</f>
        <v>0</v>
      </c>
      <c r="I200" s="125">
        <f>IFERROR(VLOOKUP(B200,TAG_RESTRICTED_HEAVY!$N$93:$P$134,3,FALSE),0)</f>
        <v>0</v>
      </c>
      <c r="J200" s="177">
        <f>IFERROR(VLOOKUP(B200,TAG_RESTRICTED_HEAVY!$R$93:$T$134,3,FALSE),0)</f>
        <v>0</v>
      </c>
      <c r="K200" s="176"/>
      <c r="L200" s="177">
        <f>IFERROR(VLOOKUP(B200,TAG_RESTRICTED_HEAVY!$V$93:$X$134,3,FALSE),0)</f>
        <v>0</v>
      </c>
      <c r="M200" s="177">
        <f>IFERROR(VLOOKUP(B200,TAG_RESTRICTED_HEAVY!$Z$93:$AB$134,3,FALSE),0)</f>
        <v>0</v>
      </c>
      <c r="N200" s="178">
        <f>IFERROR(VLOOKUP(B200,TAG_RESTRICTED_HEAVY!$AD$93:$AF$134,3,FALSE),0)</f>
        <v>0</v>
      </c>
      <c r="O200" s="176"/>
    </row>
    <row r="201" spans="1:15" ht="15" customHeight="1">
      <c r="A201" s="139">
        <f>TAG_RESTRICTED_HEAVY!A16</f>
        <v>0</v>
      </c>
      <c r="B201" s="96">
        <f>TAG_RESTRICTED_HEAVY!B16</f>
        <v>0</v>
      </c>
      <c r="C201" s="141">
        <f t="shared" si="6"/>
        <v>0</v>
      </c>
      <c r="D201" s="175">
        <f t="shared" si="7"/>
        <v>0</v>
      </c>
      <c r="E201" s="124">
        <f>IFERROR(VLOOKUP(B201,TAG_RESTRICTED_HEAVY!$B$93:$D$134,3,FALSE),0)</f>
        <v>0</v>
      </c>
      <c r="F201" s="124">
        <f>IFERROR(VLOOKUP(B201,TAG_RESTRICTED_HEAVY!$F$93:$H$134,3,FALSE),0)</f>
        <v>0</v>
      </c>
      <c r="G201" s="176"/>
      <c r="H201" s="124">
        <f>IFERROR(VLOOKUP(B201,TAG_RESTRICTED_HEAVY!$J$93:$L$134,3,FALSE),0)</f>
        <v>0</v>
      </c>
      <c r="I201" s="125">
        <f>IFERROR(VLOOKUP(B201,TAG_RESTRICTED_HEAVY!$N$93:$P$134,3,FALSE),0)</f>
        <v>0</v>
      </c>
      <c r="J201" s="177">
        <f>IFERROR(VLOOKUP(B201,TAG_RESTRICTED_HEAVY!$R$93:$T$134,3,FALSE),0)</f>
        <v>0</v>
      </c>
      <c r="K201" s="176"/>
      <c r="L201" s="177">
        <f>IFERROR(VLOOKUP(B201,TAG_RESTRICTED_HEAVY!$V$93:$X$134,3,FALSE),0)</f>
        <v>0</v>
      </c>
      <c r="M201" s="177">
        <f>IFERROR(VLOOKUP(B201,TAG_RESTRICTED_HEAVY!$Z$93:$AB$134,3,FALSE),0)</f>
        <v>0</v>
      </c>
      <c r="N201" s="178">
        <f>IFERROR(VLOOKUP(B201,TAG_RESTRICTED_HEAVY!$AD$93:$AF$134,3,FALSE),0)</f>
        <v>0</v>
      </c>
      <c r="O201" s="176"/>
    </row>
    <row r="202" spans="1:15" ht="15" customHeight="1">
      <c r="A202" s="139">
        <f>TAG_RESTRICTED_HEAVY!A17</f>
        <v>0</v>
      </c>
      <c r="B202" s="96">
        <f>TAG_RESTRICTED_HEAVY!B17</f>
        <v>0</v>
      </c>
      <c r="C202" s="141">
        <f t="shared" si="6"/>
        <v>0</v>
      </c>
      <c r="D202" s="175">
        <f t="shared" si="7"/>
        <v>0</v>
      </c>
      <c r="E202" s="124">
        <f>IFERROR(VLOOKUP(B202,TAG_RESTRICTED_HEAVY!$B$93:$D$134,3,FALSE),0)</f>
        <v>0</v>
      </c>
      <c r="F202" s="124">
        <f>IFERROR(VLOOKUP(B202,TAG_RESTRICTED_HEAVY!$F$93:$H$134,3,FALSE),0)</f>
        <v>0</v>
      </c>
      <c r="G202" s="176"/>
      <c r="H202" s="124">
        <f>IFERROR(VLOOKUP(B202,TAG_RESTRICTED_HEAVY!$J$93:$L$134,3,FALSE),0)</f>
        <v>0</v>
      </c>
      <c r="I202" s="125">
        <f>IFERROR(VLOOKUP(B202,TAG_RESTRICTED_HEAVY!$N$93:$P$134,3,FALSE),0)</f>
        <v>0</v>
      </c>
      <c r="J202" s="177">
        <f>IFERROR(VLOOKUP(B202,TAG_RESTRICTED_HEAVY!$R$93:$T$134,3,FALSE),0)</f>
        <v>0</v>
      </c>
      <c r="K202" s="176"/>
      <c r="L202" s="177">
        <f>IFERROR(VLOOKUP(B202,TAG_RESTRICTED_HEAVY!$V$93:$X$134,3,FALSE),0)</f>
        <v>0</v>
      </c>
      <c r="M202" s="177">
        <f>IFERROR(VLOOKUP(B202,TAG_RESTRICTED_HEAVY!$Z$93:$AB$134,3,FALSE),0)</f>
        <v>0</v>
      </c>
      <c r="N202" s="178">
        <f>IFERROR(VLOOKUP(B202,TAG_RESTRICTED_HEAVY!$AD$93:$AF$134,3,FALSE),0)</f>
        <v>0</v>
      </c>
      <c r="O202" s="176"/>
    </row>
    <row r="203" spans="1:15" ht="15" customHeight="1">
      <c r="A203" s="139">
        <f>TAG_RESTRICTED_HEAVY!A18</f>
        <v>0</v>
      </c>
      <c r="B203" s="96">
        <f>TAG_RESTRICTED_HEAVY!B18</f>
        <v>0</v>
      </c>
      <c r="C203" s="141">
        <f t="shared" si="6"/>
        <v>0</v>
      </c>
      <c r="D203" s="175">
        <f t="shared" si="7"/>
        <v>0</v>
      </c>
      <c r="E203" s="124">
        <f>IFERROR(VLOOKUP(B203,TAG_RESTRICTED_HEAVY!$B$93:$D$134,3,FALSE),0)</f>
        <v>0</v>
      </c>
      <c r="F203" s="124">
        <f>IFERROR(VLOOKUP(B203,TAG_RESTRICTED_HEAVY!$F$93:$H$134,3,FALSE),0)</f>
        <v>0</v>
      </c>
      <c r="G203" s="176"/>
      <c r="H203" s="124">
        <f>IFERROR(VLOOKUP(B203,TAG_RESTRICTED_HEAVY!$J$93:$L$134,3,FALSE),0)</f>
        <v>0</v>
      </c>
      <c r="I203" s="125">
        <f>IFERROR(VLOOKUP(B203,TAG_RESTRICTED_HEAVY!$N$93:$P$134,3,FALSE),0)</f>
        <v>0</v>
      </c>
      <c r="J203" s="177">
        <f>IFERROR(VLOOKUP(B203,TAG_RESTRICTED_HEAVY!$R$93:$T$134,3,FALSE),0)</f>
        <v>0</v>
      </c>
      <c r="K203" s="176"/>
      <c r="L203" s="177">
        <f>IFERROR(VLOOKUP(B203,TAG_RESTRICTED_HEAVY!$V$93:$X$134,3,FALSE),0)</f>
        <v>0</v>
      </c>
      <c r="M203" s="177">
        <f>IFERROR(VLOOKUP(B203,TAG_RESTRICTED_HEAVY!$Z$93:$AB$134,3,FALSE),0)</f>
        <v>0</v>
      </c>
      <c r="N203" s="178">
        <f>IFERROR(VLOOKUP(B203,TAG_RESTRICTED_HEAVY!$AD$93:$AF$134,3,FALSE),0)</f>
        <v>0</v>
      </c>
      <c r="O203" s="176"/>
    </row>
    <row r="204" spans="1:15" ht="15" customHeight="1">
      <c r="A204" s="139">
        <f>TAG_RESTRICTED_HEAVY!A19</f>
        <v>0</v>
      </c>
      <c r="B204" s="96">
        <f>TAG_RESTRICTED_HEAVY!B19</f>
        <v>0</v>
      </c>
      <c r="C204" s="141">
        <f t="shared" si="6"/>
        <v>0</v>
      </c>
      <c r="D204" s="175">
        <f t="shared" si="7"/>
        <v>0</v>
      </c>
      <c r="E204" s="124">
        <f>IFERROR(VLOOKUP(B204,TAG_RESTRICTED_HEAVY!$B$93:$D$134,3,FALSE),0)</f>
        <v>0</v>
      </c>
      <c r="F204" s="124">
        <f>IFERROR(VLOOKUP(B204,TAG_RESTRICTED_HEAVY!$F$93:$H$134,3,FALSE),0)</f>
        <v>0</v>
      </c>
      <c r="G204" s="176"/>
      <c r="H204" s="124">
        <f>IFERROR(VLOOKUP(B204,TAG_RESTRICTED_HEAVY!$J$93:$L$134,3,FALSE),0)</f>
        <v>0</v>
      </c>
      <c r="I204" s="125">
        <f>IFERROR(VLOOKUP(B204,TAG_RESTRICTED_HEAVY!$N$93:$P$134,3,FALSE),0)</f>
        <v>0</v>
      </c>
      <c r="J204" s="177">
        <f>IFERROR(VLOOKUP(B204,TAG_RESTRICTED_HEAVY!$R$93:$T$134,3,FALSE),0)</f>
        <v>0</v>
      </c>
      <c r="K204" s="176"/>
      <c r="L204" s="177">
        <f>IFERROR(VLOOKUP(B204,TAG_RESTRICTED_HEAVY!$V$93:$X$134,3,FALSE),0)</f>
        <v>0</v>
      </c>
      <c r="M204" s="177">
        <f>IFERROR(VLOOKUP(B204,TAG_RESTRICTED_HEAVY!$Z$93:$AB$134,3,FALSE),0)</f>
        <v>0</v>
      </c>
      <c r="N204" s="178">
        <f>IFERROR(VLOOKUP(B204,TAG_RESTRICTED_HEAVY!$AD$93:$AF$134,3,FALSE),0)</f>
        <v>0</v>
      </c>
      <c r="O204" s="176"/>
    </row>
    <row r="205" spans="1:15" ht="15" customHeight="1">
      <c r="A205" s="139">
        <f>TAG_RESTRICTED_HEAVY!A20</f>
        <v>0</v>
      </c>
      <c r="B205" s="96">
        <f>TAG_RESTRICTED_HEAVY!B20</f>
        <v>0</v>
      </c>
      <c r="C205" s="141">
        <f t="shared" si="6"/>
        <v>0</v>
      </c>
      <c r="D205" s="175">
        <f t="shared" si="7"/>
        <v>0</v>
      </c>
      <c r="E205" s="124">
        <f>IFERROR(VLOOKUP(B205,TAG_RESTRICTED_HEAVY!$B$93:$D$134,3,FALSE),0)</f>
        <v>0</v>
      </c>
      <c r="F205" s="124">
        <f>IFERROR(VLOOKUP(B205,TAG_RESTRICTED_HEAVY!$F$93:$H$134,3,FALSE),0)</f>
        <v>0</v>
      </c>
      <c r="G205" s="176"/>
      <c r="H205" s="124">
        <f>IFERROR(VLOOKUP(B205,TAG_RESTRICTED_HEAVY!$J$93:$L$134,3,FALSE),0)</f>
        <v>0</v>
      </c>
      <c r="I205" s="125">
        <f>IFERROR(VLOOKUP(B205,TAG_RESTRICTED_HEAVY!$N$93:$P$134,3,FALSE),0)</f>
        <v>0</v>
      </c>
      <c r="J205" s="177">
        <f>IFERROR(VLOOKUP(B205,TAG_RESTRICTED_HEAVY!$R$93:$T$134,3,FALSE),0)</f>
        <v>0</v>
      </c>
      <c r="K205" s="176"/>
      <c r="L205" s="177">
        <f>IFERROR(VLOOKUP(B205,TAG_RESTRICTED_HEAVY!$V$93:$X$134,3,FALSE),0)</f>
        <v>0</v>
      </c>
      <c r="M205" s="177">
        <f>IFERROR(VLOOKUP(B205,TAG_RESTRICTED_HEAVY!$Z$93:$AB$134,3,FALSE),0)</f>
        <v>0</v>
      </c>
      <c r="N205" s="178">
        <f>IFERROR(VLOOKUP(B205,TAG_RESTRICTED_HEAVY!$AD$93:$AF$134,3,FALSE),0)</f>
        <v>0</v>
      </c>
      <c r="O205" s="176"/>
    </row>
    <row r="206" spans="1:15" ht="15" customHeight="1">
      <c r="A206" s="139">
        <f>TAG_RESTRICTED_HEAVY!A21</f>
        <v>0</v>
      </c>
      <c r="B206" s="96">
        <f>TAG_RESTRICTED_HEAVY!B21</f>
        <v>0</v>
      </c>
      <c r="C206" s="141">
        <f t="shared" si="6"/>
        <v>0</v>
      </c>
      <c r="D206" s="175">
        <f t="shared" si="7"/>
        <v>0</v>
      </c>
      <c r="E206" s="124">
        <f>IFERROR(VLOOKUP(B206,TAG_RESTRICTED_HEAVY!$B$93:$D$134,3,FALSE),0)</f>
        <v>0</v>
      </c>
      <c r="F206" s="124">
        <f>IFERROR(VLOOKUP(B206,TAG_RESTRICTED_HEAVY!$F$93:$H$134,3,FALSE),0)</f>
        <v>0</v>
      </c>
      <c r="G206" s="176"/>
      <c r="H206" s="124">
        <f>IFERROR(VLOOKUP(B206,TAG_RESTRICTED_HEAVY!$J$93:$L$134,3,FALSE),0)</f>
        <v>0</v>
      </c>
      <c r="I206" s="125">
        <f>IFERROR(VLOOKUP(B206,TAG_RESTRICTED_HEAVY!$N$93:$P$134,3,FALSE),0)</f>
        <v>0</v>
      </c>
      <c r="J206" s="177">
        <f>IFERROR(VLOOKUP(B206,TAG_RESTRICTED_HEAVY!$R$93:$T$134,3,FALSE),0)</f>
        <v>0</v>
      </c>
      <c r="K206" s="176"/>
      <c r="L206" s="177">
        <f>IFERROR(VLOOKUP(B206,TAG_RESTRICTED_HEAVY!$V$93:$X$134,3,FALSE),0)</f>
        <v>0</v>
      </c>
      <c r="M206" s="177">
        <f>IFERROR(VLOOKUP(B206,TAG_RESTRICTED_HEAVY!$Z$93:$AB$134,3,FALSE),0)</f>
        <v>0</v>
      </c>
      <c r="N206" s="178">
        <f>IFERROR(VLOOKUP(B206,TAG_RESTRICTED_HEAVY!$AD$93:$AF$134,3,FALSE),0)</f>
        <v>0</v>
      </c>
      <c r="O206" s="176"/>
    </row>
    <row r="207" spans="1:15" ht="15" customHeight="1">
      <c r="A207" s="139">
        <f>TAG_RESTRICTED_HEAVY!A22</f>
        <v>0</v>
      </c>
      <c r="B207" s="96">
        <f>TAG_RESTRICTED_HEAVY!B22</f>
        <v>0</v>
      </c>
      <c r="C207" s="141">
        <f t="shared" si="6"/>
        <v>0</v>
      </c>
      <c r="D207" s="175">
        <f t="shared" si="7"/>
        <v>0</v>
      </c>
      <c r="E207" s="124">
        <f>IFERROR(VLOOKUP(B207,TAG_RESTRICTED_HEAVY!$B$93:$D$134,3,FALSE),0)</f>
        <v>0</v>
      </c>
      <c r="F207" s="124">
        <f>IFERROR(VLOOKUP(B207,TAG_RESTRICTED_HEAVY!$F$93:$H$134,3,FALSE),0)</f>
        <v>0</v>
      </c>
      <c r="G207" s="176"/>
      <c r="H207" s="124">
        <f>IFERROR(VLOOKUP(B207,TAG_RESTRICTED_HEAVY!$J$93:$L$134,3,FALSE),0)</f>
        <v>0</v>
      </c>
      <c r="I207" s="125">
        <f>IFERROR(VLOOKUP(B207,TAG_RESTRICTED_HEAVY!$N$93:$P$134,3,FALSE),0)</f>
        <v>0</v>
      </c>
      <c r="J207" s="177">
        <f>IFERROR(VLOOKUP(B207,TAG_RESTRICTED_HEAVY!$R$93:$T$134,3,FALSE),0)</f>
        <v>0</v>
      </c>
      <c r="K207" s="176"/>
      <c r="L207" s="177">
        <f>IFERROR(VLOOKUP(B207,TAG_RESTRICTED_HEAVY!$V$93:$X$134,3,FALSE),0)</f>
        <v>0</v>
      </c>
      <c r="M207" s="177">
        <f>IFERROR(VLOOKUP(B207,TAG_RESTRICTED_HEAVY!$Z$93:$AB$134,3,FALSE),0)</f>
        <v>0</v>
      </c>
      <c r="N207" s="178">
        <f>IFERROR(VLOOKUP(B207,TAG_RESTRICTED_HEAVY!$AD$93:$AF$134,3,FALSE),0)</f>
        <v>0</v>
      </c>
      <c r="O207" s="176"/>
    </row>
    <row r="208" spans="1:15" ht="15" customHeight="1">
      <c r="A208" s="139">
        <f>TAG_RESTRICTED_HEAVY!A23</f>
        <v>0</v>
      </c>
      <c r="B208" s="96">
        <f>TAG_RESTRICTED_HEAVY!B23</f>
        <v>0</v>
      </c>
      <c r="C208" s="141">
        <f t="shared" si="6"/>
        <v>0</v>
      </c>
      <c r="D208" s="175">
        <f t="shared" si="7"/>
        <v>0</v>
      </c>
      <c r="E208" s="124">
        <f>IFERROR(VLOOKUP(B208,TAG_RESTRICTED_HEAVY!$B$93:$D$134,3,FALSE),0)</f>
        <v>0</v>
      </c>
      <c r="F208" s="124">
        <f>IFERROR(VLOOKUP(B208,TAG_RESTRICTED_HEAVY!$F$93:$H$134,3,FALSE),0)</f>
        <v>0</v>
      </c>
      <c r="G208" s="176"/>
      <c r="H208" s="124">
        <f>IFERROR(VLOOKUP(B208,TAG_RESTRICTED_HEAVY!$J$93:$L$134,3,FALSE),0)</f>
        <v>0</v>
      </c>
      <c r="I208" s="125">
        <f>IFERROR(VLOOKUP(B208,TAG_RESTRICTED_HEAVY!$N$93:$P$134,3,FALSE),0)</f>
        <v>0</v>
      </c>
      <c r="J208" s="177">
        <f>IFERROR(VLOOKUP(B208,TAG_RESTRICTED_HEAVY!$R$93:$T$134,3,FALSE),0)</f>
        <v>0</v>
      </c>
      <c r="K208" s="176"/>
      <c r="L208" s="177">
        <f>IFERROR(VLOOKUP(B208,TAG_RESTRICTED_HEAVY!$V$93:$X$134,3,FALSE),0)</f>
        <v>0</v>
      </c>
      <c r="M208" s="177">
        <f>IFERROR(VLOOKUP(B208,TAG_RESTRICTED_HEAVY!$Z$93:$AB$134,3,FALSE),0)</f>
        <v>0</v>
      </c>
      <c r="N208" s="178">
        <f>IFERROR(VLOOKUP(B208,TAG_RESTRICTED_HEAVY!$AD$93:$AF$134,3,FALSE),0)</f>
        <v>0</v>
      </c>
      <c r="O208" s="176"/>
    </row>
    <row r="209" spans="1:15" ht="15" customHeight="1">
      <c r="A209" s="139">
        <f>TAG_RESTRICTED_HEAVY!A24</f>
        <v>0</v>
      </c>
      <c r="B209" s="96">
        <f>TAG_RESTRICTED_HEAVY!B24</f>
        <v>0</v>
      </c>
      <c r="C209" s="141">
        <f t="shared" si="6"/>
        <v>0</v>
      </c>
      <c r="D209" s="175">
        <f t="shared" si="7"/>
        <v>0</v>
      </c>
      <c r="E209" s="124">
        <f>IFERROR(VLOOKUP(B209,TAG_RESTRICTED_HEAVY!$B$93:$D$134,3,FALSE),0)</f>
        <v>0</v>
      </c>
      <c r="F209" s="124">
        <f>IFERROR(VLOOKUP(B209,TAG_RESTRICTED_HEAVY!$F$93:$H$134,3,FALSE),0)</f>
        <v>0</v>
      </c>
      <c r="G209" s="176"/>
      <c r="H209" s="124">
        <f>IFERROR(VLOOKUP(B209,TAG_RESTRICTED_HEAVY!$J$93:$L$134,3,FALSE),0)</f>
        <v>0</v>
      </c>
      <c r="I209" s="125">
        <f>IFERROR(VLOOKUP(B209,TAG_RESTRICTED_HEAVY!$N$93:$P$134,3,FALSE),0)</f>
        <v>0</v>
      </c>
      <c r="J209" s="177">
        <f>IFERROR(VLOOKUP(B209,TAG_RESTRICTED_HEAVY!$R$93:$T$134,3,FALSE),0)</f>
        <v>0</v>
      </c>
      <c r="K209" s="176"/>
      <c r="L209" s="177">
        <f>IFERROR(VLOOKUP(B209,TAG_RESTRICTED_HEAVY!$V$93:$X$134,3,FALSE),0)</f>
        <v>0</v>
      </c>
      <c r="M209" s="177">
        <f>IFERROR(VLOOKUP(B209,TAG_RESTRICTED_HEAVY!$Z$93:$AB$134,3,FALSE),0)</f>
        <v>0</v>
      </c>
      <c r="N209" s="178">
        <f>IFERROR(VLOOKUP(B209,TAG_RESTRICTED_HEAVY!$AD$93:$AF$134,3,FALSE),0)</f>
        <v>0</v>
      </c>
      <c r="O209" s="176"/>
    </row>
    <row r="210" spans="1:15" ht="15" customHeight="1">
      <c r="A210" s="139">
        <f>TAG_RESTRICTED_HEAVY!A25</f>
        <v>0</v>
      </c>
      <c r="B210" s="96">
        <f>TAG_RESTRICTED_HEAVY!B25</f>
        <v>0</v>
      </c>
      <c r="C210" s="141">
        <f t="shared" si="6"/>
        <v>0</v>
      </c>
      <c r="D210" s="175">
        <f t="shared" si="7"/>
        <v>0</v>
      </c>
      <c r="E210" s="124">
        <f>IFERROR(VLOOKUP(B210,TAG_RESTRICTED_HEAVY!$B$93:$D$134,3,FALSE),0)</f>
        <v>0</v>
      </c>
      <c r="F210" s="124">
        <f>IFERROR(VLOOKUP(B210,TAG_RESTRICTED_HEAVY!$F$93:$H$134,3,FALSE),0)</f>
        <v>0</v>
      </c>
      <c r="G210" s="176"/>
      <c r="H210" s="124">
        <f>IFERROR(VLOOKUP(B210,TAG_RESTRICTED_HEAVY!$J$93:$L$134,3,FALSE),0)</f>
        <v>0</v>
      </c>
      <c r="I210" s="125">
        <f>IFERROR(VLOOKUP(B210,TAG_RESTRICTED_HEAVY!$N$93:$P$134,3,FALSE),0)</f>
        <v>0</v>
      </c>
      <c r="J210" s="177">
        <f>IFERROR(VLOOKUP(B210,TAG_RESTRICTED_HEAVY!$R$93:$T$134,3,FALSE),0)</f>
        <v>0</v>
      </c>
      <c r="K210" s="176"/>
      <c r="L210" s="177">
        <f>IFERROR(VLOOKUP(B210,TAG_RESTRICTED_HEAVY!$V$93:$X$134,3,FALSE),0)</f>
        <v>0</v>
      </c>
      <c r="M210" s="177">
        <f>IFERROR(VLOOKUP(B210,TAG_RESTRICTED_HEAVY!$Z$93:$AB$134,3,FALSE),0)</f>
        <v>0</v>
      </c>
      <c r="N210" s="178">
        <f>IFERROR(VLOOKUP(B210,TAG_RESTRICTED_HEAVY!$AD$93:$AF$134,3,FALSE),0)</f>
        <v>0</v>
      </c>
      <c r="O210" s="176"/>
    </row>
    <row r="211" spans="1:15" ht="15" customHeight="1">
      <c r="A211" s="139">
        <f>TAG_RESTRICTED_HEAVY!A26</f>
        <v>0</v>
      </c>
      <c r="B211" s="96">
        <f>TAG_RESTRICTED_HEAVY!B26</f>
        <v>0</v>
      </c>
      <c r="C211" s="141">
        <f t="shared" si="6"/>
        <v>0</v>
      </c>
      <c r="D211" s="175">
        <f t="shared" si="7"/>
        <v>0</v>
      </c>
      <c r="E211" s="124">
        <f>IFERROR(VLOOKUP(B211,TAG_RESTRICTED_HEAVY!$B$93:$D$134,3,FALSE),0)</f>
        <v>0</v>
      </c>
      <c r="F211" s="124">
        <f>IFERROR(VLOOKUP(B211,TAG_RESTRICTED_HEAVY!$F$93:$H$134,3,FALSE),0)</f>
        <v>0</v>
      </c>
      <c r="G211" s="176"/>
      <c r="H211" s="124">
        <f>IFERROR(VLOOKUP(B211,TAG_RESTRICTED_HEAVY!$J$93:$L$134,3,FALSE),0)</f>
        <v>0</v>
      </c>
      <c r="I211" s="125">
        <f>IFERROR(VLOOKUP(B211,TAG_RESTRICTED_HEAVY!$N$93:$P$134,3,FALSE),0)</f>
        <v>0</v>
      </c>
      <c r="J211" s="177">
        <f>IFERROR(VLOOKUP(B211,TAG_RESTRICTED_HEAVY!$R$93:$T$134,3,FALSE),0)</f>
        <v>0</v>
      </c>
      <c r="K211" s="176"/>
      <c r="L211" s="177">
        <f>IFERROR(VLOOKUP(B211,TAG_RESTRICTED_HEAVY!$V$93:$X$134,3,FALSE),0)</f>
        <v>0</v>
      </c>
      <c r="M211" s="177">
        <f>IFERROR(VLOOKUP(B211,TAG_RESTRICTED_HEAVY!$Z$93:$AB$134,3,FALSE),0)</f>
        <v>0</v>
      </c>
      <c r="N211" s="178">
        <f>IFERROR(VLOOKUP(B211,TAG_RESTRICTED_HEAVY!$AD$93:$AF$134,3,FALSE),0)</f>
        <v>0</v>
      </c>
      <c r="O211" s="176"/>
    </row>
    <row r="212" spans="1:15" ht="15" customHeight="1">
      <c r="A212" s="139">
        <f>TAG_RESTRICTED_HEAVY!A27</f>
        <v>0</v>
      </c>
      <c r="B212" s="96">
        <f>TAG_RESTRICTED_HEAVY!B27</f>
        <v>0</v>
      </c>
      <c r="C212" s="141">
        <f t="shared" si="6"/>
        <v>0</v>
      </c>
      <c r="D212" s="175">
        <f t="shared" si="7"/>
        <v>0</v>
      </c>
      <c r="E212" s="124">
        <f>IFERROR(VLOOKUP(B212,TAG_RESTRICTED_HEAVY!$B$93:$D$134,3,FALSE),0)</f>
        <v>0</v>
      </c>
      <c r="F212" s="124">
        <f>IFERROR(VLOOKUP(B212,TAG_RESTRICTED_HEAVY!$F$93:$H$134,3,FALSE),0)</f>
        <v>0</v>
      </c>
      <c r="G212" s="176"/>
      <c r="H212" s="124">
        <f>IFERROR(VLOOKUP(B212,TAG_RESTRICTED_HEAVY!$J$93:$L$134,3,FALSE),0)</f>
        <v>0</v>
      </c>
      <c r="I212" s="125">
        <f>IFERROR(VLOOKUP(B212,TAG_RESTRICTED_HEAVY!$N$93:$P$134,3,FALSE),0)</f>
        <v>0</v>
      </c>
      <c r="J212" s="177">
        <f>IFERROR(VLOOKUP(B212,TAG_RESTRICTED_HEAVY!$R$93:$T$134,3,FALSE),0)</f>
        <v>0</v>
      </c>
      <c r="K212" s="176"/>
      <c r="L212" s="177">
        <f>IFERROR(VLOOKUP(B212,TAG_RESTRICTED_HEAVY!$V$93:$X$134,3,FALSE),0)</f>
        <v>0</v>
      </c>
      <c r="M212" s="177">
        <f>IFERROR(VLOOKUP(B212,TAG_RESTRICTED_HEAVY!$Z$93:$AB$134,3,FALSE),0)</f>
        <v>0</v>
      </c>
      <c r="N212" s="178">
        <f>IFERROR(VLOOKUP(B212,TAG_RESTRICTED_HEAVY!$AD$93:$AF$134,3,FALSE),0)</f>
        <v>0</v>
      </c>
      <c r="O212" s="176"/>
    </row>
    <row r="213" spans="1:15" ht="15" customHeight="1">
      <c r="A213" s="139">
        <f>TAG_RESTRICTED_HEAVY!A28</f>
        <v>0</v>
      </c>
      <c r="B213" s="96">
        <f>TAG_RESTRICTED_HEAVY!B28</f>
        <v>0</v>
      </c>
      <c r="C213" s="141">
        <f t="shared" si="6"/>
        <v>0</v>
      </c>
      <c r="D213" s="175">
        <f t="shared" si="7"/>
        <v>0</v>
      </c>
      <c r="E213" s="124">
        <f>IFERROR(VLOOKUP(B213,TAG_RESTRICTED_HEAVY!$B$93:$D$134,3,FALSE),0)</f>
        <v>0</v>
      </c>
      <c r="F213" s="124">
        <f>IFERROR(VLOOKUP(B213,TAG_RESTRICTED_HEAVY!$F$93:$H$134,3,FALSE),0)</f>
        <v>0</v>
      </c>
      <c r="G213" s="176"/>
      <c r="H213" s="124">
        <f>IFERROR(VLOOKUP(B213,TAG_RESTRICTED_HEAVY!$J$93:$L$134,3,FALSE),0)</f>
        <v>0</v>
      </c>
      <c r="I213" s="125">
        <f>IFERROR(VLOOKUP(B213,TAG_RESTRICTED_HEAVY!$N$93:$P$134,3,FALSE),0)</f>
        <v>0</v>
      </c>
      <c r="J213" s="177">
        <f>IFERROR(VLOOKUP(B213,TAG_RESTRICTED_HEAVY!$R$93:$T$134,3,FALSE),0)</f>
        <v>0</v>
      </c>
      <c r="K213" s="176"/>
      <c r="L213" s="177">
        <f>IFERROR(VLOOKUP(B213,TAG_RESTRICTED_HEAVY!$V$93:$X$134,3,FALSE),0)</f>
        <v>0</v>
      </c>
      <c r="M213" s="177">
        <f>IFERROR(VLOOKUP(B213,TAG_RESTRICTED_HEAVY!$Z$93:$AB$134,3,FALSE),0)</f>
        <v>0</v>
      </c>
      <c r="N213" s="178">
        <f>IFERROR(VLOOKUP(B213,TAG_RESTRICTED_HEAVY!$AD$93:$AF$134,3,FALSE),0)</f>
        <v>0</v>
      </c>
      <c r="O213" s="176"/>
    </row>
    <row r="214" spans="1:15" ht="15" customHeight="1">
      <c r="A214" s="139">
        <f>TAG_RESTRICTED_HEAVY!A29</f>
        <v>0</v>
      </c>
      <c r="B214" s="96">
        <f>TAG_RESTRICTED_HEAVY!B29</f>
        <v>0</v>
      </c>
      <c r="C214" s="141">
        <f t="shared" si="6"/>
        <v>0</v>
      </c>
      <c r="D214" s="175">
        <f t="shared" si="7"/>
        <v>0</v>
      </c>
      <c r="E214" s="124">
        <f>IFERROR(VLOOKUP(B214,TAG_RESTRICTED_HEAVY!$B$93:$D$134,3,FALSE),0)</f>
        <v>0</v>
      </c>
      <c r="F214" s="124">
        <f>IFERROR(VLOOKUP(B214,TAG_RESTRICTED_HEAVY!$F$93:$H$134,3,FALSE),0)</f>
        <v>0</v>
      </c>
      <c r="G214" s="176"/>
      <c r="H214" s="124">
        <f>IFERROR(VLOOKUP(B214,TAG_RESTRICTED_HEAVY!$J$93:$L$134,3,FALSE),0)</f>
        <v>0</v>
      </c>
      <c r="I214" s="125">
        <f>IFERROR(VLOOKUP(B214,TAG_RESTRICTED_HEAVY!$N$93:$P$134,3,FALSE),0)</f>
        <v>0</v>
      </c>
      <c r="J214" s="177">
        <f>IFERROR(VLOOKUP(B214,TAG_RESTRICTED_HEAVY!$R$93:$T$134,3,FALSE),0)</f>
        <v>0</v>
      </c>
      <c r="K214" s="176"/>
      <c r="L214" s="177">
        <f>IFERROR(VLOOKUP(B214,TAG_RESTRICTED_HEAVY!$V$93:$X$134,3,FALSE),0)</f>
        <v>0</v>
      </c>
      <c r="M214" s="177">
        <f>IFERROR(VLOOKUP(B214,TAG_RESTRICTED_HEAVY!$Z$93:$AB$134,3,FALSE),0)</f>
        <v>0</v>
      </c>
      <c r="N214" s="178">
        <f>IFERROR(VLOOKUP(B214,TAG_RESTRICTED_HEAVY!$AD$93:$AF$134,3,FALSE),0)</f>
        <v>0</v>
      </c>
      <c r="O214" s="176"/>
    </row>
    <row r="215" spans="1:15" ht="15" customHeight="1">
      <c r="A215" s="139">
        <f>TAG_RESTRICTED_HEAVY!A30</f>
        <v>0</v>
      </c>
      <c r="B215" s="96">
        <f>TAG_RESTRICTED_HEAVY!B30</f>
        <v>0</v>
      </c>
      <c r="C215" s="141">
        <f t="shared" si="6"/>
        <v>0</v>
      </c>
      <c r="D215" s="175">
        <f t="shared" si="7"/>
        <v>0</v>
      </c>
      <c r="E215" s="124">
        <f>IFERROR(VLOOKUP(B215,TAG_RESTRICTED_HEAVY!$B$93:$D$134,3,FALSE),0)</f>
        <v>0</v>
      </c>
      <c r="F215" s="124">
        <f>IFERROR(VLOOKUP(B215,TAG_RESTRICTED_HEAVY!$F$93:$H$134,3,FALSE),0)</f>
        <v>0</v>
      </c>
      <c r="G215" s="176"/>
      <c r="H215" s="124">
        <f>IFERROR(VLOOKUP(B215,TAG_RESTRICTED_HEAVY!$J$93:$L$134,3,FALSE),0)</f>
        <v>0</v>
      </c>
      <c r="I215" s="125">
        <f>IFERROR(VLOOKUP(B215,TAG_RESTRICTED_HEAVY!$N$93:$P$134,3,FALSE),0)</f>
        <v>0</v>
      </c>
      <c r="J215" s="177">
        <f>IFERROR(VLOOKUP(B215,TAG_RESTRICTED_HEAVY!$R$93:$T$134,3,FALSE),0)</f>
        <v>0</v>
      </c>
      <c r="K215" s="176"/>
      <c r="L215" s="177">
        <f>IFERROR(VLOOKUP(B215,TAG_RESTRICTED_HEAVY!$V$93:$X$134,3,FALSE),0)</f>
        <v>0</v>
      </c>
      <c r="M215" s="177">
        <f>IFERROR(VLOOKUP(B215,TAG_RESTRICTED_HEAVY!$Z$93:$AB$134,3,FALSE),0)</f>
        <v>0</v>
      </c>
      <c r="N215" s="178">
        <f>IFERROR(VLOOKUP(B215,TAG_RESTRICTED_HEAVY!$AD$93:$AF$134,3,FALSE),0)</f>
        <v>0</v>
      </c>
      <c r="O215" s="176"/>
    </row>
    <row r="216" spans="1:15" ht="15" customHeight="1">
      <c r="A216" s="139">
        <f>TAG_RESTRICTED_HEAVY!A31</f>
        <v>0</v>
      </c>
      <c r="B216" s="96">
        <f>TAG_RESTRICTED_HEAVY!B31</f>
        <v>0</v>
      </c>
      <c r="C216" s="141">
        <f t="shared" si="6"/>
        <v>0</v>
      </c>
      <c r="D216" s="175">
        <f t="shared" si="7"/>
        <v>0</v>
      </c>
      <c r="E216" s="124">
        <f>IFERROR(VLOOKUP(B216,TAG_RESTRICTED_HEAVY!$B$93:$D$134,3,FALSE),0)</f>
        <v>0</v>
      </c>
      <c r="F216" s="124">
        <f>IFERROR(VLOOKUP(B216,TAG_RESTRICTED_HEAVY!$F$93:$H$134,3,FALSE),0)</f>
        <v>0</v>
      </c>
      <c r="G216" s="176"/>
      <c r="H216" s="124">
        <f>IFERROR(VLOOKUP(B216,TAG_RESTRICTED_HEAVY!$J$93:$L$134,3,FALSE),0)</f>
        <v>0</v>
      </c>
      <c r="I216" s="125">
        <f>IFERROR(VLOOKUP(B216,TAG_RESTRICTED_HEAVY!$N$93:$P$134,3,FALSE),0)</f>
        <v>0</v>
      </c>
      <c r="J216" s="177">
        <f>IFERROR(VLOOKUP(B216,TAG_RESTRICTED_HEAVY!$R$93:$T$134,3,FALSE),0)</f>
        <v>0</v>
      </c>
      <c r="K216" s="176"/>
      <c r="L216" s="177">
        <f>IFERROR(VLOOKUP(B216,TAG_RESTRICTED_HEAVY!$V$93:$X$134,3,FALSE),0)</f>
        <v>0</v>
      </c>
      <c r="M216" s="177">
        <f>IFERROR(VLOOKUP(B216,TAG_RESTRICTED_HEAVY!$Z$93:$AB$134,3,FALSE),0)</f>
        <v>0</v>
      </c>
      <c r="N216" s="178">
        <f>IFERROR(VLOOKUP(B216,TAG_RESTRICTED_HEAVY!$AD$93:$AF$134,3,FALSE),0)</f>
        <v>0</v>
      </c>
      <c r="O216" s="176"/>
    </row>
    <row r="217" spans="1:15" ht="15" customHeight="1">
      <c r="A217" s="139">
        <f>TAG_RESTRICTED_HEAVY!A32</f>
        <v>0</v>
      </c>
      <c r="B217" s="96">
        <f>TAG_RESTRICTED_HEAVY!B32</f>
        <v>0</v>
      </c>
      <c r="C217" s="141">
        <f t="shared" si="6"/>
        <v>0</v>
      </c>
      <c r="D217" s="175">
        <f t="shared" si="7"/>
        <v>0</v>
      </c>
      <c r="E217" s="124">
        <f>IFERROR(VLOOKUP(B217,TAG_RESTRICTED_HEAVY!$B$93:$D$134,3,FALSE),0)</f>
        <v>0</v>
      </c>
      <c r="F217" s="124">
        <f>IFERROR(VLOOKUP(B217,TAG_RESTRICTED_HEAVY!$F$93:$H$134,3,FALSE),0)</f>
        <v>0</v>
      </c>
      <c r="G217" s="176"/>
      <c r="H217" s="124">
        <f>IFERROR(VLOOKUP(B217,TAG_RESTRICTED_HEAVY!$J$93:$L$134,3,FALSE),0)</f>
        <v>0</v>
      </c>
      <c r="I217" s="125">
        <f>IFERROR(VLOOKUP(B217,TAG_RESTRICTED_HEAVY!$N$93:$P$134,3,FALSE),0)</f>
        <v>0</v>
      </c>
      <c r="J217" s="177">
        <f>IFERROR(VLOOKUP(B217,TAG_RESTRICTED_HEAVY!$R$93:$T$134,3,FALSE),0)</f>
        <v>0</v>
      </c>
      <c r="K217" s="176"/>
      <c r="L217" s="177">
        <f>IFERROR(VLOOKUP(B217,TAG_RESTRICTED_HEAVY!$V$93:$X$134,3,FALSE),0)</f>
        <v>0</v>
      </c>
      <c r="M217" s="177">
        <f>IFERROR(VLOOKUP(B217,TAG_RESTRICTED_HEAVY!$Z$93:$AB$134,3,FALSE),0)</f>
        <v>0</v>
      </c>
      <c r="N217" s="178">
        <f>IFERROR(VLOOKUP(B217,TAG_RESTRICTED_HEAVY!$AD$93:$AF$134,3,FALSE),0)</f>
        <v>0</v>
      </c>
      <c r="O217" s="176"/>
    </row>
    <row r="218" spans="1:15" ht="15" customHeight="1">
      <c r="A218" s="139">
        <f>TAG_RESTRICTED_HEAVY!A33</f>
        <v>0</v>
      </c>
      <c r="B218" s="96">
        <f>TAG_RESTRICTED_HEAVY!B33</f>
        <v>0</v>
      </c>
      <c r="C218" s="141">
        <f t="shared" si="6"/>
        <v>0</v>
      </c>
      <c r="D218" s="175">
        <f t="shared" si="7"/>
        <v>0</v>
      </c>
      <c r="E218" s="124">
        <f>IFERROR(VLOOKUP(B218,TAG_RESTRICTED_HEAVY!$B$93:$D$134,3,FALSE),0)</f>
        <v>0</v>
      </c>
      <c r="F218" s="124">
        <f>IFERROR(VLOOKUP(B218,TAG_RESTRICTED_HEAVY!$F$93:$H$134,3,FALSE),0)</f>
        <v>0</v>
      </c>
      <c r="G218" s="176"/>
      <c r="H218" s="124">
        <f>IFERROR(VLOOKUP(B218,TAG_RESTRICTED_HEAVY!$J$93:$L$134,3,FALSE),0)</f>
        <v>0</v>
      </c>
      <c r="I218" s="125">
        <f>IFERROR(VLOOKUP(B218,TAG_RESTRICTED_HEAVY!$N$93:$P$134,3,FALSE),0)</f>
        <v>0</v>
      </c>
      <c r="J218" s="177">
        <f>IFERROR(VLOOKUP(B218,TAG_RESTRICTED_HEAVY!$R$93:$T$134,3,FALSE),0)</f>
        <v>0</v>
      </c>
      <c r="K218" s="176"/>
      <c r="L218" s="177">
        <f>IFERROR(VLOOKUP(B218,TAG_RESTRICTED_HEAVY!$V$93:$X$134,3,FALSE),0)</f>
        <v>0</v>
      </c>
      <c r="M218" s="177">
        <f>IFERROR(VLOOKUP(B218,TAG_RESTRICTED_HEAVY!$Z$93:$AB$134,3,FALSE),0)</f>
        <v>0</v>
      </c>
      <c r="N218" s="178">
        <f>IFERROR(VLOOKUP(B218,TAG_RESTRICTED_HEAVY!$AD$93:$AF$134,3,FALSE),0)</f>
        <v>0</v>
      </c>
      <c r="O218" s="176"/>
    </row>
    <row r="219" spans="1:15" ht="15" customHeight="1">
      <c r="A219" s="139">
        <f>TAG_RESTRICTED_HEAVY!A34</f>
        <v>0</v>
      </c>
      <c r="B219" s="96">
        <f>TAG_RESTRICTED_HEAVY!B34</f>
        <v>0</v>
      </c>
      <c r="C219" s="141">
        <f t="shared" si="6"/>
        <v>0</v>
      </c>
      <c r="D219" s="175">
        <f t="shared" si="7"/>
        <v>0</v>
      </c>
      <c r="E219" s="124">
        <f>IFERROR(VLOOKUP(B219,TAG_RESTRICTED_HEAVY!$B$93:$D$134,3,FALSE),0)</f>
        <v>0</v>
      </c>
      <c r="F219" s="124">
        <f>IFERROR(VLOOKUP(B219,TAG_RESTRICTED_HEAVY!$F$93:$H$134,3,FALSE),0)</f>
        <v>0</v>
      </c>
      <c r="G219" s="176"/>
      <c r="H219" s="124">
        <f>IFERROR(VLOOKUP(B219,TAG_RESTRICTED_HEAVY!$J$93:$L$134,3,FALSE),0)</f>
        <v>0</v>
      </c>
      <c r="I219" s="125">
        <f>IFERROR(VLOOKUP(B219,TAG_RESTRICTED_HEAVY!$N$93:$P$134,3,FALSE),0)</f>
        <v>0</v>
      </c>
      <c r="J219" s="177">
        <f>IFERROR(VLOOKUP(B219,TAG_RESTRICTED_HEAVY!$R$93:$T$134,3,FALSE),0)</f>
        <v>0</v>
      </c>
      <c r="K219" s="176"/>
      <c r="L219" s="177">
        <f>IFERROR(VLOOKUP(B219,TAG_RESTRICTED_HEAVY!$V$93:$X$134,3,FALSE),0)</f>
        <v>0</v>
      </c>
      <c r="M219" s="177">
        <f>IFERROR(VLOOKUP(B219,TAG_RESTRICTED_HEAVY!$Z$93:$AB$134,3,FALSE),0)</f>
        <v>0</v>
      </c>
      <c r="N219" s="178">
        <f>IFERROR(VLOOKUP(B219,TAG_RESTRICTED_HEAVY!$AD$93:$AF$134,3,FALSE),0)</f>
        <v>0</v>
      </c>
      <c r="O219" s="176"/>
    </row>
    <row r="220" spans="1:15" ht="15" customHeight="1">
      <c r="A220" s="139">
        <f>TAG_RESTRICTED_HEAVY!A35</f>
        <v>0</v>
      </c>
      <c r="B220" s="96">
        <f>TAG_RESTRICTED_HEAVY!B35</f>
        <v>0</v>
      </c>
      <c r="C220" s="141">
        <f t="shared" si="6"/>
        <v>0</v>
      </c>
      <c r="D220" s="175">
        <f t="shared" si="7"/>
        <v>0</v>
      </c>
      <c r="E220" s="124">
        <f>IFERROR(VLOOKUP(B220,TAG_RESTRICTED_HEAVY!$B$93:$D$134,3,FALSE),0)</f>
        <v>0</v>
      </c>
      <c r="F220" s="124">
        <f>IFERROR(VLOOKUP(B220,TAG_RESTRICTED_HEAVY!$F$93:$H$134,3,FALSE),0)</f>
        <v>0</v>
      </c>
      <c r="G220" s="176"/>
      <c r="H220" s="124">
        <f>IFERROR(VLOOKUP(B220,TAG_RESTRICTED_HEAVY!$J$93:$L$134,3,FALSE),0)</f>
        <v>0</v>
      </c>
      <c r="I220" s="125">
        <f>IFERROR(VLOOKUP(B220,TAG_RESTRICTED_HEAVY!$N$93:$P$134,3,FALSE),0)</f>
        <v>0</v>
      </c>
      <c r="J220" s="177">
        <f>IFERROR(VLOOKUP(B220,TAG_RESTRICTED_HEAVY!$R$93:$T$134,3,FALSE),0)</f>
        <v>0</v>
      </c>
      <c r="K220" s="176"/>
      <c r="L220" s="177">
        <f>IFERROR(VLOOKUP(B220,TAG_RESTRICTED_HEAVY!$V$93:$X$134,3,FALSE),0)</f>
        <v>0</v>
      </c>
      <c r="M220" s="177">
        <f>IFERROR(VLOOKUP(B220,TAG_RESTRICTED_HEAVY!$Z$93:$AB$134,3,FALSE),0)</f>
        <v>0</v>
      </c>
      <c r="N220" s="178">
        <f>IFERROR(VLOOKUP(B220,TAG_RESTRICTED_HEAVY!$AD$93:$AF$134,3,FALSE),0)</f>
        <v>0</v>
      </c>
      <c r="O220" s="176"/>
    </row>
    <row r="221" spans="1:15" ht="15" customHeight="1">
      <c r="A221" s="139">
        <f>TAG_LIGHT!A14</f>
        <v>0</v>
      </c>
      <c r="B221" s="96">
        <f>TAG_LIGHT!B14</f>
        <v>0</v>
      </c>
      <c r="C221" s="141">
        <f t="shared" si="6"/>
        <v>0</v>
      </c>
      <c r="D221" s="175">
        <f t="shared" si="7"/>
        <v>0</v>
      </c>
      <c r="E221" s="124">
        <f>IFERROR(VLOOKUP(B221,TAG_LIGHT!$B$93:$D$134,3,FALSE),0)</f>
        <v>0</v>
      </c>
      <c r="F221" s="124">
        <f>IFERROR(VLOOKUP(B221,TAG_LIGHT!$F$93:$H$134,3,FALSE),0)</f>
        <v>0</v>
      </c>
      <c r="G221" s="176"/>
      <c r="H221" s="124">
        <f>IFERROR(VLOOKUP(B221,TAG_LIGHT!$J$93:$L$134,3,FALSE),0)</f>
        <v>0</v>
      </c>
      <c r="I221" s="125">
        <f>IFERROR(VLOOKUP(B221,TAG_LIGHT!$N$93:$P$134,3,FALSE),0)</f>
        <v>0</v>
      </c>
      <c r="J221" s="177">
        <f>IFERROR(VLOOKUP(B221,TAG_LIGHT!$R$93:$T$134,3,FALSE),0)</f>
        <v>0</v>
      </c>
      <c r="K221" s="176"/>
      <c r="L221" s="177">
        <f>IFERROR(VLOOKUP(B221,TAG_LIGHT!$V$93:$X$134,3,FALSE),0)</f>
        <v>0</v>
      </c>
      <c r="M221" s="177">
        <f>IFERROR(VLOOKUP(B221,TAG_LIGHT!$Z$93:$AB$134,3,FALSE),0)</f>
        <v>0</v>
      </c>
      <c r="N221" s="178">
        <f>IFERROR(VLOOKUP(B221,TAG_LIGHT!$AD$93:$AF$134,3,FALSE),0)</f>
        <v>0</v>
      </c>
      <c r="O221" s="176" t="s">
        <v>47</v>
      </c>
    </row>
    <row r="222" spans="1:15" ht="15" customHeight="1">
      <c r="A222" s="139">
        <f>TAG_LIGHT!A15</f>
        <v>0</v>
      </c>
      <c r="B222" s="96">
        <f>TAG_LIGHT!B15</f>
        <v>0</v>
      </c>
      <c r="C222" s="141">
        <f t="shared" si="6"/>
        <v>0</v>
      </c>
      <c r="D222" s="175">
        <f t="shared" si="7"/>
        <v>0</v>
      </c>
      <c r="E222" s="124">
        <f>IFERROR(VLOOKUP(B222,TAG_LIGHT!$B$93:$D$134,3,FALSE),0)</f>
        <v>0</v>
      </c>
      <c r="F222" s="124">
        <f>IFERROR(VLOOKUP(B222,TAG_LIGHT!$F$93:$H$134,3,FALSE),0)</f>
        <v>0</v>
      </c>
      <c r="G222" s="176"/>
      <c r="H222" s="124">
        <f>IFERROR(VLOOKUP(B222,TAG_LIGHT!$J$93:$L$134,3,FALSE),0)</f>
        <v>0</v>
      </c>
      <c r="I222" s="125">
        <f>IFERROR(VLOOKUP(B222,TAG_LIGHT!$N$93:$P$134,3,FALSE),0)</f>
        <v>0</v>
      </c>
      <c r="J222" s="177">
        <f>IFERROR(VLOOKUP(B222,TAG_LIGHT!$R$93:$T$134,3,FALSE),0)</f>
        <v>0</v>
      </c>
      <c r="K222" s="176"/>
      <c r="L222" s="177">
        <f>IFERROR(VLOOKUP(B222,TAG_LIGHT!$V$93:$X$134,3,FALSE),0)</f>
        <v>0</v>
      </c>
      <c r="M222" s="177">
        <f>IFERROR(VLOOKUP(B222,TAG_LIGHT!$Z$93:$AB$134,3,FALSE),0)</f>
        <v>0</v>
      </c>
      <c r="N222" s="178">
        <f>IFERROR(VLOOKUP(B222,TAG_LIGHT!$AD$93:$AF$134,3,FALSE),0)</f>
        <v>0</v>
      </c>
      <c r="O222" s="176" t="s">
        <v>47</v>
      </c>
    </row>
    <row r="223" spans="1:15" ht="15" customHeight="1">
      <c r="A223" s="139">
        <f>TAG_LIGHT!A16</f>
        <v>0</v>
      </c>
      <c r="B223" s="96">
        <f>TAG_LIGHT!B16</f>
        <v>0</v>
      </c>
      <c r="C223" s="141">
        <f t="shared" si="6"/>
        <v>0</v>
      </c>
      <c r="D223" s="175">
        <f t="shared" si="7"/>
        <v>0</v>
      </c>
      <c r="E223" s="124">
        <f>IFERROR(VLOOKUP(B223,TAG_LIGHT!$B$93:$D$134,3,FALSE),0)</f>
        <v>0</v>
      </c>
      <c r="F223" s="124">
        <f>IFERROR(VLOOKUP(B223,TAG_LIGHT!$F$93:$H$134,3,FALSE),0)</f>
        <v>0</v>
      </c>
      <c r="G223" s="176"/>
      <c r="H223" s="124">
        <f>IFERROR(VLOOKUP(B223,TAG_LIGHT!$J$93:$L$134,3,FALSE),0)</f>
        <v>0</v>
      </c>
      <c r="I223" s="125">
        <f>IFERROR(VLOOKUP(B223,TAG_LIGHT!$N$93:$P$134,3,FALSE),0)</f>
        <v>0</v>
      </c>
      <c r="J223" s="177">
        <f>IFERROR(VLOOKUP(B223,TAG_LIGHT!$R$93:$T$134,3,FALSE),0)</f>
        <v>0</v>
      </c>
      <c r="K223" s="176"/>
      <c r="L223" s="177">
        <f>IFERROR(VLOOKUP(B223,TAG_LIGHT!$V$93:$X$134,3,FALSE),0)</f>
        <v>0</v>
      </c>
      <c r="M223" s="177">
        <f>IFERROR(VLOOKUP(B223,TAG_LIGHT!$Z$93:$AB$134,3,FALSE),0)</f>
        <v>0</v>
      </c>
      <c r="N223" s="178">
        <f>IFERROR(VLOOKUP(B223,TAG_LIGHT!$AD$93:$AF$134,3,FALSE),0)</f>
        <v>0</v>
      </c>
      <c r="O223" s="176" t="s">
        <v>47</v>
      </c>
    </row>
    <row r="224" spans="1:15" ht="15" customHeight="1">
      <c r="A224" s="139">
        <f>TAG_LIGHT!A17</f>
        <v>0</v>
      </c>
      <c r="B224" s="96">
        <f>TAG_LIGHT!B17</f>
        <v>0</v>
      </c>
      <c r="C224" s="141">
        <f t="shared" si="6"/>
        <v>0</v>
      </c>
      <c r="D224" s="175">
        <f t="shared" si="7"/>
        <v>0</v>
      </c>
      <c r="E224" s="124">
        <f>IFERROR(VLOOKUP(B224,TAG_LIGHT!$B$93:$D$134,3,FALSE),0)</f>
        <v>0</v>
      </c>
      <c r="F224" s="124">
        <f>IFERROR(VLOOKUP(B224,TAG_LIGHT!$F$93:$H$134,3,FALSE),0)</f>
        <v>0</v>
      </c>
      <c r="G224" s="176"/>
      <c r="H224" s="124">
        <f>IFERROR(VLOOKUP(B224,TAG_LIGHT!$J$93:$L$134,3,FALSE),0)</f>
        <v>0</v>
      </c>
      <c r="I224" s="125">
        <f>IFERROR(VLOOKUP(B224,TAG_LIGHT!$N$93:$P$134,3,FALSE),0)</f>
        <v>0</v>
      </c>
      <c r="J224" s="177">
        <f>IFERROR(VLOOKUP(B224,TAG_LIGHT!$R$93:$T$134,3,FALSE),0)</f>
        <v>0</v>
      </c>
      <c r="K224" s="176"/>
      <c r="L224" s="177">
        <f>IFERROR(VLOOKUP(B224,TAG_LIGHT!$V$93:$X$134,3,FALSE),0)</f>
        <v>0</v>
      </c>
      <c r="M224" s="177">
        <f>IFERROR(VLOOKUP(B224,TAG_LIGHT!$Z$93:$AB$134,3,FALSE),0)</f>
        <v>0</v>
      </c>
      <c r="N224" s="178">
        <f>IFERROR(VLOOKUP(B224,TAG_LIGHT!$AD$93:$AF$134,3,FALSE),0)</f>
        <v>0</v>
      </c>
      <c r="O224" s="176" t="s">
        <v>47</v>
      </c>
    </row>
    <row r="225" spans="1:15" ht="15" customHeight="1">
      <c r="A225" s="139">
        <f>TAG_LIGHT!A18</f>
        <v>0</v>
      </c>
      <c r="B225" s="96">
        <f>TAG_LIGHT!B18</f>
        <v>0</v>
      </c>
      <c r="C225" s="141">
        <f t="shared" si="6"/>
        <v>0</v>
      </c>
      <c r="D225" s="175">
        <f t="shared" si="7"/>
        <v>0</v>
      </c>
      <c r="E225" s="124">
        <f>IFERROR(VLOOKUP(B225,TAG_LIGHT!$B$93:$D$134,3,FALSE),0)</f>
        <v>0</v>
      </c>
      <c r="F225" s="124">
        <f>IFERROR(VLOOKUP(B225,TAG_LIGHT!$F$93:$H$134,3,FALSE),0)</f>
        <v>0</v>
      </c>
      <c r="G225" s="176"/>
      <c r="H225" s="124">
        <f>IFERROR(VLOOKUP(B225,TAG_LIGHT!$J$93:$L$134,3,FALSE),0)</f>
        <v>0</v>
      </c>
      <c r="I225" s="125">
        <f>IFERROR(VLOOKUP(B225,TAG_LIGHT!$N$93:$P$134,3,FALSE),0)</f>
        <v>0</v>
      </c>
      <c r="J225" s="177">
        <f>IFERROR(VLOOKUP(B225,TAG_LIGHT!$R$93:$T$134,3,FALSE),0)</f>
        <v>0</v>
      </c>
      <c r="K225" s="176"/>
      <c r="L225" s="177">
        <f>IFERROR(VLOOKUP(B225,TAG_LIGHT!$V$93:$X$134,3,FALSE),0)</f>
        <v>0</v>
      </c>
      <c r="M225" s="177">
        <f>IFERROR(VLOOKUP(B225,TAG_LIGHT!$Z$93:$AB$134,3,FALSE),0)</f>
        <v>0</v>
      </c>
      <c r="N225" s="178">
        <f>IFERROR(VLOOKUP(B225,TAG_LIGHT!$AD$93:$AF$134,3,FALSE),0)</f>
        <v>0</v>
      </c>
      <c r="O225" s="176" t="s">
        <v>47</v>
      </c>
    </row>
    <row r="226" spans="1:15" ht="15" customHeight="1">
      <c r="A226" s="139">
        <f>TAG_LIGHT!A19</f>
        <v>0</v>
      </c>
      <c r="B226" s="96">
        <f>TAG_LIGHT!B19</f>
        <v>0</v>
      </c>
      <c r="C226" s="141">
        <f t="shared" si="6"/>
        <v>0</v>
      </c>
      <c r="D226" s="175">
        <f t="shared" si="7"/>
        <v>0</v>
      </c>
      <c r="E226" s="124">
        <f>IFERROR(VLOOKUP(B226,TAG_LIGHT!$B$93:$D$134,3,FALSE),0)</f>
        <v>0</v>
      </c>
      <c r="F226" s="124">
        <f>IFERROR(VLOOKUP(B226,TAG_LIGHT!$F$93:$H$134,3,FALSE),0)</f>
        <v>0</v>
      </c>
      <c r="G226" s="176"/>
      <c r="H226" s="124">
        <f>IFERROR(VLOOKUP(B226,TAG_LIGHT!$J$93:$L$134,3,FALSE),0)</f>
        <v>0</v>
      </c>
      <c r="I226" s="125">
        <f>IFERROR(VLOOKUP(B226,TAG_LIGHT!$N$93:$P$134,3,FALSE),0)</f>
        <v>0</v>
      </c>
      <c r="J226" s="177">
        <f>IFERROR(VLOOKUP(B226,TAG_LIGHT!$R$93:$T$134,3,FALSE),0)</f>
        <v>0</v>
      </c>
      <c r="K226" s="176"/>
      <c r="L226" s="177">
        <f>IFERROR(VLOOKUP(B226,TAG_LIGHT!$V$93:$X$134,3,FALSE),0)</f>
        <v>0</v>
      </c>
      <c r="M226" s="177">
        <f>IFERROR(VLOOKUP(B226,TAG_LIGHT!$Z$93:$AB$134,3,FALSE),0)</f>
        <v>0</v>
      </c>
      <c r="N226" s="178">
        <f>IFERROR(VLOOKUP(B226,TAG_LIGHT!$AD$93:$AF$134,3,FALSE),0)</f>
        <v>0</v>
      </c>
      <c r="O226" s="176" t="s">
        <v>47</v>
      </c>
    </row>
    <row r="227" spans="1:15" ht="15" customHeight="1">
      <c r="A227" s="139">
        <f>TAG_LIGHT!A20</f>
        <v>0</v>
      </c>
      <c r="B227" s="96">
        <f>TAG_LIGHT!B20</f>
        <v>0</v>
      </c>
      <c r="C227" s="141">
        <f t="shared" si="6"/>
        <v>0</v>
      </c>
      <c r="D227" s="175">
        <f t="shared" si="7"/>
        <v>0</v>
      </c>
      <c r="E227" s="124">
        <f>IFERROR(VLOOKUP(B227,TAG_LIGHT!$B$93:$D$134,3,FALSE),0)</f>
        <v>0</v>
      </c>
      <c r="F227" s="124">
        <f>IFERROR(VLOOKUP(B227,TAG_LIGHT!$F$93:$H$134,3,FALSE),0)</f>
        <v>0</v>
      </c>
      <c r="G227" s="176"/>
      <c r="H227" s="124">
        <f>IFERROR(VLOOKUP(B227,TAG_LIGHT!$J$93:$L$134,3,FALSE),0)</f>
        <v>0</v>
      </c>
      <c r="I227" s="125">
        <f>IFERROR(VLOOKUP(B227,TAG_LIGHT!$N$93:$P$134,3,FALSE),0)</f>
        <v>0</v>
      </c>
      <c r="J227" s="177">
        <f>IFERROR(VLOOKUP(B227,TAG_LIGHT!$R$93:$T$134,3,FALSE),0)</f>
        <v>0</v>
      </c>
      <c r="K227" s="176"/>
      <c r="L227" s="177">
        <f>IFERROR(VLOOKUP(B227,TAG_LIGHT!$V$93:$X$134,3,FALSE),0)</f>
        <v>0</v>
      </c>
      <c r="M227" s="177">
        <f>IFERROR(VLOOKUP(B227,TAG_LIGHT!$Z$93:$AB$134,3,FALSE),0)</f>
        <v>0</v>
      </c>
      <c r="N227" s="178">
        <f>IFERROR(VLOOKUP(B227,TAG_LIGHT!$AD$93:$AF$134,3,FALSE),0)</f>
        <v>0</v>
      </c>
      <c r="O227" s="176" t="s">
        <v>47</v>
      </c>
    </row>
    <row r="228" spans="1:15" ht="15" customHeight="1">
      <c r="A228" s="139">
        <f>TAG_LIGHT!A21</f>
        <v>0</v>
      </c>
      <c r="B228" s="96">
        <f>TAG_LIGHT!B21</f>
        <v>0</v>
      </c>
      <c r="C228" s="141">
        <f t="shared" si="6"/>
        <v>0</v>
      </c>
      <c r="D228" s="175">
        <f t="shared" si="7"/>
        <v>0</v>
      </c>
      <c r="E228" s="124">
        <f>IFERROR(VLOOKUP(B228,TAG_LIGHT!$B$93:$D$134,3,FALSE),0)</f>
        <v>0</v>
      </c>
      <c r="F228" s="124">
        <f>IFERROR(VLOOKUP(B228,TAG_LIGHT!$F$93:$H$134,3,FALSE),0)</f>
        <v>0</v>
      </c>
      <c r="G228" s="176"/>
      <c r="H228" s="124">
        <f>IFERROR(VLOOKUP(B228,TAG_LIGHT!$J$93:$L$134,3,FALSE),0)</f>
        <v>0</v>
      </c>
      <c r="I228" s="125">
        <f>IFERROR(VLOOKUP(B228,TAG_LIGHT!$N$93:$P$134,3,FALSE),0)</f>
        <v>0</v>
      </c>
      <c r="J228" s="177">
        <f>IFERROR(VLOOKUP(B228,TAG_LIGHT!$R$93:$T$134,3,FALSE),0)</f>
        <v>0</v>
      </c>
      <c r="K228" s="176"/>
      <c r="L228" s="177">
        <f>IFERROR(VLOOKUP(B228,TAG_LIGHT!$V$93:$X$134,3,FALSE),0)</f>
        <v>0</v>
      </c>
      <c r="M228" s="177">
        <f>IFERROR(VLOOKUP(B228,TAG_LIGHT!$Z$93:$AB$134,3,FALSE),0)</f>
        <v>0</v>
      </c>
      <c r="N228" s="178">
        <f>IFERROR(VLOOKUP(B228,TAG_LIGHT!$AD$93:$AF$134,3,FALSE),0)</f>
        <v>0</v>
      </c>
      <c r="O228" s="176" t="s">
        <v>47</v>
      </c>
    </row>
    <row r="229" spans="1:15" ht="15" customHeight="1">
      <c r="A229" s="139">
        <f>TAG_LIGHT!A22</f>
        <v>0</v>
      </c>
      <c r="B229" s="96">
        <f>TAG_LIGHT!B22</f>
        <v>0</v>
      </c>
      <c r="C229" s="141">
        <f t="shared" si="6"/>
        <v>0</v>
      </c>
      <c r="D229" s="175">
        <f t="shared" si="7"/>
        <v>0</v>
      </c>
      <c r="E229" s="124">
        <f>IFERROR(VLOOKUP(B229,TAG_LIGHT!$B$93:$D$134,3,FALSE),0)</f>
        <v>0</v>
      </c>
      <c r="F229" s="124">
        <f>IFERROR(VLOOKUP(B229,TAG_LIGHT!$F$93:$H$134,3,FALSE),0)</f>
        <v>0</v>
      </c>
      <c r="G229" s="176"/>
      <c r="H229" s="124">
        <f>IFERROR(VLOOKUP(B229,TAG_LIGHT!$J$93:$L$134,3,FALSE),0)</f>
        <v>0</v>
      </c>
      <c r="I229" s="125">
        <f>IFERROR(VLOOKUP(B229,TAG_LIGHT!$N$93:$P$134,3,FALSE),0)</f>
        <v>0</v>
      </c>
      <c r="J229" s="177">
        <f>IFERROR(VLOOKUP(B229,TAG_LIGHT!$R$93:$T$134,3,FALSE),0)</f>
        <v>0</v>
      </c>
      <c r="K229" s="176"/>
      <c r="L229" s="177">
        <f>IFERROR(VLOOKUP(B229,TAG_LIGHT!$V$93:$X$134,3,FALSE),0)</f>
        <v>0</v>
      </c>
      <c r="M229" s="177">
        <f>IFERROR(VLOOKUP(B229,TAG_LIGHT!$Z$93:$AB$134,3,FALSE),0)</f>
        <v>0</v>
      </c>
      <c r="N229" s="178">
        <f>IFERROR(VLOOKUP(B229,TAG_LIGHT!$AD$93:$AF$134,3,FALSE),0)</f>
        <v>0</v>
      </c>
      <c r="O229" s="176" t="s">
        <v>47</v>
      </c>
    </row>
    <row r="230" spans="1:15" ht="15" customHeight="1">
      <c r="A230" s="139">
        <f>TAG_LIGHT!A23</f>
        <v>0</v>
      </c>
      <c r="B230" s="96">
        <f>TAG_LIGHT!B23</f>
        <v>0</v>
      </c>
      <c r="C230" s="141">
        <f t="shared" si="6"/>
        <v>0</v>
      </c>
      <c r="D230" s="175">
        <f t="shared" si="7"/>
        <v>0</v>
      </c>
      <c r="E230" s="124">
        <f>IFERROR(VLOOKUP(B230,TAG_LIGHT!$B$93:$D$134,3,FALSE),0)</f>
        <v>0</v>
      </c>
      <c r="F230" s="124">
        <f>IFERROR(VLOOKUP(B230,TAG_LIGHT!$F$93:$H$134,3,FALSE),0)</f>
        <v>0</v>
      </c>
      <c r="G230" s="176"/>
      <c r="H230" s="124">
        <f>IFERROR(VLOOKUP(B230,TAG_LIGHT!$J$93:$L$134,3,FALSE),0)</f>
        <v>0</v>
      </c>
      <c r="I230" s="125">
        <f>IFERROR(VLOOKUP(B230,TAG_LIGHT!$N$93:$P$134,3,FALSE),0)</f>
        <v>0</v>
      </c>
      <c r="J230" s="177">
        <f>IFERROR(VLOOKUP(B230,TAG_LIGHT!$R$93:$T$134,3,FALSE),0)</f>
        <v>0</v>
      </c>
      <c r="K230" s="176"/>
      <c r="L230" s="177">
        <f>IFERROR(VLOOKUP(B230,TAG_LIGHT!$V$93:$X$134,3,FALSE),0)</f>
        <v>0</v>
      </c>
      <c r="M230" s="177">
        <f>IFERROR(VLOOKUP(B230,TAG_LIGHT!$Z$93:$AB$134,3,FALSE),0)</f>
        <v>0</v>
      </c>
      <c r="N230" s="178">
        <f>IFERROR(VLOOKUP(B230,TAG_LIGHT!$AD$93:$AF$134,3,FALSE),0)</f>
        <v>0</v>
      </c>
      <c r="O230" s="176" t="s">
        <v>47</v>
      </c>
    </row>
    <row r="231" spans="1:15" ht="15" customHeight="1">
      <c r="A231" s="139">
        <f>TAG_LIGHT!A24</f>
        <v>0</v>
      </c>
      <c r="B231" s="96">
        <f>TAG_LIGHT!B24</f>
        <v>0</v>
      </c>
      <c r="C231" s="141">
        <f t="shared" si="6"/>
        <v>0</v>
      </c>
      <c r="D231" s="175">
        <f t="shared" si="7"/>
        <v>0</v>
      </c>
      <c r="E231" s="124">
        <f>IFERROR(VLOOKUP(B231,TAG_LIGHT!$B$93:$D$134,3,FALSE),0)</f>
        <v>0</v>
      </c>
      <c r="F231" s="124">
        <f>IFERROR(VLOOKUP(B231,TAG_LIGHT!$F$93:$H$134,3,FALSE),0)</f>
        <v>0</v>
      </c>
      <c r="G231" s="176"/>
      <c r="H231" s="124">
        <f>IFERROR(VLOOKUP(B231,TAG_LIGHT!$J$93:$L$134,3,FALSE),0)</f>
        <v>0</v>
      </c>
      <c r="I231" s="125">
        <f>IFERROR(VLOOKUP(B231,TAG_LIGHT!$N$93:$P$134,3,FALSE),0)</f>
        <v>0</v>
      </c>
      <c r="J231" s="177">
        <f>IFERROR(VLOOKUP(B231,TAG_LIGHT!$R$93:$T$134,3,FALSE),0)</f>
        <v>0</v>
      </c>
      <c r="K231" s="176"/>
      <c r="L231" s="177">
        <f>IFERROR(VLOOKUP(B231,TAG_LIGHT!$V$93:$X$134,3,FALSE),0)</f>
        <v>0</v>
      </c>
      <c r="M231" s="177">
        <f>IFERROR(VLOOKUP(B231,TAG_LIGHT!$Z$93:$AB$134,3,FALSE),0)</f>
        <v>0</v>
      </c>
      <c r="N231" s="178">
        <f>IFERROR(VLOOKUP(B231,TAG_LIGHT!$AD$93:$AF$134,3,FALSE),0)</f>
        <v>0</v>
      </c>
      <c r="O231" s="176" t="s">
        <v>47</v>
      </c>
    </row>
    <row r="232" spans="1:15" ht="15" customHeight="1">
      <c r="A232" s="139">
        <f>TAG_LIGHT!A25</f>
        <v>0</v>
      </c>
      <c r="B232" s="96">
        <f>TAG_LIGHT!B25</f>
        <v>0</v>
      </c>
      <c r="C232" s="141">
        <f t="shared" si="6"/>
        <v>0</v>
      </c>
      <c r="D232" s="175">
        <f t="shared" si="7"/>
        <v>0</v>
      </c>
      <c r="E232" s="124">
        <f>IFERROR(VLOOKUP(B232,TAG_LIGHT!$B$93:$D$134,3,FALSE),0)</f>
        <v>0</v>
      </c>
      <c r="F232" s="124">
        <f>IFERROR(VLOOKUP(B232,TAG_LIGHT!$F$93:$H$134,3,FALSE),0)</f>
        <v>0</v>
      </c>
      <c r="G232" s="176"/>
      <c r="H232" s="124">
        <f>IFERROR(VLOOKUP(B232,TAG_LIGHT!$J$93:$L$134,3,FALSE),0)</f>
        <v>0</v>
      </c>
      <c r="I232" s="125">
        <f>IFERROR(VLOOKUP(B232,TAG_LIGHT!$N$93:$P$134,3,FALSE),0)</f>
        <v>0</v>
      </c>
      <c r="J232" s="177">
        <f>IFERROR(VLOOKUP(B232,TAG_LIGHT!$R$93:$T$134,3,FALSE),0)</f>
        <v>0</v>
      </c>
      <c r="K232" s="176"/>
      <c r="L232" s="177">
        <f>IFERROR(VLOOKUP(B232,TAG_LIGHT!$V$93:$X$134,3,FALSE),0)</f>
        <v>0</v>
      </c>
      <c r="M232" s="177">
        <f>IFERROR(VLOOKUP(B232,TAG_LIGHT!$Z$93:$AB$134,3,FALSE),0)</f>
        <v>0</v>
      </c>
      <c r="N232" s="178">
        <f>IFERROR(VLOOKUP(B232,TAG_LIGHT!$AD$93:$AF$134,3,FALSE),0)</f>
        <v>0</v>
      </c>
      <c r="O232" s="176" t="s">
        <v>47</v>
      </c>
    </row>
    <row r="233" spans="1:15" ht="15" customHeight="1">
      <c r="A233" s="139">
        <f>TAG_LIGHT!A26</f>
        <v>0</v>
      </c>
      <c r="B233" s="96">
        <f>TAG_LIGHT!B26</f>
        <v>0</v>
      </c>
      <c r="C233" s="141">
        <f t="shared" si="6"/>
        <v>0</v>
      </c>
      <c r="D233" s="175">
        <f t="shared" si="7"/>
        <v>0</v>
      </c>
      <c r="E233" s="124">
        <f>IFERROR(VLOOKUP(B233,TAG_LIGHT!$B$93:$D$134,3,FALSE),0)</f>
        <v>0</v>
      </c>
      <c r="F233" s="124">
        <f>IFERROR(VLOOKUP(B233,TAG_LIGHT!$F$93:$H$134,3,FALSE),0)</f>
        <v>0</v>
      </c>
      <c r="G233" s="176"/>
      <c r="H233" s="124">
        <f>IFERROR(VLOOKUP(B233,TAG_LIGHT!$J$93:$L$134,3,FALSE),0)</f>
        <v>0</v>
      </c>
      <c r="I233" s="125">
        <f>IFERROR(VLOOKUP(B233,TAG_LIGHT!$N$93:$P$134,3,FALSE),0)</f>
        <v>0</v>
      </c>
      <c r="J233" s="177">
        <f>IFERROR(VLOOKUP(B233,TAG_LIGHT!$R$93:$T$134,3,FALSE),0)</f>
        <v>0</v>
      </c>
      <c r="K233" s="176"/>
      <c r="L233" s="177">
        <f>IFERROR(VLOOKUP(B233,TAG_LIGHT!$V$93:$X$134,3,FALSE),0)</f>
        <v>0</v>
      </c>
      <c r="M233" s="177">
        <f>IFERROR(VLOOKUP(B233,TAG_LIGHT!$Z$93:$AB$134,3,FALSE),0)</f>
        <v>0</v>
      </c>
      <c r="N233" s="178">
        <f>IFERROR(VLOOKUP(B233,TAG_LIGHT!$AD$93:$AF$134,3,FALSE),0)</f>
        <v>0</v>
      </c>
      <c r="O233" s="176" t="s">
        <v>47</v>
      </c>
    </row>
    <row r="234" spans="1:15" ht="15" customHeight="1">
      <c r="A234" s="139">
        <f>TAG_LIGHT!A27</f>
        <v>0</v>
      </c>
      <c r="B234" s="96">
        <f>TAG_LIGHT!B27</f>
        <v>0</v>
      </c>
      <c r="C234" s="141">
        <f t="shared" si="6"/>
        <v>0</v>
      </c>
      <c r="D234" s="175">
        <f t="shared" si="7"/>
        <v>0</v>
      </c>
      <c r="E234" s="124">
        <f>IFERROR(VLOOKUP(B234,TAG_LIGHT!$B$93:$D$134,3,FALSE),0)</f>
        <v>0</v>
      </c>
      <c r="F234" s="124">
        <f>IFERROR(VLOOKUP(B234,TAG_LIGHT!$F$93:$H$134,3,FALSE),0)</f>
        <v>0</v>
      </c>
      <c r="G234" s="176"/>
      <c r="H234" s="124">
        <f>IFERROR(VLOOKUP(B234,TAG_LIGHT!$J$93:$L$134,3,FALSE),0)</f>
        <v>0</v>
      </c>
      <c r="I234" s="125">
        <f>IFERROR(VLOOKUP(B234,TAG_LIGHT!$N$93:$P$134,3,FALSE),0)</f>
        <v>0</v>
      </c>
      <c r="J234" s="177">
        <f>IFERROR(VLOOKUP(B234,TAG_LIGHT!$R$93:$T$134,3,FALSE),0)</f>
        <v>0</v>
      </c>
      <c r="K234" s="176"/>
      <c r="L234" s="177">
        <f>IFERROR(VLOOKUP(B234,TAG_LIGHT!$V$93:$X$134,3,FALSE),0)</f>
        <v>0</v>
      </c>
      <c r="M234" s="177">
        <f>IFERROR(VLOOKUP(B234,TAG_LIGHT!$Z$93:$AB$134,3,FALSE),0)</f>
        <v>0</v>
      </c>
      <c r="N234" s="178">
        <f>IFERROR(VLOOKUP(B234,TAG_LIGHT!$AD$93:$AF$134,3,FALSE),0)</f>
        <v>0</v>
      </c>
      <c r="O234" s="176" t="s">
        <v>47</v>
      </c>
    </row>
    <row r="235" spans="1:15" ht="15" customHeight="1">
      <c r="A235" s="139">
        <f>TAG_LIGHT!A28</f>
        <v>0</v>
      </c>
      <c r="B235" s="96">
        <f>TAG_LIGHT!B28</f>
        <v>0</v>
      </c>
      <c r="C235" s="141">
        <f t="shared" si="6"/>
        <v>0</v>
      </c>
      <c r="D235" s="175">
        <f t="shared" si="7"/>
        <v>0</v>
      </c>
      <c r="E235" s="124">
        <f>IFERROR(VLOOKUP(B235,TAG_LIGHT!$B$93:$D$134,3,FALSE),0)</f>
        <v>0</v>
      </c>
      <c r="F235" s="124">
        <f>IFERROR(VLOOKUP(B235,TAG_LIGHT!$F$93:$H$134,3,FALSE),0)</f>
        <v>0</v>
      </c>
      <c r="G235" s="176"/>
      <c r="H235" s="124">
        <f>IFERROR(VLOOKUP(B235,TAG_LIGHT!$J$93:$L$134,3,FALSE),0)</f>
        <v>0</v>
      </c>
      <c r="I235" s="125">
        <f>IFERROR(VLOOKUP(B235,TAG_LIGHT!$N$93:$P$134,3,FALSE),0)</f>
        <v>0</v>
      </c>
      <c r="J235" s="177">
        <f>IFERROR(VLOOKUP(B235,TAG_LIGHT!$R$93:$T$134,3,FALSE),0)</f>
        <v>0</v>
      </c>
      <c r="K235" s="176"/>
      <c r="L235" s="177">
        <f>IFERROR(VLOOKUP(B235,TAG_LIGHT!$V$93:$X$134,3,FALSE),0)</f>
        <v>0</v>
      </c>
      <c r="M235" s="177">
        <f>IFERROR(VLOOKUP(B235,TAG_LIGHT!$Z$93:$AB$134,3,FALSE),0)</f>
        <v>0</v>
      </c>
      <c r="N235" s="178">
        <f>IFERROR(VLOOKUP(B235,TAG_LIGHT!$AD$93:$AF$134,3,FALSE),0)</f>
        <v>0</v>
      </c>
      <c r="O235" s="176" t="s">
        <v>47</v>
      </c>
    </row>
    <row r="236" spans="1:15" ht="15" customHeight="1">
      <c r="A236" s="139">
        <f>TAG_LIGHT!A29</f>
        <v>0</v>
      </c>
      <c r="B236" s="96">
        <f>TAG_LIGHT!B29</f>
        <v>0</v>
      </c>
      <c r="C236" s="141">
        <f t="shared" si="6"/>
        <v>0</v>
      </c>
      <c r="D236" s="175">
        <f t="shared" si="7"/>
        <v>0</v>
      </c>
      <c r="E236" s="124">
        <f>IFERROR(VLOOKUP(B236,TAG_LIGHT!$B$93:$D$134,3,FALSE),0)</f>
        <v>0</v>
      </c>
      <c r="F236" s="124">
        <f>IFERROR(VLOOKUP(B236,TAG_LIGHT!$F$93:$H$134,3,FALSE),0)</f>
        <v>0</v>
      </c>
      <c r="G236" s="176"/>
      <c r="H236" s="124">
        <f>IFERROR(VLOOKUP(B236,TAG_LIGHT!$J$93:$L$134,3,FALSE),0)</f>
        <v>0</v>
      </c>
      <c r="I236" s="125">
        <f>IFERROR(VLOOKUP(B236,TAG_LIGHT!$N$93:$P$134,3,FALSE),0)</f>
        <v>0</v>
      </c>
      <c r="J236" s="177">
        <f>IFERROR(VLOOKUP(B236,TAG_LIGHT!$R$93:$T$134,3,FALSE),0)</f>
        <v>0</v>
      </c>
      <c r="K236" s="176"/>
      <c r="L236" s="177">
        <f>IFERROR(VLOOKUP(B236,TAG_LIGHT!$V$93:$X$134,3,FALSE),0)</f>
        <v>0</v>
      </c>
      <c r="M236" s="177">
        <f>IFERROR(VLOOKUP(B236,TAG_LIGHT!$Z$93:$AB$134,3,FALSE),0)</f>
        <v>0</v>
      </c>
      <c r="N236" s="178">
        <f>IFERROR(VLOOKUP(B236,TAG_LIGHT!$AD$93:$AF$134,3,FALSE),0)</f>
        <v>0</v>
      </c>
      <c r="O236" s="176" t="s">
        <v>47</v>
      </c>
    </row>
    <row r="237" spans="1:15" ht="15" customHeight="1">
      <c r="A237" s="139">
        <f>TAG_LIGHT!A30</f>
        <v>0</v>
      </c>
      <c r="B237" s="96">
        <f>TAG_LIGHT!B30</f>
        <v>0</v>
      </c>
      <c r="C237" s="141">
        <f t="shared" si="6"/>
        <v>0</v>
      </c>
      <c r="D237" s="175">
        <f t="shared" si="7"/>
        <v>0</v>
      </c>
      <c r="E237" s="124">
        <f>IFERROR(VLOOKUP(B237,TAG_LIGHT!$B$93:$D$134,3,FALSE),0)</f>
        <v>0</v>
      </c>
      <c r="F237" s="124">
        <f>IFERROR(VLOOKUP(B237,TAG_LIGHT!$F$93:$H$134,3,FALSE),0)</f>
        <v>0</v>
      </c>
      <c r="G237" s="176"/>
      <c r="H237" s="124">
        <f>IFERROR(VLOOKUP(B237,TAG_LIGHT!$J$93:$L$134,3,FALSE),0)</f>
        <v>0</v>
      </c>
      <c r="I237" s="125">
        <f>IFERROR(VLOOKUP(B237,TAG_LIGHT!$N$93:$P$134,3,FALSE),0)</f>
        <v>0</v>
      </c>
      <c r="J237" s="177">
        <f>IFERROR(VLOOKUP(B237,TAG_LIGHT!$R$93:$T$134,3,FALSE),0)</f>
        <v>0</v>
      </c>
      <c r="K237" s="176"/>
      <c r="L237" s="177">
        <f>IFERROR(VLOOKUP(B237,TAG_LIGHT!$V$93:$X$134,3,FALSE),0)</f>
        <v>0</v>
      </c>
      <c r="M237" s="177">
        <f>IFERROR(VLOOKUP(B237,TAG_LIGHT!$Z$93:$AB$134,3,FALSE),0)</f>
        <v>0</v>
      </c>
      <c r="N237" s="178">
        <f>IFERROR(VLOOKUP(B237,TAG_LIGHT!$AD$93:$AF$134,3,FALSE),0)</f>
        <v>0</v>
      </c>
      <c r="O237" s="176" t="s">
        <v>47</v>
      </c>
    </row>
    <row r="238" spans="1:15" ht="15" customHeight="1">
      <c r="A238" s="139">
        <f>TAG_LIGHT!A31</f>
        <v>0</v>
      </c>
      <c r="B238" s="96">
        <f>TAG_LIGHT!B31</f>
        <v>0</v>
      </c>
      <c r="C238" s="141">
        <f t="shared" si="6"/>
        <v>0</v>
      </c>
      <c r="D238" s="175">
        <f t="shared" si="7"/>
        <v>0</v>
      </c>
      <c r="E238" s="124">
        <f>IFERROR(VLOOKUP(B238,TAG_LIGHT!$B$93:$D$134,3,FALSE),0)</f>
        <v>0</v>
      </c>
      <c r="F238" s="124">
        <f>IFERROR(VLOOKUP(B238,TAG_LIGHT!$F$93:$H$134,3,FALSE),0)</f>
        <v>0</v>
      </c>
      <c r="G238" s="176"/>
      <c r="H238" s="124">
        <f>IFERROR(VLOOKUP(B238,TAG_LIGHT!$J$93:$L$134,3,FALSE),0)</f>
        <v>0</v>
      </c>
      <c r="I238" s="125">
        <f>IFERROR(VLOOKUP(B238,TAG_LIGHT!$N$93:$P$134,3,FALSE),0)</f>
        <v>0</v>
      </c>
      <c r="J238" s="177">
        <f>IFERROR(VLOOKUP(B238,TAG_LIGHT!$R$93:$T$134,3,FALSE),0)</f>
        <v>0</v>
      </c>
      <c r="K238" s="176"/>
      <c r="L238" s="177">
        <f>IFERROR(VLOOKUP(B238,TAG_LIGHT!$V$93:$X$134,3,FALSE),0)</f>
        <v>0</v>
      </c>
      <c r="M238" s="177">
        <f>IFERROR(VLOOKUP(B238,TAG_LIGHT!$Z$93:$AB$134,3,FALSE),0)</f>
        <v>0</v>
      </c>
      <c r="N238" s="178">
        <f>IFERROR(VLOOKUP(B238,TAG_LIGHT!$AD$93:$AF$134,3,FALSE),0)</f>
        <v>0</v>
      </c>
      <c r="O238" s="176" t="s">
        <v>47</v>
      </c>
    </row>
    <row r="239" spans="1:15" ht="15" customHeight="1">
      <c r="A239" s="139">
        <f>TAG_LIGHT!A32</f>
        <v>0</v>
      </c>
      <c r="B239" s="96">
        <f>TAG_LIGHT!B32</f>
        <v>0</v>
      </c>
      <c r="C239" s="141">
        <f t="shared" si="6"/>
        <v>0</v>
      </c>
      <c r="D239" s="175">
        <f t="shared" si="7"/>
        <v>0</v>
      </c>
      <c r="E239" s="124">
        <f>IFERROR(VLOOKUP(B239,TAG_LIGHT!$B$93:$D$134,3,FALSE),0)</f>
        <v>0</v>
      </c>
      <c r="F239" s="124">
        <f>IFERROR(VLOOKUP(B239,TAG_LIGHT!$F$93:$H$134,3,FALSE),0)</f>
        <v>0</v>
      </c>
      <c r="G239" s="176"/>
      <c r="H239" s="124">
        <f>IFERROR(VLOOKUP(B239,TAG_LIGHT!$J$93:$L$134,3,FALSE),0)</f>
        <v>0</v>
      </c>
      <c r="I239" s="125">
        <f>IFERROR(VLOOKUP(B239,TAG_LIGHT!$N$93:$P$134,3,FALSE),0)</f>
        <v>0</v>
      </c>
      <c r="J239" s="177">
        <f>IFERROR(VLOOKUP(B239,TAG_LIGHT!$R$93:$T$134,3,FALSE),0)</f>
        <v>0</v>
      </c>
      <c r="K239" s="176"/>
      <c r="L239" s="177">
        <f>IFERROR(VLOOKUP(B239,TAG_LIGHT!$V$93:$X$134,3,FALSE),0)</f>
        <v>0</v>
      </c>
      <c r="M239" s="177">
        <f>IFERROR(VLOOKUP(B239,TAG_LIGHT!$Z$93:$AB$134,3,FALSE),0)</f>
        <v>0</v>
      </c>
      <c r="N239" s="178">
        <f>IFERROR(VLOOKUP(B239,TAG_LIGHT!$AD$93:$AF$134,3,FALSE),0)</f>
        <v>0</v>
      </c>
      <c r="O239" s="176" t="s">
        <v>47</v>
      </c>
    </row>
    <row r="240" spans="1:15" ht="15" customHeight="1">
      <c r="A240" s="139">
        <f>TAG_LIGHT!A33</f>
        <v>0</v>
      </c>
      <c r="B240" s="96">
        <f>TAG_LIGHT!B33</f>
        <v>0</v>
      </c>
      <c r="C240" s="141">
        <f t="shared" si="6"/>
        <v>0</v>
      </c>
      <c r="D240" s="175">
        <f t="shared" si="7"/>
        <v>0</v>
      </c>
      <c r="E240" s="124">
        <f>IFERROR(VLOOKUP(B240,TAG_LIGHT!$B$93:$D$134,3,FALSE),0)</f>
        <v>0</v>
      </c>
      <c r="F240" s="124">
        <f>IFERROR(VLOOKUP(B240,TAG_LIGHT!$F$93:$H$134,3,FALSE),0)</f>
        <v>0</v>
      </c>
      <c r="G240" s="176"/>
      <c r="H240" s="124">
        <f>IFERROR(VLOOKUP(B240,TAG_LIGHT!$J$93:$L$134,3,FALSE),0)</f>
        <v>0</v>
      </c>
      <c r="I240" s="125">
        <f>IFERROR(VLOOKUP(B240,TAG_LIGHT!$N$93:$P$134,3,FALSE),0)</f>
        <v>0</v>
      </c>
      <c r="J240" s="177">
        <f>IFERROR(VLOOKUP(B240,TAG_LIGHT!$R$93:$T$134,3,FALSE),0)</f>
        <v>0</v>
      </c>
      <c r="K240" s="176"/>
      <c r="L240" s="177">
        <f>IFERROR(VLOOKUP(B240,TAG_LIGHT!$V$93:$X$134,3,FALSE),0)</f>
        <v>0</v>
      </c>
      <c r="M240" s="177">
        <f>IFERROR(VLOOKUP(B240,TAG_LIGHT!$Z$93:$AB$134,3,FALSE),0)</f>
        <v>0</v>
      </c>
      <c r="N240" s="178">
        <f>IFERROR(VLOOKUP(B240,TAG_LIGHT!$AD$93:$AF$134,3,FALSE),0)</f>
        <v>0</v>
      </c>
      <c r="O240" s="176" t="s">
        <v>47</v>
      </c>
    </row>
    <row r="241" spans="1:15" ht="15" customHeight="1">
      <c r="A241" s="139">
        <f>TAG_LIGHT!A34</f>
        <v>0</v>
      </c>
      <c r="B241" s="96">
        <f>TAG_LIGHT!B34</f>
        <v>0</v>
      </c>
      <c r="C241" s="141">
        <f t="shared" si="6"/>
        <v>0</v>
      </c>
      <c r="D241" s="175">
        <f t="shared" si="7"/>
        <v>0</v>
      </c>
      <c r="E241" s="124">
        <f>IFERROR(VLOOKUP(B241,TAG_LIGHT!$B$93:$D$134,3,FALSE),0)</f>
        <v>0</v>
      </c>
      <c r="F241" s="124">
        <f>IFERROR(VLOOKUP(B241,TAG_LIGHT!$F$93:$H$134,3,FALSE),0)</f>
        <v>0</v>
      </c>
      <c r="G241" s="176"/>
      <c r="H241" s="124">
        <f>IFERROR(VLOOKUP(B241,TAG_LIGHT!$J$93:$L$134,3,FALSE),0)</f>
        <v>0</v>
      </c>
      <c r="I241" s="125">
        <f>IFERROR(VLOOKUP(B241,TAG_LIGHT!$N$93:$P$134,3,FALSE),0)</f>
        <v>0</v>
      </c>
      <c r="J241" s="177">
        <f>IFERROR(VLOOKUP(B241,TAG_LIGHT!$R$93:$T$134,3,FALSE),0)</f>
        <v>0</v>
      </c>
      <c r="K241" s="176"/>
      <c r="L241" s="177">
        <f>IFERROR(VLOOKUP(B241,TAG_LIGHT!$V$93:$X$134,3,FALSE),0)</f>
        <v>0</v>
      </c>
      <c r="M241" s="177">
        <f>IFERROR(VLOOKUP(B241,TAG_LIGHT!$Z$93:$AB$134,3,FALSE),0)</f>
        <v>0</v>
      </c>
      <c r="N241" s="178">
        <f>IFERROR(VLOOKUP(B241,TAG_LIGHT!$AD$93:$AF$134,3,FALSE),0)</f>
        <v>0</v>
      </c>
      <c r="O241" s="176" t="s">
        <v>47</v>
      </c>
    </row>
    <row r="242" spans="1:15" ht="15" customHeight="1">
      <c r="A242" s="139">
        <f>TAG_LIGHT!A35</f>
        <v>0</v>
      </c>
      <c r="B242" s="96">
        <f>TAG_LIGHT!B35</f>
        <v>0</v>
      </c>
      <c r="C242" s="141">
        <f t="shared" si="6"/>
        <v>0</v>
      </c>
      <c r="D242" s="175">
        <f t="shared" si="7"/>
        <v>0</v>
      </c>
      <c r="E242" s="124">
        <f>IFERROR(VLOOKUP(B242,TAG_LIGHT!$B$93:$D$134,3,FALSE),0)</f>
        <v>0</v>
      </c>
      <c r="F242" s="124">
        <f>IFERROR(VLOOKUP(B242,TAG_LIGHT!$F$93:$H$134,3,FALSE),0)</f>
        <v>0</v>
      </c>
      <c r="G242" s="176"/>
      <c r="H242" s="124">
        <f>IFERROR(VLOOKUP(B242,TAG_LIGHT!$J$93:$L$134,3,FALSE),0)</f>
        <v>0</v>
      </c>
      <c r="I242" s="125">
        <f>IFERROR(VLOOKUP(B242,TAG_LIGHT!$N$93:$P$134,3,FALSE),0)</f>
        <v>0</v>
      </c>
      <c r="J242" s="177">
        <f>IFERROR(VLOOKUP(B242,TAG_LIGHT!$R$93:$T$134,3,FALSE),0)</f>
        <v>0</v>
      </c>
      <c r="K242" s="176"/>
      <c r="L242" s="177">
        <f>IFERROR(VLOOKUP(B242,TAG_LIGHT!$V$93:$X$134,3,FALSE),0)</f>
        <v>0</v>
      </c>
      <c r="M242" s="177">
        <f>IFERROR(VLOOKUP(B242,TAG_LIGHT!$Z$93:$AB$134,3,FALSE),0)</f>
        <v>0</v>
      </c>
      <c r="N242" s="178">
        <f>IFERROR(VLOOKUP(B242,TAG_LIGHT!$AD$93:$AF$134,3,FALSE),0)</f>
        <v>0</v>
      </c>
      <c r="O242" s="176" t="s">
        <v>47</v>
      </c>
    </row>
    <row r="243" spans="1:15" ht="15" customHeight="1">
      <c r="A243" s="139">
        <f>TAG_LIGHT!A36</f>
        <v>0</v>
      </c>
      <c r="B243" s="96">
        <f>TAG_LIGHT!B36</f>
        <v>0</v>
      </c>
      <c r="C243" s="141">
        <f t="shared" si="6"/>
        <v>0</v>
      </c>
      <c r="D243" s="175">
        <f t="shared" si="7"/>
        <v>0</v>
      </c>
      <c r="E243" s="124">
        <f>IFERROR(VLOOKUP(B243,TAG_LIGHT!$B$93:$D$134,3,FALSE),0)</f>
        <v>0</v>
      </c>
      <c r="F243" s="124">
        <f>IFERROR(VLOOKUP(B243,TAG_LIGHT!$F$93:$H$134,3,FALSE),0)</f>
        <v>0</v>
      </c>
      <c r="G243" s="176"/>
      <c r="H243" s="124">
        <f>IFERROR(VLOOKUP(B243,TAG_LIGHT!$J$93:$L$134,3,FALSE),0)</f>
        <v>0</v>
      </c>
      <c r="I243" s="125">
        <f>IFERROR(VLOOKUP(B243,TAG_LIGHT!$N$93:$P$134,3,FALSE),0)</f>
        <v>0</v>
      </c>
      <c r="J243" s="177">
        <f>IFERROR(VLOOKUP(B243,TAG_LIGHT!$R$93:$T$134,3,FALSE),0)</f>
        <v>0</v>
      </c>
      <c r="K243" s="176"/>
      <c r="L243" s="177">
        <f>IFERROR(VLOOKUP(B243,TAG_LIGHT!$V$93:$X$134,3,FALSE),0)</f>
        <v>0</v>
      </c>
      <c r="M243" s="177">
        <f>IFERROR(VLOOKUP(B243,TAG_LIGHT!$Z$93:$AB$134,3,FALSE),0)</f>
        <v>0</v>
      </c>
      <c r="N243" s="178">
        <f>IFERROR(VLOOKUP(B243,TAG_LIGHT!$AD$93:$AF$134,3,FALSE),0)</f>
        <v>0</v>
      </c>
      <c r="O243" s="176" t="s">
        <v>47</v>
      </c>
    </row>
    <row r="244" spans="1:15" ht="15" customHeight="1">
      <c r="A244" s="139">
        <f>TAG_LIGHT!A37</f>
        <v>0</v>
      </c>
      <c r="B244" s="96">
        <f>TAG_LIGHT!B37</f>
        <v>0</v>
      </c>
      <c r="C244" s="141">
        <f t="shared" si="6"/>
        <v>0</v>
      </c>
      <c r="D244" s="175">
        <f t="shared" si="7"/>
        <v>0</v>
      </c>
      <c r="E244" s="124">
        <f>IFERROR(VLOOKUP(B244,TAG_LIGHT!$B$93:$D$134,3,FALSE),0)</f>
        <v>0</v>
      </c>
      <c r="F244" s="124">
        <f>IFERROR(VLOOKUP(B244,TAG_LIGHT!$F$93:$H$134,3,FALSE),0)</f>
        <v>0</v>
      </c>
      <c r="G244" s="176"/>
      <c r="H244" s="124">
        <f>IFERROR(VLOOKUP(B244,TAG_LIGHT!$J$93:$L$134,3,FALSE),0)</f>
        <v>0</v>
      </c>
      <c r="I244" s="125">
        <f>IFERROR(VLOOKUP(B244,TAG_LIGHT!$N$93:$P$134,3,FALSE),0)</f>
        <v>0</v>
      </c>
      <c r="J244" s="177">
        <f>IFERROR(VLOOKUP(B244,TAG_LIGHT!$R$93:$T$134,3,FALSE),0)</f>
        <v>0</v>
      </c>
      <c r="K244" s="176"/>
      <c r="L244" s="177">
        <f>IFERROR(VLOOKUP(B244,TAG_LIGHT!$V$93:$X$134,3,FALSE),0)</f>
        <v>0</v>
      </c>
      <c r="M244" s="177">
        <f>IFERROR(VLOOKUP(B244,TAG_LIGHT!$Z$93:$AB$134,3,FALSE),0)</f>
        <v>0</v>
      </c>
      <c r="N244" s="178">
        <f>IFERROR(VLOOKUP(B244,TAG_LIGHT!$AD$93:$AF$134,3,FALSE),0)</f>
        <v>0</v>
      </c>
      <c r="O244" s="176" t="s">
        <v>47</v>
      </c>
    </row>
    <row r="245" spans="1:15" ht="15" customHeight="1">
      <c r="A245" s="139">
        <f>TAG_LIGHT!A38</f>
        <v>0</v>
      </c>
      <c r="B245" s="96">
        <f>TAG_LIGHT!B38</f>
        <v>0</v>
      </c>
      <c r="C245" s="141">
        <f t="shared" si="6"/>
        <v>0</v>
      </c>
      <c r="D245" s="175">
        <f t="shared" si="7"/>
        <v>0</v>
      </c>
      <c r="E245" s="124">
        <f>IFERROR(VLOOKUP(B245,TAG_LIGHT!$B$93:$D$134,3,FALSE),0)</f>
        <v>0</v>
      </c>
      <c r="F245" s="124">
        <f>IFERROR(VLOOKUP(B245,TAG_LIGHT!$F$93:$H$134,3,FALSE),0)</f>
        <v>0</v>
      </c>
      <c r="G245" s="176"/>
      <c r="H245" s="124">
        <f>IFERROR(VLOOKUP(B245,TAG_LIGHT!$J$93:$L$134,3,FALSE),0)</f>
        <v>0</v>
      </c>
      <c r="I245" s="125">
        <f>IFERROR(VLOOKUP(B245,TAG_LIGHT!$N$93:$P$134,3,FALSE),0)</f>
        <v>0</v>
      </c>
      <c r="J245" s="177">
        <f>IFERROR(VLOOKUP(B245,TAG_LIGHT!$R$93:$T$134,3,FALSE),0)</f>
        <v>0</v>
      </c>
      <c r="K245" s="176"/>
      <c r="L245" s="177">
        <f>IFERROR(VLOOKUP(B245,TAG_LIGHT!$V$93:$X$134,3,FALSE),0)</f>
        <v>0</v>
      </c>
      <c r="M245" s="177">
        <f>IFERROR(VLOOKUP(B245,TAG_LIGHT!$Z$93:$AB$134,3,FALSE),0)</f>
        <v>0</v>
      </c>
      <c r="N245" s="178">
        <f>IFERROR(VLOOKUP(B245,TAG_LIGHT!$AD$93:$AF$134,3,FALSE),0)</f>
        <v>0</v>
      </c>
      <c r="O245" s="176" t="s">
        <v>47</v>
      </c>
    </row>
    <row r="246" spans="1:15" ht="15" customHeight="1">
      <c r="A246" s="139">
        <f>TAG_LIGHT!A39</f>
        <v>0</v>
      </c>
      <c r="B246" s="96">
        <f>TAG_LIGHT!B39</f>
        <v>0</v>
      </c>
      <c r="C246" s="141">
        <f t="shared" si="6"/>
        <v>0</v>
      </c>
      <c r="D246" s="175">
        <f t="shared" si="7"/>
        <v>0</v>
      </c>
      <c r="E246" s="124">
        <f>IFERROR(VLOOKUP(B246,TAG_LIGHT!$B$93:$D$134,3,FALSE),0)</f>
        <v>0</v>
      </c>
      <c r="F246" s="124">
        <f>IFERROR(VLOOKUP(B246,TAG_LIGHT!$F$93:$H$134,3,FALSE),0)</f>
        <v>0</v>
      </c>
      <c r="G246" s="176"/>
      <c r="H246" s="124">
        <f>IFERROR(VLOOKUP(B246,TAG_LIGHT!$J$93:$L$134,3,FALSE),0)</f>
        <v>0</v>
      </c>
      <c r="I246" s="125">
        <f>IFERROR(VLOOKUP(B246,TAG_LIGHT!$N$93:$P$134,3,FALSE),0)</f>
        <v>0</v>
      </c>
      <c r="J246" s="177">
        <f>IFERROR(VLOOKUP(B246,TAG_LIGHT!$R$93:$T$134,3,FALSE),0)</f>
        <v>0</v>
      </c>
      <c r="K246" s="176"/>
      <c r="L246" s="177">
        <f>IFERROR(VLOOKUP(B246,TAG_LIGHT!$V$93:$X$134,3,FALSE),0)</f>
        <v>0</v>
      </c>
      <c r="M246" s="177">
        <f>IFERROR(VLOOKUP(B246,TAG_LIGHT!$Z$93:$AB$134,3,FALSE),0)</f>
        <v>0</v>
      </c>
      <c r="N246" s="178">
        <f>IFERROR(VLOOKUP(B246,TAG_LIGHT!$AD$93:$AF$134,3,FALSE),0)</f>
        <v>0</v>
      </c>
      <c r="O246" s="176" t="s">
        <v>47</v>
      </c>
    </row>
    <row r="247" spans="1:15" ht="15" customHeight="1">
      <c r="A247" s="139">
        <f>TAG_LIGHT!A40</f>
        <v>0</v>
      </c>
      <c r="B247" s="96">
        <f>TAG_LIGHT!B40</f>
        <v>0</v>
      </c>
      <c r="C247" s="141">
        <f t="shared" si="6"/>
        <v>0</v>
      </c>
      <c r="D247" s="175">
        <f t="shared" si="7"/>
        <v>0</v>
      </c>
      <c r="E247" s="124">
        <f>IFERROR(VLOOKUP(B247,TAG_LIGHT!$B$93:$D$134,3,FALSE),0)</f>
        <v>0</v>
      </c>
      <c r="F247" s="124">
        <f>IFERROR(VLOOKUP(B247,TAG_LIGHT!$F$93:$H$134,3,FALSE),0)</f>
        <v>0</v>
      </c>
      <c r="G247" s="176"/>
      <c r="H247" s="124">
        <f>IFERROR(VLOOKUP(B247,TAG_LIGHT!$J$93:$L$134,3,FALSE),0)</f>
        <v>0</v>
      </c>
      <c r="I247" s="125">
        <f>IFERROR(VLOOKUP(B247,TAG_LIGHT!$N$93:$P$134,3,FALSE),0)</f>
        <v>0</v>
      </c>
      <c r="J247" s="177">
        <f>IFERROR(VLOOKUP(B247,TAG_LIGHT!$R$93:$T$134,3,FALSE),0)</f>
        <v>0</v>
      </c>
      <c r="K247" s="176"/>
      <c r="L247" s="177">
        <f>IFERROR(VLOOKUP(B247,TAG_LIGHT!$V$93:$X$134,3,FALSE),0)</f>
        <v>0</v>
      </c>
      <c r="M247" s="177">
        <f>IFERROR(VLOOKUP(B247,TAG_LIGHT!$Z$93:$AB$134,3,FALSE),0)</f>
        <v>0</v>
      </c>
      <c r="N247" s="178">
        <f>IFERROR(VLOOKUP(B247,TAG_LIGHT!$AD$93:$AF$134,3,FALSE),0)</f>
        <v>0</v>
      </c>
      <c r="O247" s="176" t="s">
        <v>47</v>
      </c>
    </row>
    <row r="248" spans="1:15" ht="15" customHeight="1">
      <c r="A248" s="139">
        <f>TAG_LIGHT!A41</f>
        <v>0</v>
      </c>
      <c r="B248" s="96">
        <f>TAG_LIGHT!B41</f>
        <v>0</v>
      </c>
      <c r="C248" s="141">
        <f t="shared" si="6"/>
        <v>0</v>
      </c>
      <c r="D248" s="175">
        <f t="shared" si="7"/>
        <v>0</v>
      </c>
      <c r="E248" s="124">
        <f>IFERROR(VLOOKUP(B248,TAG_LIGHT!$B$93:$D$134,3,FALSE),0)</f>
        <v>0</v>
      </c>
      <c r="F248" s="124">
        <f>IFERROR(VLOOKUP(B248,TAG_LIGHT!$F$93:$H$134,3,FALSE),0)</f>
        <v>0</v>
      </c>
      <c r="G248" s="176"/>
      <c r="H248" s="124">
        <f>IFERROR(VLOOKUP(B248,TAG_LIGHT!$J$93:$L$134,3,FALSE),0)</f>
        <v>0</v>
      </c>
      <c r="I248" s="125">
        <f>IFERROR(VLOOKUP(B248,TAG_LIGHT!$N$93:$P$134,3,FALSE),0)</f>
        <v>0</v>
      </c>
      <c r="J248" s="177">
        <f>IFERROR(VLOOKUP(B248,TAG_LIGHT!$R$93:$T$134,3,FALSE),0)</f>
        <v>0</v>
      </c>
      <c r="K248" s="176"/>
      <c r="L248" s="177">
        <f>IFERROR(VLOOKUP(B248,TAG_LIGHT!$V$93:$X$134,3,FALSE),0)</f>
        <v>0</v>
      </c>
      <c r="M248" s="177">
        <f>IFERROR(VLOOKUP(B248,TAG_LIGHT!$Z$93:$AB$134,3,FALSE),0)</f>
        <v>0</v>
      </c>
      <c r="N248" s="178">
        <f>IFERROR(VLOOKUP(B248,TAG_LIGHT!$AD$93:$AF$134,3,FALSE),0)</f>
        <v>0</v>
      </c>
      <c r="O248" s="176" t="s">
        <v>47</v>
      </c>
    </row>
    <row r="249" spans="1:15" ht="15" customHeight="1">
      <c r="A249" s="139">
        <f>TAG_LIGHT!A42</f>
        <v>0</v>
      </c>
      <c r="B249" s="96">
        <f>TAG_LIGHT!B42</f>
        <v>0</v>
      </c>
      <c r="C249" s="141">
        <f t="shared" si="6"/>
        <v>0</v>
      </c>
      <c r="D249" s="175">
        <f t="shared" si="7"/>
        <v>0</v>
      </c>
      <c r="E249" s="124">
        <f>IFERROR(VLOOKUP(B249,TAG_LIGHT!$B$93:$D$134,3,FALSE),0)</f>
        <v>0</v>
      </c>
      <c r="F249" s="124">
        <f>IFERROR(VLOOKUP(B249,TAG_LIGHT!$F$93:$H$134,3,FALSE),0)</f>
        <v>0</v>
      </c>
      <c r="G249" s="176"/>
      <c r="H249" s="124">
        <f>IFERROR(VLOOKUP(B249,TAG_LIGHT!$J$93:$L$134,3,FALSE),0)</f>
        <v>0</v>
      </c>
      <c r="I249" s="125">
        <f>IFERROR(VLOOKUP(B249,TAG_LIGHT!$N$93:$P$134,3,FALSE),0)</f>
        <v>0</v>
      </c>
      <c r="J249" s="177">
        <f>IFERROR(VLOOKUP(B249,TAG_LIGHT!$R$93:$T$134,3,FALSE),0)</f>
        <v>0</v>
      </c>
      <c r="K249" s="176"/>
      <c r="L249" s="177">
        <f>IFERROR(VLOOKUP(B249,TAG_LIGHT!$V$93:$X$134,3,FALSE),0)</f>
        <v>0</v>
      </c>
      <c r="M249" s="177">
        <f>IFERROR(VLOOKUP(B249,TAG_LIGHT!$Z$93:$AB$134,3,FALSE),0)</f>
        <v>0</v>
      </c>
      <c r="N249" s="178">
        <f>IFERROR(VLOOKUP(B249,TAG_LIGHT!$AD$93:$AF$134,3,FALSE),0)</f>
        <v>0</v>
      </c>
      <c r="O249" s="176" t="s">
        <v>47</v>
      </c>
    </row>
    <row r="250" spans="1:15" ht="15" customHeight="1">
      <c r="A250" s="139">
        <f>TAG_LIGHT!A43</f>
        <v>0</v>
      </c>
      <c r="B250" s="96">
        <f>TAG_LIGHT!B43</f>
        <v>0</v>
      </c>
      <c r="C250" s="141">
        <f t="shared" si="6"/>
        <v>0</v>
      </c>
      <c r="D250" s="175">
        <f t="shared" si="7"/>
        <v>0</v>
      </c>
      <c r="E250" s="124">
        <f>IFERROR(VLOOKUP(B250,TAG_LIGHT!$B$93:$D$134,3,FALSE),0)</f>
        <v>0</v>
      </c>
      <c r="F250" s="124">
        <f>IFERROR(VLOOKUP(B250,TAG_LIGHT!$F$93:$H$134,3,FALSE),0)</f>
        <v>0</v>
      </c>
      <c r="G250" s="176"/>
      <c r="H250" s="124">
        <f>IFERROR(VLOOKUP(B250,TAG_LIGHT!$J$93:$L$134,3,FALSE),0)</f>
        <v>0</v>
      </c>
      <c r="I250" s="125">
        <f>IFERROR(VLOOKUP(B250,TAG_LIGHT!$N$93:$P$134,3,FALSE),0)</f>
        <v>0</v>
      </c>
      <c r="J250" s="177">
        <f>IFERROR(VLOOKUP(B250,TAG_LIGHT!$R$93:$T$134,3,FALSE),0)</f>
        <v>0</v>
      </c>
      <c r="K250" s="176"/>
      <c r="L250" s="177">
        <f>IFERROR(VLOOKUP(B250,TAG_LIGHT!$V$93:$X$134,3,FALSE),0)</f>
        <v>0</v>
      </c>
      <c r="M250" s="177">
        <f>IFERROR(VLOOKUP(B250,TAG_LIGHT!$Z$93:$AB$134,3,FALSE),0)</f>
        <v>0</v>
      </c>
      <c r="N250" s="178">
        <f>IFERROR(VLOOKUP(B250,TAG_LIGHT!$AD$93:$AF$134,3,FALSE),0)</f>
        <v>0</v>
      </c>
      <c r="O250" s="176" t="s">
        <v>47</v>
      </c>
    </row>
    <row r="251" spans="1:15" ht="15" customHeight="1">
      <c r="A251" s="139">
        <f>TAG_LIGHT!A44</f>
        <v>0</v>
      </c>
      <c r="B251" s="96">
        <f>TAG_LIGHT!B44</f>
        <v>0</v>
      </c>
      <c r="C251" s="141">
        <f t="shared" si="6"/>
        <v>0</v>
      </c>
      <c r="D251" s="175">
        <f t="shared" si="7"/>
        <v>0</v>
      </c>
      <c r="E251" s="124">
        <f>IFERROR(VLOOKUP(B251,TAG_LIGHT!$B$93:$D$134,3,FALSE),0)</f>
        <v>0</v>
      </c>
      <c r="F251" s="124">
        <f>IFERROR(VLOOKUP(B251,TAG_LIGHT!$F$93:$H$134,3,FALSE),0)</f>
        <v>0</v>
      </c>
      <c r="G251" s="176"/>
      <c r="H251" s="124">
        <f>IFERROR(VLOOKUP(B251,TAG_LIGHT!$J$93:$L$134,3,FALSE),0)</f>
        <v>0</v>
      </c>
      <c r="I251" s="125">
        <f>IFERROR(VLOOKUP(B251,TAG_LIGHT!$N$93:$P$134,3,FALSE),0)</f>
        <v>0</v>
      </c>
      <c r="J251" s="177">
        <f>IFERROR(VLOOKUP(B251,TAG_LIGHT!$R$93:$T$134,3,FALSE),0)</f>
        <v>0</v>
      </c>
      <c r="K251" s="176"/>
      <c r="L251" s="177">
        <f>IFERROR(VLOOKUP(B251,TAG_LIGHT!$V$93:$X$134,3,FALSE),0)</f>
        <v>0</v>
      </c>
      <c r="M251" s="177">
        <f>IFERROR(VLOOKUP(B251,TAG_LIGHT!$Z$93:$AB$134,3,FALSE),0)</f>
        <v>0</v>
      </c>
      <c r="N251" s="178">
        <f>IFERROR(VLOOKUP(B251,TAG_LIGHT!$AD$93:$AF$134,3,FALSE),0)</f>
        <v>0</v>
      </c>
      <c r="O251" s="176" t="s">
        <v>47</v>
      </c>
    </row>
    <row r="252" spans="1:15" ht="15" customHeight="1">
      <c r="A252" s="139">
        <f>TAG_LIGHT!A45</f>
        <v>0</v>
      </c>
      <c r="B252" s="96">
        <f>TAG_LIGHT!B45</f>
        <v>0</v>
      </c>
      <c r="C252" s="141">
        <f t="shared" si="6"/>
        <v>0</v>
      </c>
      <c r="D252" s="175">
        <f t="shared" si="7"/>
        <v>0</v>
      </c>
      <c r="E252" s="124">
        <f>IFERROR(VLOOKUP(B252,TAG_LIGHT!$B$93:$D$134,3,FALSE),0)</f>
        <v>0</v>
      </c>
      <c r="F252" s="124">
        <f>IFERROR(VLOOKUP(B252,TAG_LIGHT!$F$93:$H$134,3,FALSE),0)</f>
        <v>0</v>
      </c>
      <c r="G252" s="176"/>
      <c r="H252" s="124">
        <f>IFERROR(VLOOKUP(B252,TAG_LIGHT!$J$93:$L$134,3,FALSE),0)</f>
        <v>0</v>
      </c>
      <c r="I252" s="125">
        <f>IFERROR(VLOOKUP(B252,TAG_LIGHT!$N$93:$P$134,3,FALSE),0)</f>
        <v>0</v>
      </c>
      <c r="J252" s="177">
        <f>IFERROR(VLOOKUP(B252,TAG_LIGHT!$R$93:$T$134,3,FALSE),0)</f>
        <v>0</v>
      </c>
      <c r="K252" s="176"/>
      <c r="L252" s="177">
        <f>IFERROR(VLOOKUP(B252,TAG_LIGHT!$V$93:$X$134,3,FALSE),0)</f>
        <v>0</v>
      </c>
      <c r="M252" s="177">
        <f>IFERROR(VLOOKUP(B252,TAG_LIGHT!$Z$93:$AB$134,3,FALSE),0)</f>
        <v>0</v>
      </c>
      <c r="N252" s="178">
        <f>IFERROR(VLOOKUP(B252,TAG_LIGHT!$AD$93:$AF$134,3,FALSE),0)</f>
        <v>0</v>
      </c>
      <c r="O252" s="176" t="s">
        <v>47</v>
      </c>
    </row>
    <row r="253" spans="1:15" ht="15" customHeight="1">
      <c r="A253" s="139">
        <f>TAG_HEAVY!A10</f>
        <v>0</v>
      </c>
      <c r="B253" s="96">
        <f>TAG_HEAVY!B10</f>
        <v>0</v>
      </c>
      <c r="C253" s="141">
        <f t="shared" si="6"/>
        <v>0</v>
      </c>
      <c r="D253" s="175">
        <f t="shared" si="7"/>
        <v>0</v>
      </c>
      <c r="E253" s="124">
        <f>IFERROR(VLOOKUP(B253,TAG_HEAVY!$B$93:$D$134,3,FALSE),0)</f>
        <v>0</v>
      </c>
      <c r="F253" s="124">
        <f>IFERROR(VLOOKUP(B253,TAG_HEAVY!$F$93:$H$134,3,FALSE),0)</f>
        <v>0</v>
      </c>
      <c r="G253" s="176"/>
      <c r="H253" s="124">
        <f>IFERROR(VLOOKUP(B253,TAG_HEAVY!$J$93:$L$134,3,FALSE),0)</f>
        <v>0</v>
      </c>
      <c r="I253" s="125">
        <f>IFERROR(VLOOKUP(B253,TAG_HEAVY!$N$93:$P$134,3,FALSE),0)</f>
        <v>0</v>
      </c>
      <c r="J253" s="177">
        <f>IFERROR(VLOOKUP(B253,TAG_HEAVY!$R$93:$T$134,3,FALSE),0)</f>
        <v>0</v>
      </c>
      <c r="K253" s="176"/>
      <c r="L253" s="177">
        <f>IFERROR(VLOOKUP(B253,TAG_HEAVY!$V$93:$X$134,3,FALSE),0)</f>
        <v>0</v>
      </c>
      <c r="M253" s="177">
        <f>IFERROR(VLOOKUP(B253,TAG_HEAVY!$Z$93:$AB$134,3,FALSE),0)</f>
        <v>0</v>
      </c>
      <c r="N253" s="178">
        <f>IFERROR(VLOOKUP(B253,TAG_HEAVY!$AD$93:$AF$134,3,FALSE),0)</f>
        <v>0</v>
      </c>
      <c r="O253" s="176" t="s">
        <v>47</v>
      </c>
    </row>
    <row r="254" spans="1:15" ht="15" customHeight="1">
      <c r="A254" s="139">
        <f>TAG_HEAVY!A11</f>
        <v>0</v>
      </c>
      <c r="B254" s="96">
        <f>TAG_HEAVY!B11</f>
        <v>0</v>
      </c>
      <c r="C254" s="141">
        <f t="shared" si="6"/>
        <v>0</v>
      </c>
      <c r="D254" s="175">
        <f t="shared" si="7"/>
        <v>0</v>
      </c>
      <c r="E254" s="124">
        <f>IFERROR(VLOOKUP(B254,TAG_HEAVY!$B$93:$D$134,3,FALSE),0)</f>
        <v>0</v>
      </c>
      <c r="F254" s="124">
        <f>IFERROR(VLOOKUP(B254,TAG_HEAVY!$F$93:$H$134,3,FALSE),0)</f>
        <v>0</v>
      </c>
      <c r="G254" s="176"/>
      <c r="H254" s="124">
        <f>IFERROR(VLOOKUP(B254,TAG_HEAVY!$J$93:$L$134,3,FALSE),0)</f>
        <v>0</v>
      </c>
      <c r="I254" s="125">
        <f>IFERROR(VLOOKUP(B254,TAG_HEAVY!$N$93:$P$134,3,FALSE),0)</f>
        <v>0</v>
      </c>
      <c r="J254" s="177">
        <f>IFERROR(VLOOKUP(B254,TAG_HEAVY!$R$93:$T$134,3,FALSE),0)</f>
        <v>0</v>
      </c>
      <c r="K254" s="176"/>
      <c r="L254" s="177">
        <f>IFERROR(VLOOKUP(B254,TAG_HEAVY!$V$93:$X$134,3,FALSE),0)</f>
        <v>0</v>
      </c>
      <c r="M254" s="177">
        <f>IFERROR(VLOOKUP(B254,TAG_HEAVY!$Z$93:$AB$134,3,FALSE),0)</f>
        <v>0</v>
      </c>
      <c r="N254" s="178">
        <f>IFERROR(VLOOKUP(B254,TAG_HEAVY!$AD$93:$AF$134,3,FALSE),0)</f>
        <v>0</v>
      </c>
      <c r="O254" s="176" t="s">
        <v>47</v>
      </c>
    </row>
    <row r="255" spans="1:15" ht="15" customHeight="1">
      <c r="A255" s="139">
        <f>TAG_HEAVY!A12</f>
        <v>0</v>
      </c>
      <c r="B255" s="96">
        <f>TAG_HEAVY!B12</f>
        <v>0</v>
      </c>
      <c r="C255" s="141">
        <f t="shared" si="6"/>
        <v>0</v>
      </c>
      <c r="D255" s="175">
        <f t="shared" si="7"/>
        <v>0</v>
      </c>
      <c r="E255" s="124">
        <f>IFERROR(VLOOKUP(B255,TAG_HEAVY!$B$93:$D$134,3,FALSE),0)</f>
        <v>0</v>
      </c>
      <c r="F255" s="124">
        <f>IFERROR(VLOOKUP(B255,TAG_HEAVY!$F$93:$H$134,3,FALSE),0)</f>
        <v>0</v>
      </c>
      <c r="G255" s="176"/>
      <c r="H255" s="124">
        <f>IFERROR(VLOOKUP(B255,TAG_HEAVY!$J$93:$L$134,3,FALSE),0)</f>
        <v>0</v>
      </c>
      <c r="I255" s="125">
        <f>IFERROR(VLOOKUP(B255,TAG_HEAVY!$N$93:$P$134,3,FALSE),0)</f>
        <v>0</v>
      </c>
      <c r="J255" s="177">
        <f>IFERROR(VLOOKUP(B255,TAG_HEAVY!$R$93:$T$134,3,FALSE),0)</f>
        <v>0</v>
      </c>
      <c r="K255" s="176"/>
      <c r="L255" s="177">
        <f>IFERROR(VLOOKUP(B255,TAG_HEAVY!$V$93:$X$134,3,FALSE),0)</f>
        <v>0</v>
      </c>
      <c r="M255" s="177">
        <f>IFERROR(VLOOKUP(B255,TAG_HEAVY!$Z$93:$AB$134,3,FALSE),0)</f>
        <v>0</v>
      </c>
      <c r="N255" s="178">
        <f>IFERROR(VLOOKUP(B255,TAG_HEAVY!$AD$93:$AF$134,3,FALSE),0)</f>
        <v>0</v>
      </c>
      <c r="O255" s="176" t="s">
        <v>47</v>
      </c>
    </row>
    <row r="256" spans="1:15" ht="15" customHeight="1">
      <c r="A256" s="139">
        <f>TAG_HEAVY!A13</f>
        <v>0</v>
      </c>
      <c r="B256" s="96">
        <f>TAG_HEAVY!B13</f>
        <v>0</v>
      </c>
      <c r="C256" s="141">
        <f t="shared" si="6"/>
        <v>0</v>
      </c>
      <c r="D256" s="175">
        <f t="shared" si="7"/>
        <v>0</v>
      </c>
      <c r="E256" s="124">
        <f>IFERROR(VLOOKUP(B256,TAG_HEAVY!$B$93:$D$134,3,FALSE),0)</f>
        <v>0</v>
      </c>
      <c r="F256" s="124">
        <f>IFERROR(VLOOKUP(B256,TAG_HEAVY!$F$93:$H$134,3,FALSE),0)</f>
        <v>0</v>
      </c>
      <c r="G256" s="176"/>
      <c r="H256" s="124">
        <f>IFERROR(VLOOKUP(B256,TAG_HEAVY!$J$93:$L$134,3,FALSE),0)</f>
        <v>0</v>
      </c>
      <c r="I256" s="125">
        <f>IFERROR(VLOOKUP(B256,TAG_HEAVY!$N$93:$P$134,3,FALSE),0)</f>
        <v>0</v>
      </c>
      <c r="J256" s="177">
        <f>IFERROR(VLOOKUP(B256,TAG_HEAVY!$R$93:$T$134,3,FALSE),0)</f>
        <v>0</v>
      </c>
      <c r="K256" s="176"/>
      <c r="L256" s="177">
        <f>IFERROR(VLOOKUP(B256,TAG_HEAVY!$V$93:$X$134,3,FALSE),0)</f>
        <v>0</v>
      </c>
      <c r="M256" s="177">
        <f>IFERROR(VLOOKUP(B256,TAG_HEAVY!$Z$93:$AB$134,3,FALSE),0)</f>
        <v>0</v>
      </c>
      <c r="N256" s="178">
        <f>IFERROR(VLOOKUP(B256,TAG_HEAVY!$AD$93:$AF$134,3,FALSE),0)</f>
        <v>0</v>
      </c>
      <c r="O256" s="176" t="s">
        <v>47</v>
      </c>
    </row>
    <row r="257" spans="1:15" ht="15" customHeight="1">
      <c r="A257" s="139">
        <f>TAG_HEAVY!A14</f>
        <v>0</v>
      </c>
      <c r="B257" s="96">
        <f>TAG_HEAVY!B14</f>
        <v>0</v>
      </c>
      <c r="C257" s="141">
        <f t="shared" si="6"/>
        <v>0</v>
      </c>
      <c r="D257" s="175">
        <f t="shared" si="7"/>
        <v>0</v>
      </c>
      <c r="E257" s="124">
        <f>IFERROR(VLOOKUP(B257,TAG_HEAVY!$B$93:$D$134,3,FALSE),0)</f>
        <v>0</v>
      </c>
      <c r="F257" s="124">
        <f>IFERROR(VLOOKUP(B257,TAG_HEAVY!$F$93:$H$134,3,FALSE),0)</f>
        <v>0</v>
      </c>
      <c r="G257" s="176"/>
      <c r="H257" s="124">
        <f>IFERROR(VLOOKUP(B257,TAG_HEAVY!$J$93:$L$134,3,FALSE),0)</f>
        <v>0</v>
      </c>
      <c r="I257" s="125">
        <f>IFERROR(VLOOKUP(B257,TAG_HEAVY!$N$93:$P$134,3,FALSE),0)</f>
        <v>0</v>
      </c>
      <c r="J257" s="177">
        <f>IFERROR(VLOOKUP(B257,TAG_HEAVY!$R$93:$T$134,3,FALSE),0)</f>
        <v>0</v>
      </c>
      <c r="K257" s="176"/>
      <c r="L257" s="177">
        <f>IFERROR(VLOOKUP(B257,TAG_HEAVY!$V$93:$X$134,3,FALSE),0)</f>
        <v>0</v>
      </c>
      <c r="M257" s="177">
        <f>IFERROR(VLOOKUP(B257,TAG_HEAVY!$Z$93:$AB$134,3,FALSE),0)</f>
        <v>0</v>
      </c>
      <c r="N257" s="178">
        <f>IFERROR(VLOOKUP(B257,TAG_HEAVY!$AD$93:$AF$134,3,FALSE),0)</f>
        <v>0</v>
      </c>
      <c r="O257" s="176" t="s">
        <v>47</v>
      </c>
    </row>
    <row r="258" spans="1:15" ht="15" customHeight="1">
      <c r="A258" s="139">
        <f>TAG_HEAVY!A15</f>
        <v>0</v>
      </c>
      <c r="B258" s="96">
        <f>TAG_HEAVY!B15</f>
        <v>0</v>
      </c>
      <c r="C258" s="141">
        <f t="shared" si="6"/>
        <v>0</v>
      </c>
      <c r="D258" s="175">
        <f t="shared" si="7"/>
        <v>0</v>
      </c>
      <c r="E258" s="124">
        <f>IFERROR(VLOOKUP(B258,TAG_HEAVY!$B$93:$D$134,3,FALSE),0)</f>
        <v>0</v>
      </c>
      <c r="F258" s="124">
        <f>IFERROR(VLOOKUP(B258,TAG_HEAVY!$F$93:$H$134,3,FALSE),0)</f>
        <v>0</v>
      </c>
      <c r="G258" s="176"/>
      <c r="H258" s="124">
        <f>IFERROR(VLOOKUP(B258,TAG_HEAVY!$J$93:$L$134,3,FALSE),0)</f>
        <v>0</v>
      </c>
      <c r="I258" s="125">
        <f>IFERROR(VLOOKUP(B258,TAG_HEAVY!$N$93:$P$134,3,FALSE),0)</f>
        <v>0</v>
      </c>
      <c r="J258" s="177">
        <f>IFERROR(VLOOKUP(B258,TAG_HEAVY!$R$93:$T$134,3,FALSE),0)</f>
        <v>0</v>
      </c>
      <c r="K258" s="176"/>
      <c r="L258" s="177">
        <f>IFERROR(VLOOKUP(B258,TAG_HEAVY!$V$93:$X$134,3,FALSE),0)</f>
        <v>0</v>
      </c>
      <c r="M258" s="177">
        <f>IFERROR(VLOOKUP(B258,TAG_HEAVY!$Z$93:$AB$134,3,FALSE),0)</f>
        <v>0</v>
      </c>
      <c r="N258" s="178">
        <f>IFERROR(VLOOKUP(B258,TAG_HEAVY!$AD$93:$AF$134,3,FALSE),0)</f>
        <v>0</v>
      </c>
      <c r="O258" s="176" t="s">
        <v>47</v>
      </c>
    </row>
    <row r="259" spans="1:15" ht="15" customHeight="1">
      <c r="A259" s="139">
        <f>TAG_HEAVY!A16</f>
        <v>0</v>
      </c>
      <c r="B259" s="96">
        <f>TAG_HEAVY!B16</f>
        <v>0</v>
      </c>
      <c r="C259" s="141">
        <f t="shared" si="6"/>
        <v>0</v>
      </c>
      <c r="D259" s="175">
        <f t="shared" si="7"/>
        <v>0</v>
      </c>
      <c r="E259" s="124">
        <f>IFERROR(VLOOKUP(B259,TAG_HEAVY!$B$93:$D$134,3,FALSE),0)</f>
        <v>0</v>
      </c>
      <c r="F259" s="124">
        <f>IFERROR(VLOOKUP(B259,TAG_HEAVY!$F$93:$H$134,3,FALSE),0)</f>
        <v>0</v>
      </c>
      <c r="G259" s="176"/>
      <c r="H259" s="124">
        <f>IFERROR(VLOOKUP(B259,TAG_HEAVY!$J$93:$L$134,3,FALSE),0)</f>
        <v>0</v>
      </c>
      <c r="I259" s="125">
        <f>IFERROR(VLOOKUP(B259,TAG_HEAVY!$N$93:$P$134,3,FALSE),0)</f>
        <v>0</v>
      </c>
      <c r="J259" s="177">
        <f>IFERROR(VLOOKUP(B259,TAG_HEAVY!$R$93:$T$134,3,FALSE),0)</f>
        <v>0</v>
      </c>
      <c r="K259" s="176"/>
      <c r="L259" s="177">
        <f>IFERROR(VLOOKUP(B259,TAG_HEAVY!$V$93:$X$134,3,FALSE),0)</f>
        <v>0</v>
      </c>
      <c r="M259" s="177">
        <f>IFERROR(VLOOKUP(B259,TAG_HEAVY!$Z$93:$AB$134,3,FALSE),0)</f>
        <v>0</v>
      </c>
      <c r="N259" s="178">
        <f>IFERROR(VLOOKUP(B259,TAG_HEAVY!$AD$93:$AF$134,3,FALSE),0)</f>
        <v>0</v>
      </c>
      <c r="O259" s="176" t="s">
        <v>47</v>
      </c>
    </row>
    <row r="260" spans="1:15" ht="15" customHeight="1">
      <c r="A260" s="139">
        <f>TAG_HEAVY!A17</f>
        <v>0</v>
      </c>
      <c r="B260" s="96">
        <f>TAG_HEAVY!B17</f>
        <v>0</v>
      </c>
      <c r="C260" s="141">
        <f t="shared" si="6"/>
        <v>0</v>
      </c>
      <c r="D260" s="175">
        <f t="shared" si="7"/>
        <v>0</v>
      </c>
      <c r="E260" s="124">
        <f>IFERROR(VLOOKUP(B260,TAG_HEAVY!$B$93:$D$134,3,FALSE),0)</f>
        <v>0</v>
      </c>
      <c r="F260" s="124">
        <f>IFERROR(VLOOKUP(B260,TAG_HEAVY!$F$93:$H$134,3,FALSE),0)</f>
        <v>0</v>
      </c>
      <c r="G260" s="176"/>
      <c r="H260" s="124">
        <f>IFERROR(VLOOKUP(B260,TAG_HEAVY!$J$93:$L$134,3,FALSE),0)</f>
        <v>0</v>
      </c>
      <c r="I260" s="125">
        <f>IFERROR(VLOOKUP(B260,TAG_HEAVY!$N$93:$P$134,3,FALSE),0)</f>
        <v>0</v>
      </c>
      <c r="J260" s="177">
        <f>IFERROR(VLOOKUP(B260,TAG_HEAVY!$R$93:$T$134,3,FALSE),0)</f>
        <v>0</v>
      </c>
      <c r="K260" s="176"/>
      <c r="L260" s="177">
        <f>IFERROR(VLOOKUP(B260,TAG_HEAVY!$V$93:$X$134,3,FALSE),0)</f>
        <v>0</v>
      </c>
      <c r="M260" s="177">
        <f>IFERROR(VLOOKUP(B260,TAG_HEAVY!$Z$93:$AB$134,3,FALSE),0)</f>
        <v>0</v>
      </c>
      <c r="N260" s="178">
        <f>IFERROR(VLOOKUP(B260,TAG_HEAVY!$AD$93:$AF$134,3,FALSE),0)</f>
        <v>0</v>
      </c>
      <c r="O260" s="176" t="s">
        <v>47</v>
      </c>
    </row>
    <row r="261" spans="1:15" ht="15" customHeight="1">
      <c r="A261" s="139">
        <f>TAG_HEAVY!A18</f>
        <v>0</v>
      </c>
      <c r="B261" s="96">
        <f>TAG_HEAVY!B18</f>
        <v>0</v>
      </c>
      <c r="C261" s="141">
        <f t="shared" si="6"/>
        <v>0</v>
      </c>
      <c r="D261" s="175">
        <f t="shared" si="7"/>
        <v>0</v>
      </c>
      <c r="E261" s="124">
        <f>IFERROR(VLOOKUP(B261,TAG_HEAVY!$B$93:$D$134,3,FALSE),0)</f>
        <v>0</v>
      </c>
      <c r="F261" s="124">
        <f>IFERROR(VLOOKUP(B261,TAG_HEAVY!$F$93:$H$134,3,FALSE),0)</f>
        <v>0</v>
      </c>
      <c r="G261" s="176"/>
      <c r="H261" s="124">
        <f>IFERROR(VLOOKUP(B261,TAG_HEAVY!$J$93:$L$134,3,FALSE),0)</f>
        <v>0</v>
      </c>
      <c r="I261" s="125">
        <f>IFERROR(VLOOKUP(B261,TAG_HEAVY!$N$93:$P$134,3,FALSE),0)</f>
        <v>0</v>
      </c>
      <c r="J261" s="177">
        <f>IFERROR(VLOOKUP(B261,TAG_HEAVY!$R$93:$T$134,3,FALSE),0)</f>
        <v>0</v>
      </c>
      <c r="K261" s="176"/>
      <c r="L261" s="177">
        <f>IFERROR(VLOOKUP(B261,TAG_HEAVY!$V$93:$X$134,3,FALSE),0)</f>
        <v>0</v>
      </c>
      <c r="M261" s="177">
        <f>IFERROR(VLOOKUP(B261,TAG_HEAVY!$Z$93:$AB$134,3,FALSE),0)</f>
        <v>0</v>
      </c>
      <c r="N261" s="178">
        <f>IFERROR(VLOOKUP(B261,TAG_HEAVY!$AD$93:$AF$134,3,FALSE),0)</f>
        <v>0</v>
      </c>
      <c r="O261" s="176" t="s">
        <v>47</v>
      </c>
    </row>
    <row r="262" spans="1:15" ht="15" customHeight="1">
      <c r="A262" s="139">
        <f>TAG_HEAVY!A19</f>
        <v>0</v>
      </c>
      <c r="B262" s="96">
        <f>TAG_HEAVY!B19</f>
        <v>0</v>
      </c>
      <c r="C262" s="141">
        <f t="shared" ref="C262:C308" si="8">SUM(E262:O262)</f>
        <v>0</v>
      </c>
      <c r="D262" s="175">
        <f t="shared" ref="D262:D308" si="9">SUM(E262:O262)-MIN(E262:I262)</f>
        <v>0</v>
      </c>
      <c r="E262" s="124">
        <f>IFERROR(VLOOKUP(B262,TAG_HEAVY!$B$93:$D$134,3,FALSE),0)</f>
        <v>0</v>
      </c>
      <c r="F262" s="124">
        <f>IFERROR(VLOOKUP(B262,TAG_HEAVY!$F$93:$H$134,3,FALSE),0)</f>
        <v>0</v>
      </c>
      <c r="G262" s="176"/>
      <c r="H262" s="124">
        <f>IFERROR(VLOOKUP(B262,TAG_HEAVY!$J$93:$L$134,3,FALSE),0)</f>
        <v>0</v>
      </c>
      <c r="I262" s="125">
        <f>IFERROR(VLOOKUP(B262,TAG_HEAVY!$N$93:$P$134,3,FALSE),0)</f>
        <v>0</v>
      </c>
      <c r="J262" s="177">
        <f>IFERROR(VLOOKUP(B262,TAG_HEAVY!$R$93:$T$134,3,FALSE),0)</f>
        <v>0</v>
      </c>
      <c r="K262" s="176"/>
      <c r="L262" s="177">
        <f>IFERROR(VLOOKUP(B262,TAG_HEAVY!$V$93:$X$134,3,FALSE),0)</f>
        <v>0</v>
      </c>
      <c r="M262" s="177">
        <f>IFERROR(VLOOKUP(B262,TAG_HEAVY!$Z$93:$AB$134,3,FALSE),0)</f>
        <v>0</v>
      </c>
      <c r="N262" s="178">
        <f>IFERROR(VLOOKUP(B262,TAG_HEAVY!$AD$93:$AF$134,3,FALSE),0)</f>
        <v>0</v>
      </c>
      <c r="O262" s="176" t="s">
        <v>47</v>
      </c>
    </row>
    <row r="263" spans="1:15" ht="15" customHeight="1">
      <c r="A263" s="139">
        <f>TAG_HEAVY!A20</f>
        <v>0</v>
      </c>
      <c r="B263" s="96">
        <f>TAG_HEAVY!B20</f>
        <v>0</v>
      </c>
      <c r="C263" s="141">
        <f t="shared" si="8"/>
        <v>0</v>
      </c>
      <c r="D263" s="175">
        <f t="shared" si="9"/>
        <v>0</v>
      </c>
      <c r="E263" s="124">
        <f>IFERROR(VLOOKUP(B263,TAG_HEAVY!$B$93:$D$134,3,FALSE),0)</f>
        <v>0</v>
      </c>
      <c r="F263" s="124">
        <f>IFERROR(VLOOKUP(B263,TAG_HEAVY!$F$93:$H$134,3,FALSE),0)</f>
        <v>0</v>
      </c>
      <c r="G263" s="176"/>
      <c r="H263" s="124">
        <f>IFERROR(VLOOKUP(B263,TAG_HEAVY!$J$93:$L$134,3,FALSE),0)</f>
        <v>0</v>
      </c>
      <c r="I263" s="125">
        <f>IFERROR(VLOOKUP(B263,TAG_HEAVY!$N$93:$P$134,3,FALSE),0)</f>
        <v>0</v>
      </c>
      <c r="J263" s="177">
        <f>IFERROR(VLOOKUP(B263,TAG_HEAVY!$R$93:$T$134,3,FALSE),0)</f>
        <v>0</v>
      </c>
      <c r="K263" s="176"/>
      <c r="L263" s="177">
        <f>IFERROR(VLOOKUP(B263,TAG_HEAVY!$V$93:$X$134,3,FALSE),0)</f>
        <v>0</v>
      </c>
      <c r="M263" s="177">
        <f>IFERROR(VLOOKUP(B263,TAG_HEAVY!$Z$93:$AB$134,3,FALSE),0)</f>
        <v>0</v>
      </c>
      <c r="N263" s="178">
        <f>IFERROR(VLOOKUP(B263,TAG_HEAVY!$AD$93:$AF$134,3,FALSE),0)</f>
        <v>0</v>
      </c>
      <c r="O263" s="176" t="s">
        <v>47</v>
      </c>
    </row>
    <row r="264" spans="1:15" ht="15" customHeight="1">
      <c r="A264" s="139">
        <f>TAG_HEAVY!A21</f>
        <v>0</v>
      </c>
      <c r="B264" s="96">
        <f>TAG_HEAVY!B21</f>
        <v>0</v>
      </c>
      <c r="C264" s="141">
        <f t="shared" si="8"/>
        <v>0</v>
      </c>
      <c r="D264" s="175">
        <f t="shared" si="9"/>
        <v>0</v>
      </c>
      <c r="E264" s="124">
        <f>IFERROR(VLOOKUP(B264,TAG_HEAVY!$B$93:$D$134,3,FALSE),0)</f>
        <v>0</v>
      </c>
      <c r="F264" s="124">
        <f>IFERROR(VLOOKUP(B264,TAG_HEAVY!$F$93:$H$134,3,FALSE),0)</f>
        <v>0</v>
      </c>
      <c r="G264" s="176"/>
      <c r="H264" s="124">
        <f>IFERROR(VLOOKUP(B264,TAG_HEAVY!$J$93:$L$134,3,FALSE),0)</f>
        <v>0</v>
      </c>
      <c r="I264" s="125">
        <f>IFERROR(VLOOKUP(B264,TAG_HEAVY!$N$93:$P$134,3,FALSE),0)</f>
        <v>0</v>
      </c>
      <c r="J264" s="177">
        <f>IFERROR(VLOOKUP(B264,TAG_HEAVY!$R$93:$T$134,3,FALSE),0)</f>
        <v>0</v>
      </c>
      <c r="K264" s="176"/>
      <c r="L264" s="177">
        <f>IFERROR(VLOOKUP(B264,TAG_HEAVY!$V$93:$X$134,3,FALSE),0)</f>
        <v>0</v>
      </c>
      <c r="M264" s="177">
        <f>IFERROR(VLOOKUP(B264,TAG_HEAVY!$Z$93:$AB$134,3,FALSE),0)</f>
        <v>0</v>
      </c>
      <c r="N264" s="178">
        <f>IFERROR(VLOOKUP(B264,TAG_HEAVY!$AD$93:$AF$134,3,FALSE),0)</f>
        <v>0</v>
      </c>
      <c r="O264" s="176" t="s">
        <v>47</v>
      </c>
    </row>
    <row r="265" spans="1:15" ht="15" customHeight="1">
      <c r="A265" s="139">
        <f>TAG_HEAVY!A22</f>
        <v>0</v>
      </c>
      <c r="B265" s="96">
        <f>TAG_HEAVY!B22</f>
        <v>0</v>
      </c>
      <c r="C265" s="141">
        <f t="shared" si="8"/>
        <v>0</v>
      </c>
      <c r="D265" s="175">
        <f t="shared" si="9"/>
        <v>0</v>
      </c>
      <c r="E265" s="124">
        <f>IFERROR(VLOOKUP(B265,TAG_HEAVY!$B$93:$D$134,3,FALSE),0)</f>
        <v>0</v>
      </c>
      <c r="F265" s="124">
        <f>IFERROR(VLOOKUP(B265,TAG_HEAVY!$F$93:$H$134,3,FALSE),0)</f>
        <v>0</v>
      </c>
      <c r="G265" s="176"/>
      <c r="H265" s="124">
        <f>IFERROR(VLOOKUP(B265,TAG_HEAVY!$J$93:$L$134,3,FALSE),0)</f>
        <v>0</v>
      </c>
      <c r="I265" s="125">
        <f>IFERROR(VLOOKUP(B265,TAG_HEAVY!$N$93:$P$134,3,FALSE),0)</f>
        <v>0</v>
      </c>
      <c r="J265" s="177">
        <f>IFERROR(VLOOKUP(B265,TAG_HEAVY!$R$93:$T$134,3,FALSE),0)</f>
        <v>0</v>
      </c>
      <c r="K265" s="176"/>
      <c r="L265" s="177">
        <f>IFERROR(VLOOKUP(B265,TAG_HEAVY!$V$93:$X$134,3,FALSE),0)</f>
        <v>0</v>
      </c>
      <c r="M265" s="177">
        <f>IFERROR(VLOOKUP(B265,TAG_HEAVY!$Z$93:$AB$134,3,FALSE),0)</f>
        <v>0</v>
      </c>
      <c r="N265" s="178">
        <f>IFERROR(VLOOKUP(B265,TAG_HEAVY!$AD$93:$AF$134,3,FALSE),0)</f>
        <v>0</v>
      </c>
      <c r="O265" s="176" t="s">
        <v>47</v>
      </c>
    </row>
    <row r="266" spans="1:15" ht="15" customHeight="1">
      <c r="A266" s="139">
        <f>TAG_HEAVY!A23</f>
        <v>0</v>
      </c>
      <c r="B266" s="96">
        <f>TAG_HEAVY!B23</f>
        <v>0</v>
      </c>
      <c r="C266" s="141">
        <f t="shared" si="8"/>
        <v>0</v>
      </c>
      <c r="D266" s="175">
        <f t="shared" si="9"/>
        <v>0</v>
      </c>
      <c r="E266" s="124">
        <f>IFERROR(VLOOKUP(B266,TAG_HEAVY!$B$93:$D$134,3,FALSE),0)</f>
        <v>0</v>
      </c>
      <c r="F266" s="124">
        <f>IFERROR(VLOOKUP(B266,TAG_HEAVY!$F$93:$H$134,3,FALSE),0)</f>
        <v>0</v>
      </c>
      <c r="G266" s="176"/>
      <c r="H266" s="124">
        <f>IFERROR(VLOOKUP(B266,TAG_HEAVY!$J$93:$L$134,3,FALSE),0)</f>
        <v>0</v>
      </c>
      <c r="I266" s="125">
        <f>IFERROR(VLOOKUP(B266,TAG_HEAVY!$N$93:$P$134,3,FALSE),0)</f>
        <v>0</v>
      </c>
      <c r="J266" s="177">
        <f>IFERROR(VLOOKUP(B266,TAG_HEAVY!$R$93:$T$134,3,FALSE),0)</f>
        <v>0</v>
      </c>
      <c r="K266" s="176"/>
      <c r="L266" s="177">
        <f>IFERROR(VLOOKUP(B266,TAG_HEAVY!$V$93:$X$134,3,FALSE),0)</f>
        <v>0</v>
      </c>
      <c r="M266" s="177">
        <f>IFERROR(VLOOKUP(B266,TAG_HEAVY!$Z$93:$AB$134,3,FALSE),0)</f>
        <v>0</v>
      </c>
      <c r="N266" s="178">
        <f>IFERROR(VLOOKUP(B266,TAG_HEAVY!$AD$93:$AF$134,3,FALSE),0)</f>
        <v>0</v>
      </c>
      <c r="O266" s="176" t="s">
        <v>47</v>
      </c>
    </row>
    <row r="267" spans="1:15" ht="15" customHeight="1">
      <c r="A267" s="139">
        <f>TAG_HEAVY!A24</f>
        <v>0</v>
      </c>
      <c r="B267" s="96">
        <f>TAG_HEAVY!B24</f>
        <v>0</v>
      </c>
      <c r="C267" s="141">
        <f t="shared" si="8"/>
        <v>0</v>
      </c>
      <c r="D267" s="175">
        <f t="shared" si="9"/>
        <v>0</v>
      </c>
      <c r="E267" s="124">
        <f>IFERROR(VLOOKUP(B267,TAG_HEAVY!$B$93:$D$134,3,FALSE),0)</f>
        <v>0</v>
      </c>
      <c r="F267" s="124">
        <f>IFERROR(VLOOKUP(B267,TAG_HEAVY!$F$93:$H$134,3,FALSE),0)</f>
        <v>0</v>
      </c>
      <c r="G267" s="176"/>
      <c r="H267" s="124">
        <f>IFERROR(VLOOKUP(B267,TAG_HEAVY!$J$93:$L$134,3,FALSE),0)</f>
        <v>0</v>
      </c>
      <c r="I267" s="125">
        <f>IFERROR(VLOOKUP(B267,TAG_HEAVY!$N$93:$P$134,3,FALSE),0)</f>
        <v>0</v>
      </c>
      <c r="J267" s="177">
        <f>IFERROR(VLOOKUP(B267,TAG_HEAVY!$R$93:$T$134,3,FALSE),0)</f>
        <v>0</v>
      </c>
      <c r="K267" s="176"/>
      <c r="L267" s="177">
        <f>IFERROR(VLOOKUP(B267,TAG_HEAVY!$V$93:$X$134,3,FALSE),0)</f>
        <v>0</v>
      </c>
      <c r="M267" s="177">
        <f>IFERROR(VLOOKUP(B267,TAG_HEAVY!$Z$93:$AB$134,3,FALSE),0)</f>
        <v>0</v>
      </c>
      <c r="N267" s="178">
        <f>IFERROR(VLOOKUP(B267,TAG_HEAVY!$AD$93:$AF$134,3,FALSE),0)</f>
        <v>0</v>
      </c>
      <c r="O267" s="176" t="s">
        <v>47</v>
      </c>
    </row>
    <row r="268" spans="1:15" ht="15" customHeight="1">
      <c r="A268" s="139">
        <f>TAG_HEAVY!A25</f>
        <v>0</v>
      </c>
      <c r="B268" s="96">
        <f>TAG_HEAVY!B25</f>
        <v>0</v>
      </c>
      <c r="C268" s="141">
        <f t="shared" si="8"/>
        <v>0</v>
      </c>
      <c r="D268" s="175">
        <f t="shared" si="9"/>
        <v>0</v>
      </c>
      <c r="E268" s="124">
        <f>IFERROR(VLOOKUP(B268,TAG_HEAVY!$B$93:$D$134,3,FALSE),0)</f>
        <v>0</v>
      </c>
      <c r="F268" s="124">
        <f>IFERROR(VLOOKUP(B268,TAG_HEAVY!$F$93:$H$134,3,FALSE),0)</f>
        <v>0</v>
      </c>
      <c r="G268" s="176"/>
      <c r="H268" s="124">
        <f>IFERROR(VLOOKUP(B268,TAG_HEAVY!$J$93:$L$134,3,FALSE),0)</f>
        <v>0</v>
      </c>
      <c r="I268" s="125">
        <f>IFERROR(VLOOKUP(B268,TAG_HEAVY!$N$93:$P$134,3,FALSE),0)</f>
        <v>0</v>
      </c>
      <c r="J268" s="177">
        <f>IFERROR(VLOOKUP(B268,TAG_HEAVY!$R$93:$T$134,3,FALSE),0)</f>
        <v>0</v>
      </c>
      <c r="K268" s="176"/>
      <c r="L268" s="177">
        <f>IFERROR(VLOOKUP(B268,TAG_HEAVY!$V$93:$X$134,3,FALSE),0)</f>
        <v>0</v>
      </c>
      <c r="M268" s="177">
        <f>IFERROR(VLOOKUP(B268,TAG_HEAVY!$Z$93:$AB$134,3,FALSE),0)</f>
        <v>0</v>
      </c>
      <c r="N268" s="178">
        <f>IFERROR(VLOOKUP(B268,TAG_HEAVY!$AD$93:$AF$134,3,FALSE),0)</f>
        <v>0</v>
      </c>
      <c r="O268" s="176" t="s">
        <v>47</v>
      </c>
    </row>
    <row r="269" spans="1:15" ht="15" customHeight="1">
      <c r="A269" s="139">
        <f>TAG_HEAVY!A26</f>
        <v>0</v>
      </c>
      <c r="B269" s="96">
        <f>TAG_HEAVY!B26</f>
        <v>0</v>
      </c>
      <c r="C269" s="141">
        <f t="shared" si="8"/>
        <v>0</v>
      </c>
      <c r="D269" s="175">
        <f t="shared" si="9"/>
        <v>0</v>
      </c>
      <c r="E269" s="124">
        <f>IFERROR(VLOOKUP(B269,TAG_HEAVY!$B$93:$D$134,3,FALSE),0)</f>
        <v>0</v>
      </c>
      <c r="F269" s="124">
        <f>IFERROR(VLOOKUP(B269,TAG_HEAVY!$F$93:$H$134,3,FALSE),0)</f>
        <v>0</v>
      </c>
      <c r="G269" s="176"/>
      <c r="H269" s="124">
        <f>IFERROR(VLOOKUP(B269,TAG_HEAVY!$J$93:$L$134,3,FALSE),0)</f>
        <v>0</v>
      </c>
      <c r="I269" s="125">
        <f>IFERROR(VLOOKUP(B269,TAG_HEAVY!$N$93:$P$134,3,FALSE),0)</f>
        <v>0</v>
      </c>
      <c r="J269" s="177">
        <f>IFERROR(VLOOKUP(B269,TAG_HEAVY!$R$93:$T$134,3,FALSE),0)</f>
        <v>0</v>
      </c>
      <c r="K269" s="176"/>
      <c r="L269" s="177">
        <f>IFERROR(VLOOKUP(B269,TAG_HEAVY!$V$93:$X$134,3,FALSE),0)</f>
        <v>0</v>
      </c>
      <c r="M269" s="177">
        <f>IFERROR(VLOOKUP(B269,TAG_HEAVY!$Z$93:$AB$134,3,FALSE),0)</f>
        <v>0</v>
      </c>
      <c r="N269" s="178">
        <f>IFERROR(VLOOKUP(B269,TAG_HEAVY!$AD$93:$AF$134,3,FALSE),0)</f>
        <v>0</v>
      </c>
      <c r="O269" s="176" t="s">
        <v>47</v>
      </c>
    </row>
    <row r="270" spans="1:15" ht="15" customHeight="1">
      <c r="A270" s="139">
        <f>TAG_HEAVY!A27</f>
        <v>0</v>
      </c>
      <c r="B270" s="96">
        <f>TAG_HEAVY!B27</f>
        <v>0</v>
      </c>
      <c r="C270" s="141">
        <f t="shared" si="8"/>
        <v>0</v>
      </c>
      <c r="D270" s="175">
        <f t="shared" si="9"/>
        <v>0</v>
      </c>
      <c r="E270" s="124">
        <f>IFERROR(VLOOKUP(B270,TAG_HEAVY!$B$93:$D$134,3,FALSE),0)</f>
        <v>0</v>
      </c>
      <c r="F270" s="124">
        <f>IFERROR(VLOOKUP(B270,TAG_HEAVY!$F$93:$H$134,3,FALSE),0)</f>
        <v>0</v>
      </c>
      <c r="G270" s="176"/>
      <c r="H270" s="124">
        <f>IFERROR(VLOOKUP(B270,TAG_HEAVY!$J$93:$L$134,3,FALSE),0)</f>
        <v>0</v>
      </c>
      <c r="I270" s="125">
        <f>IFERROR(VLOOKUP(B270,TAG_HEAVY!$N$93:$P$134,3,FALSE),0)</f>
        <v>0</v>
      </c>
      <c r="J270" s="177">
        <f>IFERROR(VLOOKUP(B270,TAG_HEAVY!$R$93:$T$134,3,FALSE),0)</f>
        <v>0</v>
      </c>
      <c r="K270" s="176"/>
      <c r="L270" s="177">
        <f>IFERROR(VLOOKUP(B270,TAG_HEAVY!$V$93:$X$134,3,FALSE),0)</f>
        <v>0</v>
      </c>
      <c r="M270" s="177">
        <f>IFERROR(VLOOKUP(B270,TAG_HEAVY!$Z$93:$AB$134,3,FALSE),0)</f>
        <v>0</v>
      </c>
      <c r="N270" s="178">
        <f>IFERROR(VLOOKUP(B270,TAG_HEAVY!$AD$93:$AF$134,3,FALSE),0)</f>
        <v>0</v>
      </c>
      <c r="O270" s="176" t="s">
        <v>47</v>
      </c>
    </row>
    <row r="271" spans="1:15" ht="15" customHeight="1">
      <c r="A271" s="139">
        <f>TAG_HEAVY!A28</f>
        <v>0</v>
      </c>
      <c r="B271" s="96">
        <f>TAG_HEAVY!B28</f>
        <v>0</v>
      </c>
      <c r="C271" s="141">
        <f t="shared" si="8"/>
        <v>0</v>
      </c>
      <c r="D271" s="175">
        <f t="shared" si="9"/>
        <v>0</v>
      </c>
      <c r="E271" s="124">
        <f>IFERROR(VLOOKUP(B271,TAG_HEAVY!$B$93:$D$134,3,FALSE),0)</f>
        <v>0</v>
      </c>
      <c r="F271" s="124">
        <f>IFERROR(VLOOKUP(B271,TAG_HEAVY!$F$93:$H$134,3,FALSE),0)</f>
        <v>0</v>
      </c>
      <c r="G271" s="176"/>
      <c r="H271" s="124">
        <f>IFERROR(VLOOKUP(B271,TAG_HEAVY!$J$93:$L$134,3,FALSE),0)</f>
        <v>0</v>
      </c>
      <c r="I271" s="125">
        <f>IFERROR(VLOOKUP(B271,TAG_HEAVY!$N$93:$P$134,3,FALSE),0)</f>
        <v>0</v>
      </c>
      <c r="J271" s="177">
        <f>IFERROR(VLOOKUP(B271,TAG_HEAVY!$R$93:$T$134,3,FALSE),0)</f>
        <v>0</v>
      </c>
      <c r="K271" s="176"/>
      <c r="L271" s="177">
        <f>IFERROR(VLOOKUP(B271,TAG_HEAVY!$V$93:$X$134,3,FALSE),0)</f>
        <v>0</v>
      </c>
      <c r="M271" s="177">
        <f>IFERROR(VLOOKUP(B271,TAG_HEAVY!$Z$93:$AB$134,3,FALSE),0)</f>
        <v>0</v>
      </c>
      <c r="N271" s="178">
        <f>IFERROR(VLOOKUP(B271,TAG_HEAVY!$AD$93:$AF$134,3,FALSE),0)</f>
        <v>0</v>
      </c>
      <c r="O271" s="176" t="s">
        <v>47</v>
      </c>
    </row>
    <row r="272" spans="1:15" ht="15" customHeight="1">
      <c r="A272" s="139">
        <f>TAG_HEAVY!A29</f>
        <v>0</v>
      </c>
      <c r="B272" s="96">
        <f>TAG_HEAVY!B29</f>
        <v>0</v>
      </c>
      <c r="C272" s="141">
        <f t="shared" si="8"/>
        <v>0</v>
      </c>
      <c r="D272" s="175">
        <f t="shared" si="9"/>
        <v>0</v>
      </c>
      <c r="E272" s="124">
        <f>IFERROR(VLOOKUP(B272,TAG_HEAVY!$B$93:$D$134,3,FALSE),0)</f>
        <v>0</v>
      </c>
      <c r="F272" s="124">
        <f>IFERROR(VLOOKUP(B272,TAG_HEAVY!$F$93:$H$134,3,FALSE),0)</f>
        <v>0</v>
      </c>
      <c r="G272" s="176"/>
      <c r="H272" s="124">
        <f>IFERROR(VLOOKUP(B272,TAG_HEAVY!$J$93:$L$134,3,FALSE),0)</f>
        <v>0</v>
      </c>
      <c r="I272" s="125">
        <f>IFERROR(VLOOKUP(B272,TAG_HEAVY!$N$93:$P$134,3,FALSE),0)</f>
        <v>0</v>
      </c>
      <c r="J272" s="177">
        <f>IFERROR(VLOOKUP(B272,TAG_HEAVY!$R$93:$T$134,3,FALSE),0)</f>
        <v>0</v>
      </c>
      <c r="K272" s="176"/>
      <c r="L272" s="177">
        <f>IFERROR(VLOOKUP(B272,TAG_HEAVY!$V$93:$X$134,3,FALSE),0)</f>
        <v>0</v>
      </c>
      <c r="M272" s="177">
        <f>IFERROR(VLOOKUP(B272,TAG_HEAVY!$Z$93:$AB$134,3,FALSE),0)</f>
        <v>0</v>
      </c>
      <c r="N272" s="178">
        <f>IFERROR(VLOOKUP(B272,TAG_HEAVY!$AD$93:$AF$134,3,FALSE),0)</f>
        <v>0</v>
      </c>
      <c r="O272" s="176" t="s">
        <v>47</v>
      </c>
    </row>
    <row r="273" spans="1:15" ht="15" customHeight="1">
      <c r="A273" s="139">
        <f>TAG_HEAVY!A30</f>
        <v>0</v>
      </c>
      <c r="B273" s="96">
        <f>TAG_HEAVY!B30</f>
        <v>0</v>
      </c>
      <c r="C273" s="141">
        <f t="shared" si="8"/>
        <v>0</v>
      </c>
      <c r="D273" s="175">
        <f t="shared" si="9"/>
        <v>0</v>
      </c>
      <c r="E273" s="124">
        <f>IFERROR(VLOOKUP(B273,TAG_HEAVY!$B$93:$D$134,3,FALSE),0)</f>
        <v>0</v>
      </c>
      <c r="F273" s="124">
        <f>IFERROR(VLOOKUP(B273,TAG_HEAVY!$F$93:$H$134,3,FALSE),0)</f>
        <v>0</v>
      </c>
      <c r="G273" s="176"/>
      <c r="H273" s="124">
        <f>IFERROR(VLOOKUP(B273,TAG_HEAVY!$J$93:$L$134,3,FALSE),0)</f>
        <v>0</v>
      </c>
      <c r="I273" s="125">
        <f>IFERROR(VLOOKUP(B273,TAG_HEAVY!$N$93:$P$134,3,FALSE),0)</f>
        <v>0</v>
      </c>
      <c r="J273" s="177">
        <f>IFERROR(VLOOKUP(B273,TAG_HEAVY!$R$93:$T$134,3,FALSE),0)</f>
        <v>0</v>
      </c>
      <c r="K273" s="176"/>
      <c r="L273" s="177">
        <f>IFERROR(VLOOKUP(B273,TAG_HEAVY!$V$93:$X$134,3,FALSE),0)</f>
        <v>0</v>
      </c>
      <c r="M273" s="177">
        <f>IFERROR(VLOOKUP(B273,TAG_HEAVY!$Z$93:$AB$134,3,FALSE),0)</f>
        <v>0</v>
      </c>
      <c r="N273" s="178">
        <f>IFERROR(VLOOKUP(B273,TAG_HEAVY!$AD$93:$AF$134,3,FALSE),0)</f>
        <v>0</v>
      </c>
      <c r="O273" s="176" t="s">
        <v>47</v>
      </c>
    </row>
    <row r="274" spans="1:15" ht="15" customHeight="1">
      <c r="A274" s="139">
        <f>TAG_HEAVY!A31</f>
        <v>0</v>
      </c>
      <c r="B274" s="96">
        <f>TAG_HEAVY!B31</f>
        <v>0</v>
      </c>
      <c r="C274" s="141">
        <f t="shared" si="8"/>
        <v>0</v>
      </c>
      <c r="D274" s="175">
        <f t="shared" si="9"/>
        <v>0</v>
      </c>
      <c r="E274" s="124">
        <f>IFERROR(VLOOKUP(B274,TAG_HEAVY!$B$93:$D$134,3,FALSE),0)</f>
        <v>0</v>
      </c>
      <c r="F274" s="124">
        <f>IFERROR(VLOOKUP(B274,TAG_HEAVY!$F$93:$H$134,3,FALSE),0)</f>
        <v>0</v>
      </c>
      <c r="G274" s="176"/>
      <c r="H274" s="124">
        <f>IFERROR(VLOOKUP(B274,TAG_HEAVY!$J$93:$L$134,3,FALSE),0)</f>
        <v>0</v>
      </c>
      <c r="I274" s="125">
        <f>IFERROR(VLOOKUP(B274,TAG_HEAVY!$N$93:$P$134,3,FALSE),0)</f>
        <v>0</v>
      </c>
      <c r="J274" s="177">
        <f>IFERROR(VLOOKUP(B274,TAG_HEAVY!$R$93:$T$134,3,FALSE),0)</f>
        <v>0</v>
      </c>
      <c r="K274" s="176"/>
      <c r="L274" s="177">
        <f>IFERROR(VLOOKUP(B274,TAG_HEAVY!$V$93:$X$134,3,FALSE),0)</f>
        <v>0</v>
      </c>
      <c r="M274" s="177">
        <f>IFERROR(VLOOKUP(B274,TAG_HEAVY!$Z$93:$AB$134,3,FALSE),0)</f>
        <v>0</v>
      </c>
      <c r="N274" s="178">
        <f>IFERROR(VLOOKUP(B274,TAG_HEAVY!$AD$93:$AF$134,3,FALSE),0)</f>
        <v>0</v>
      </c>
      <c r="O274" s="176" t="s">
        <v>47</v>
      </c>
    </row>
    <row r="275" spans="1:15" ht="15" customHeight="1">
      <c r="A275" s="139">
        <f>TAG_HEAVY!A32</f>
        <v>0</v>
      </c>
      <c r="B275" s="96">
        <f>TAG_HEAVY!B32</f>
        <v>0</v>
      </c>
      <c r="C275" s="141">
        <f t="shared" si="8"/>
        <v>0</v>
      </c>
      <c r="D275" s="175">
        <f t="shared" si="9"/>
        <v>0</v>
      </c>
      <c r="E275" s="124">
        <f>IFERROR(VLOOKUP(B275,TAG_HEAVY!$B$93:$D$134,3,FALSE),0)</f>
        <v>0</v>
      </c>
      <c r="F275" s="124">
        <f>IFERROR(VLOOKUP(B275,TAG_HEAVY!$F$93:$H$134,3,FALSE),0)</f>
        <v>0</v>
      </c>
      <c r="G275" s="176"/>
      <c r="H275" s="124">
        <f>IFERROR(VLOOKUP(B275,TAG_HEAVY!$J$93:$L$134,3,FALSE),0)</f>
        <v>0</v>
      </c>
      <c r="I275" s="125">
        <f>IFERROR(VLOOKUP(B275,TAG_HEAVY!$N$93:$P$134,3,FALSE),0)</f>
        <v>0</v>
      </c>
      <c r="J275" s="177">
        <f>IFERROR(VLOOKUP(B275,TAG_HEAVY!$R$93:$T$134,3,FALSE),0)</f>
        <v>0</v>
      </c>
      <c r="K275" s="176"/>
      <c r="L275" s="177">
        <f>IFERROR(VLOOKUP(B275,TAG_HEAVY!$V$93:$X$134,3,FALSE),0)</f>
        <v>0</v>
      </c>
      <c r="M275" s="177">
        <f>IFERROR(VLOOKUP(B275,TAG_HEAVY!$Z$93:$AB$134,3,FALSE),0)</f>
        <v>0</v>
      </c>
      <c r="N275" s="178">
        <f>IFERROR(VLOOKUP(B275,TAG_HEAVY!$AD$93:$AF$134,3,FALSE),0)</f>
        <v>0</v>
      </c>
      <c r="O275" s="176" t="s">
        <v>47</v>
      </c>
    </row>
    <row r="276" spans="1:15" ht="15" customHeight="1">
      <c r="A276" s="139">
        <f>TAG_HEAVY!A33</f>
        <v>0</v>
      </c>
      <c r="B276" s="96">
        <f>TAG_HEAVY!B33</f>
        <v>0</v>
      </c>
      <c r="C276" s="141">
        <f t="shared" si="8"/>
        <v>0</v>
      </c>
      <c r="D276" s="175">
        <f t="shared" si="9"/>
        <v>0</v>
      </c>
      <c r="E276" s="124">
        <f>IFERROR(VLOOKUP(B276,TAG_HEAVY!$B$93:$D$134,3,FALSE),0)</f>
        <v>0</v>
      </c>
      <c r="F276" s="124">
        <f>IFERROR(VLOOKUP(B276,TAG_HEAVY!$F$93:$H$134,3,FALSE),0)</f>
        <v>0</v>
      </c>
      <c r="G276" s="176"/>
      <c r="H276" s="124">
        <f>IFERROR(VLOOKUP(B276,TAG_HEAVY!$J$93:$L$134,3,FALSE),0)</f>
        <v>0</v>
      </c>
      <c r="I276" s="125">
        <f>IFERROR(VLOOKUP(B276,TAG_HEAVY!$N$93:$P$134,3,FALSE),0)</f>
        <v>0</v>
      </c>
      <c r="J276" s="177">
        <f>IFERROR(VLOOKUP(B276,TAG_HEAVY!$R$93:$T$134,3,FALSE),0)</f>
        <v>0</v>
      </c>
      <c r="K276" s="176"/>
      <c r="L276" s="177">
        <f>IFERROR(VLOOKUP(B276,TAG_HEAVY!$V$93:$X$134,3,FALSE),0)</f>
        <v>0</v>
      </c>
      <c r="M276" s="177">
        <f>IFERROR(VLOOKUP(B276,TAG_HEAVY!$Z$93:$AB$134,3,FALSE),0)</f>
        <v>0</v>
      </c>
      <c r="N276" s="178">
        <f>IFERROR(VLOOKUP(B276,TAG_HEAVY!$AD$93:$AF$134,3,FALSE),0)</f>
        <v>0</v>
      </c>
      <c r="O276" s="176" t="s">
        <v>47</v>
      </c>
    </row>
    <row r="277" spans="1:15" ht="15" customHeight="1">
      <c r="A277" s="139">
        <f>TAG_HEAVY!A34</f>
        <v>0</v>
      </c>
      <c r="B277" s="96">
        <f>TAG_HEAVY!B34</f>
        <v>0</v>
      </c>
      <c r="C277" s="141">
        <f t="shared" si="8"/>
        <v>0</v>
      </c>
      <c r="D277" s="175">
        <f t="shared" si="9"/>
        <v>0</v>
      </c>
      <c r="E277" s="124">
        <f>IFERROR(VLOOKUP(B277,TAG_HEAVY!$B$93:$D$134,3,FALSE),0)</f>
        <v>0</v>
      </c>
      <c r="F277" s="124">
        <f>IFERROR(VLOOKUP(B277,TAG_HEAVY!$F$93:$H$134,3,FALSE),0)</f>
        <v>0</v>
      </c>
      <c r="G277" s="176"/>
      <c r="H277" s="124">
        <f>IFERROR(VLOOKUP(B277,TAG_HEAVY!$J$93:$L$134,3,FALSE),0)</f>
        <v>0</v>
      </c>
      <c r="I277" s="125">
        <f>IFERROR(VLOOKUP(B277,TAG_HEAVY!$N$93:$P$134,3,FALSE),0)</f>
        <v>0</v>
      </c>
      <c r="J277" s="177">
        <f>IFERROR(VLOOKUP(B277,TAG_HEAVY!$R$93:$T$134,3,FALSE),0)</f>
        <v>0</v>
      </c>
      <c r="K277" s="176"/>
      <c r="L277" s="177">
        <f>IFERROR(VLOOKUP(B277,TAG_HEAVY!$V$93:$X$134,3,FALSE),0)</f>
        <v>0</v>
      </c>
      <c r="M277" s="177">
        <f>IFERROR(VLOOKUP(B277,TAG_HEAVY!$Z$93:$AB$134,3,FALSE),0)</f>
        <v>0</v>
      </c>
      <c r="N277" s="178">
        <f>IFERROR(VLOOKUP(B277,TAG_HEAVY!$AD$93:$AF$134,3,FALSE),0)</f>
        <v>0</v>
      </c>
      <c r="O277" s="176" t="s">
        <v>47</v>
      </c>
    </row>
    <row r="278" spans="1:15" ht="15" customHeight="1">
      <c r="A278" s="139">
        <f>TAG_HEAVY!A35</f>
        <v>0</v>
      </c>
      <c r="B278" s="96">
        <f>TAG_HEAVY!B35</f>
        <v>0</v>
      </c>
      <c r="C278" s="141">
        <f t="shared" si="8"/>
        <v>0</v>
      </c>
      <c r="D278" s="175">
        <f t="shared" si="9"/>
        <v>0</v>
      </c>
      <c r="E278" s="124">
        <f>IFERROR(VLOOKUP(B278,TAG_HEAVY!$B$93:$D$134,3,FALSE),0)</f>
        <v>0</v>
      </c>
      <c r="F278" s="124">
        <f>IFERROR(VLOOKUP(B278,TAG_HEAVY!$F$93:$H$134,3,FALSE),0)</f>
        <v>0</v>
      </c>
      <c r="G278" s="176"/>
      <c r="H278" s="124">
        <f>IFERROR(VLOOKUP(B278,TAG_HEAVY!$J$93:$L$134,3,FALSE),0)</f>
        <v>0</v>
      </c>
      <c r="I278" s="125">
        <f>IFERROR(VLOOKUP(B278,TAG_HEAVY!$N$93:$P$134,3,FALSE),0)</f>
        <v>0</v>
      </c>
      <c r="J278" s="177">
        <f>IFERROR(VLOOKUP(B278,TAG_HEAVY!$R$93:$T$134,3,FALSE),0)</f>
        <v>0</v>
      </c>
      <c r="K278" s="176"/>
      <c r="L278" s="177">
        <f>IFERROR(VLOOKUP(B278,TAG_HEAVY!$V$93:$X$134,3,FALSE),0)</f>
        <v>0</v>
      </c>
      <c r="M278" s="177">
        <f>IFERROR(VLOOKUP(B278,TAG_HEAVY!$Z$93:$AB$134,3,FALSE),0)</f>
        <v>0</v>
      </c>
      <c r="N278" s="178">
        <f>IFERROR(VLOOKUP(B278,TAG_HEAVY!$AD$93:$AF$134,3,FALSE),0)</f>
        <v>0</v>
      </c>
      <c r="O278" s="176" t="s">
        <v>47</v>
      </c>
    </row>
    <row r="279" spans="1:15" ht="15" customHeight="1">
      <c r="A279" s="139">
        <f>TAG_HEAVY!A36</f>
        <v>0</v>
      </c>
      <c r="B279" s="96">
        <f>TAG_HEAVY!B36</f>
        <v>0</v>
      </c>
      <c r="C279" s="141">
        <f t="shared" si="8"/>
        <v>0</v>
      </c>
      <c r="D279" s="175">
        <f t="shared" si="9"/>
        <v>0</v>
      </c>
      <c r="E279" s="124">
        <f>IFERROR(VLOOKUP(B279,TAG_HEAVY!$B$93:$D$134,3,FALSE),0)</f>
        <v>0</v>
      </c>
      <c r="F279" s="124">
        <f>IFERROR(VLOOKUP(B279,TAG_HEAVY!$F$93:$H$134,3,FALSE),0)</f>
        <v>0</v>
      </c>
      <c r="G279" s="176"/>
      <c r="H279" s="124">
        <f>IFERROR(VLOOKUP(B279,TAG_HEAVY!$J$93:$L$134,3,FALSE),0)</f>
        <v>0</v>
      </c>
      <c r="I279" s="125">
        <f>IFERROR(VLOOKUP(B279,TAG_HEAVY!$N$93:$P$134,3,FALSE),0)</f>
        <v>0</v>
      </c>
      <c r="J279" s="177">
        <f>IFERROR(VLOOKUP(B279,TAG_HEAVY!$R$93:$T$134,3,FALSE),0)</f>
        <v>0</v>
      </c>
      <c r="K279" s="176"/>
      <c r="L279" s="177">
        <f>IFERROR(VLOOKUP(B279,TAG_HEAVY!$V$93:$X$134,3,FALSE),0)</f>
        <v>0</v>
      </c>
      <c r="M279" s="177">
        <f>IFERROR(VLOOKUP(B279,TAG_HEAVY!$Z$93:$AB$134,3,FALSE),0)</f>
        <v>0</v>
      </c>
      <c r="N279" s="178">
        <f>IFERROR(VLOOKUP(B279,TAG_HEAVY!$AD$93:$AF$134,3,FALSE),0)</f>
        <v>0</v>
      </c>
      <c r="O279" s="176" t="s">
        <v>47</v>
      </c>
    </row>
    <row r="280" spans="1:15" ht="15" customHeight="1">
      <c r="A280" s="139">
        <f>TAG_HEAVY!A37</f>
        <v>0</v>
      </c>
      <c r="B280" s="96">
        <f>TAG_HEAVY!B37</f>
        <v>0</v>
      </c>
      <c r="C280" s="141">
        <f t="shared" si="8"/>
        <v>0</v>
      </c>
      <c r="D280" s="175">
        <f t="shared" si="9"/>
        <v>0</v>
      </c>
      <c r="E280" s="124">
        <f>IFERROR(VLOOKUP(B280,TAG_HEAVY!$B$93:$D$134,3,FALSE),0)</f>
        <v>0</v>
      </c>
      <c r="F280" s="124">
        <f>IFERROR(VLOOKUP(B280,TAG_HEAVY!$F$93:$H$134,3,FALSE),0)</f>
        <v>0</v>
      </c>
      <c r="G280" s="176"/>
      <c r="H280" s="124">
        <f>IFERROR(VLOOKUP(B280,TAG_HEAVY!$J$93:$L$134,3,FALSE),0)</f>
        <v>0</v>
      </c>
      <c r="I280" s="125">
        <f>IFERROR(VLOOKUP(B280,TAG_HEAVY!$N$93:$P$134,3,FALSE),0)</f>
        <v>0</v>
      </c>
      <c r="J280" s="177">
        <f>IFERROR(VLOOKUP(B280,TAG_HEAVY!$R$93:$T$134,3,FALSE),0)</f>
        <v>0</v>
      </c>
      <c r="K280" s="176"/>
      <c r="L280" s="177">
        <f>IFERROR(VLOOKUP(B280,TAG_HEAVY!$V$93:$X$134,3,FALSE),0)</f>
        <v>0</v>
      </c>
      <c r="M280" s="177">
        <f>IFERROR(VLOOKUP(B280,TAG_HEAVY!$Z$93:$AB$134,3,FALSE),0)</f>
        <v>0</v>
      </c>
      <c r="N280" s="178">
        <f>IFERROR(VLOOKUP(B280,TAG_HEAVY!$AD$93:$AF$134,3,FALSE),0)</f>
        <v>0</v>
      </c>
      <c r="O280" s="176" t="s">
        <v>47</v>
      </c>
    </row>
    <row r="281" spans="1:15" ht="15" customHeight="1">
      <c r="A281" s="139">
        <f>TAG_HEAVY!A38</f>
        <v>0</v>
      </c>
      <c r="B281" s="96">
        <f>TAG_HEAVY!B38</f>
        <v>0</v>
      </c>
      <c r="C281" s="141">
        <f t="shared" si="8"/>
        <v>0</v>
      </c>
      <c r="D281" s="175">
        <f t="shared" si="9"/>
        <v>0</v>
      </c>
      <c r="E281" s="124">
        <f>IFERROR(VLOOKUP(B281,TAG_HEAVY!$B$93:$D$134,3,FALSE),0)</f>
        <v>0</v>
      </c>
      <c r="F281" s="124">
        <f>IFERROR(VLOOKUP(B281,TAG_HEAVY!$F$93:$H$134,3,FALSE),0)</f>
        <v>0</v>
      </c>
      <c r="G281" s="176"/>
      <c r="H281" s="124">
        <f>IFERROR(VLOOKUP(B281,TAG_HEAVY!$J$93:$L$134,3,FALSE),0)</f>
        <v>0</v>
      </c>
      <c r="I281" s="125">
        <f>IFERROR(VLOOKUP(B281,TAG_HEAVY!$N$93:$P$134,3,FALSE),0)</f>
        <v>0</v>
      </c>
      <c r="J281" s="177">
        <f>IFERROR(VLOOKUP(B281,TAG_HEAVY!$R$93:$T$134,3,FALSE),0)</f>
        <v>0</v>
      </c>
      <c r="K281" s="176"/>
      <c r="L281" s="177">
        <f>IFERROR(VLOOKUP(B281,TAG_HEAVY!$V$93:$X$134,3,FALSE),0)</f>
        <v>0</v>
      </c>
      <c r="M281" s="177">
        <f>IFERROR(VLOOKUP(B281,TAG_HEAVY!$Z$93:$AB$134,3,FALSE),0)</f>
        <v>0</v>
      </c>
      <c r="N281" s="178">
        <f>IFERROR(VLOOKUP(B281,TAG_HEAVY!$AD$93:$AF$134,3,FALSE),0)</f>
        <v>0</v>
      </c>
      <c r="O281" s="176" t="s">
        <v>47</v>
      </c>
    </row>
    <row r="282" spans="1:15" ht="15" customHeight="1">
      <c r="A282" s="139">
        <f>TAG_HEAVY!A39</f>
        <v>0</v>
      </c>
      <c r="B282" s="96">
        <f>TAG_HEAVY!B39</f>
        <v>0</v>
      </c>
      <c r="C282" s="141">
        <f t="shared" si="8"/>
        <v>0</v>
      </c>
      <c r="D282" s="175">
        <f t="shared" si="9"/>
        <v>0</v>
      </c>
      <c r="E282" s="124">
        <f>IFERROR(VLOOKUP(B282,TAG_HEAVY!$B$93:$D$134,3,FALSE),0)</f>
        <v>0</v>
      </c>
      <c r="F282" s="124">
        <f>IFERROR(VLOOKUP(B282,TAG_HEAVY!$F$93:$H$134,3,FALSE),0)</f>
        <v>0</v>
      </c>
      <c r="G282" s="176"/>
      <c r="H282" s="124">
        <f>IFERROR(VLOOKUP(B282,TAG_HEAVY!$J$93:$L$134,3,FALSE),0)</f>
        <v>0</v>
      </c>
      <c r="I282" s="125">
        <f>IFERROR(VLOOKUP(B282,TAG_HEAVY!$N$93:$P$134,3,FALSE),0)</f>
        <v>0</v>
      </c>
      <c r="J282" s="177">
        <f>IFERROR(VLOOKUP(B282,TAG_HEAVY!$R$93:$T$134,3,FALSE),0)</f>
        <v>0</v>
      </c>
      <c r="K282" s="176"/>
      <c r="L282" s="177">
        <f>IFERROR(VLOOKUP(B282,TAG_HEAVY!$V$93:$X$134,3,FALSE),0)</f>
        <v>0</v>
      </c>
      <c r="M282" s="177">
        <f>IFERROR(VLOOKUP(B282,TAG_HEAVY!$Z$93:$AB$134,3,FALSE),0)</f>
        <v>0</v>
      </c>
      <c r="N282" s="178">
        <f>IFERROR(VLOOKUP(B282,TAG_HEAVY!$AD$93:$AF$134,3,FALSE),0)</f>
        <v>0</v>
      </c>
      <c r="O282" s="176" t="s">
        <v>47</v>
      </c>
    </row>
    <row r="283" spans="1:15" ht="15" customHeight="1">
      <c r="A283" s="139">
        <f>TAG_HEAVY!A40</f>
        <v>0</v>
      </c>
      <c r="B283" s="96">
        <f>TAG_HEAVY!B40</f>
        <v>0</v>
      </c>
      <c r="C283" s="141">
        <f t="shared" si="8"/>
        <v>0</v>
      </c>
      <c r="D283" s="175">
        <f t="shared" si="9"/>
        <v>0</v>
      </c>
      <c r="E283" s="124">
        <f>IFERROR(VLOOKUP(B283,TAG_HEAVY!$B$93:$D$134,3,FALSE),0)</f>
        <v>0</v>
      </c>
      <c r="F283" s="124">
        <f>IFERROR(VLOOKUP(B283,TAG_HEAVY!$F$93:$H$134,3,FALSE),0)</f>
        <v>0</v>
      </c>
      <c r="G283" s="176"/>
      <c r="H283" s="124">
        <f>IFERROR(VLOOKUP(B283,TAG_HEAVY!$J$93:$L$134,3,FALSE),0)</f>
        <v>0</v>
      </c>
      <c r="I283" s="125">
        <f>IFERROR(VLOOKUP(B283,TAG_HEAVY!$N$93:$P$134,3,FALSE),0)</f>
        <v>0</v>
      </c>
      <c r="J283" s="177">
        <f>IFERROR(VLOOKUP(B283,TAG_HEAVY!$R$93:$T$134,3,FALSE),0)</f>
        <v>0</v>
      </c>
      <c r="K283" s="176"/>
      <c r="L283" s="177">
        <f>IFERROR(VLOOKUP(B283,TAG_HEAVY!$V$93:$X$134,3,FALSE),0)</f>
        <v>0</v>
      </c>
      <c r="M283" s="177">
        <f>IFERROR(VLOOKUP(B283,TAG_HEAVY!$Z$93:$AB$134,3,FALSE),0)</f>
        <v>0</v>
      </c>
      <c r="N283" s="178">
        <f>IFERROR(VLOOKUP(B283,TAG_HEAVY!$AD$93:$AF$134,3,FALSE),0)</f>
        <v>0</v>
      </c>
      <c r="O283" s="176" t="s">
        <v>47</v>
      </c>
    </row>
    <row r="284" spans="1:15" ht="15" customHeight="1">
      <c r="A284" s="139">
        <f>TAG_HEAVY!A41</f>
        <v>0</v>
      </c>
      <c r="B284" s="96">
        <f>TAG_HEAVY!B41</f>
        <v>0</v>
      </c>
      <c r="C284" s="141">
        <f t="shared" si="8"/>
        <v>0</v>
      </c>
      <c r="D284" s="175">
        <f t="shared" si="9"/>
        <v>0</v>
      </c>
      <c r="E284" s="124">
        <f>IFERROR(VLOOKUP(B284,TAG_HEAVY!$B$93:$D$134,3,FALSE),0)</f>
        <v>0</v>
      </c>
      <c r="F284" s="124">
        <f>IFERROR(VLOOKUP(B284,TAG_HEAVY!$F$93:$H$134,3,FALSE),0)</f>
        <v>0</v>
      </c>
      <c r="G284" s="176"/>
      <c r="H284" s="124">
        <f>IFERROR(VLOOKUP(B284,TAG_HEAVY!$J$93:$L$134,3,FALSE),0)</f>
        <v>0</v>
      </c>
      <c r="I284" s="125">
        <f>IFERROR(VLOOKUP(B284,TAG_HEAVY!$N$93:$P$134,3,FALSE),0)</f>
        <v>0</v>
      </c>
      <c r="J284" s="177">
        <f>IFERROR(VLOOKUP(B284,TAG_HEAVY!$R$93:$T$134,3,FALSE),0)</f>
        <v>0</v>
      </c>
      <c r="K284" s="176"/>
      <c r="L284" s="177">
        <f>IFERROR(VLOOKUP(B284,TAG_HEAVY!$V$93:$X$134,3,FALSE),0)</f>
        <v>0</v>
      </c>
      <c r="M284" s="177">
        <f>IFERROR(VLOOKUP(B284,TAG_HEAVY!$Z$93:$AB$134,3,FALSE),0)</f>
        <v>0</v>
      </c>
      <c r="N284" s="178">
        <f>IFERROR(VLOOKUP(B284,TAG_HEAVY!$AD$93:$AF$134,3,FALSE),0)</f>
        <v>0</v>
      </c>
      <c r="O284" s="176" t="s">
        <v>47</v>
      </c>
    </row>
    <row r="285" spans="1:15" ht="15" customHeight="1">
      <c r="A285" s="139">
        <f>TAG_HEAVY!A42</f>
        <v>0</v>
      </c>
      <c r="B285" s="96">
        <f>TAG_HEAVY!B42</f>
        <v>0</v>
      </c>
      <c r="C285" s="141">
        <f t="shared" si="8"/>
        <v>0</v>
      </c>
      <c r="D285" s="175">
        <f t="shared" si="9"/>
        <v>0</v>
      </c>
      <c r="E285" s="124">
        <f>IFERROR(VLOOKUP(B285,TAG_HEAVY!$B$93:$D$134,3,FALSE),0)</f>
        <v>0</v>
      </c>
      <c r="F285" s="124">
        <f>IFERROR(VLOOKUP(B285,TAG_HEAVY!$F$93:$H$134,3,FALSE),0)</f>
        <v>0</v>
      </c>
      <c r="G285" s="176"/>
      <c r="H285" s="124">
        <f>IFERROR(VLOOKUP(B285,TAG_HEAVY!$J$93:$L$134,3,FALSE),0)</f>
        <v>0</v>
      </c>
      <c r="I285" s="125">
        <f>IFERROR(VLOOKUP(B285,TAG_HEAVY!$N$93:$P$134,3,FALSE),0)</f>
        <v>0</v>
      </c>
      <c r="J285" s="177">
        <f>IFERROR(VLOOKUP(B285,TAG_HEAVY!$R$93:$T$134,3,FALSE),0)</f>
        <v>0</v>
      </c>
      <c r="K285" s="176"/>
      <c r="L285" s="177">
        <f>IFERROR(VLOOKUP(B285,TAG_HEAVY!$V$93:$X$134,3,FALSE),0)</f>
        <v>0</v>
      </c>
      <c r="M285" s="177">
        <f>IFERROR(VLOOKUP(B285,TAG_HEAVY!$Z$93:$AB$134,3,FALSE),0)</f>
        <v>0</v>
      </c>
      <c r="N285" s="178">
        <f>IFERROR(VLOOKUP(B285,TAG_HEAVY!$AD$93:$AF$134,3,FALSE),0)</f>
        <v>0</v>
      </c>
      <c r="O285" s="176" t="s">
        <v>47</v>
      </c>
    </row>
    <row r="286" spans="1:15" ht="15" customHeight="1">
      <c r="A286" s="139">
        <f>TAG_HEAVY!A43</f>
        <v>0</v>
      </c>
      <c r="B286" s="96">
        <f>TAG_HEAVY!B43</f>
        <v>0</v>
      </c>
      <c r="C286" s="141">
        <f t="shared" si="8"/>
        <v>0</v>
      </c>
      <c r="D286" s="175">
        <f t="shared" si="9"/>
        <v>0</v>
      </c>
      <c r="E286" s="124">
        <f>IFERROR(VLOOKUP(B286,TAG_HEAVY!$B$93:$D$134,3,FALSE),0)</f>
        <v>0</v>
      </c>
      <c r="F286" s="124">
        <f>IFERROR(VLOOKUP(B286,TAG_HEAVY!$F$93:$H$134,3,FALSE),0)</f>
        <v>0</v>
      </c>
      <c r="G286" s="176"/>
      <c r="H286" s="124">
        <f>IFERROR(VLOOKUP(B286,TAG_HEAVY!$J$93:$L$134,3,FALSE),0)</f>
        <v>0</v>
      </c>
      <c r="I286" s="125">
        <f>IFERROR(VLOOKUP(B286,TAG_HEAVY!$N$93:$P$134,3,FALSE),0)</f>
        <v>0</v>
      </c>
      <c r="J286" s="177">
        <f>IFERROR(VLOOKUP(B286,TAG_HEAVY!$R$93:$T$134,3,FALSE),0)</f>
        <v>0</v>
      </c>
      <c r="K286" s="176"/>
      <c r="L286" s="177">
        <f>IFERROR(VLOOKUP(B286,TAG_HEAVY!$V$93:$X$134,3,FALSE),0)</f>
        <v>0</v>
      </c>
      <c r="M286" s="177">
        <f>IFERROR(VLOOKUP(B286,TAG_HEAVY!$Z$93:$AB$134,3,FALSE),0)</f>
        <v>0</v>
      </c>
      <c r="N286" s="178">
        <f>IFERROR(VLOOKUP(B286,TAG_HEAVY!$AD$93:$AF$134,3,FALSE),0)</f>
        <v>0</v>
      </c>
      <c r="O286" s="176" t="s">
        <v>47</v>
      </c>
    </row>
    <row r="287" spans="1:15" ht="15" customHeight="1">
      <c r="A287" s="139">
        <f>TAG_HEAVY!A44</f>
        <v>0</v>
      </c>
      <c r="B287" s="96">
        <f>TAG_HEAVY!B44</f>
        <v>0</v>
      </c>
      <c r="C287" s="141">
        <f t="shared" si="8"/>
        <v>0</v>
      </c>
      <c r="D287" s="175">
        <f t="shared" si="9"/>
        <v>0</v>
      </c>
      <c r="E287" s="124">
        <f>IFERROR(VLOOKUP(B287,TAG_HEAVY!$B$93:$D$134,3,FALSE),0)</f>
        <v>0</v>
      </c>
      <c r="F287" s="124">
        <f>IFERROR(VLOOKUP(B287,TAG_HEAVY!$F$93:$H$134,3,FALSE),0)</f>
        <v>0</v>
      </c>
      <c r="G287" s="176"/>
      <c r="H287" s="124">
        <f>IFERROR(VLOOKUP(B287,TAG_HEAVY!$J$93:$L$134,3,FALSE),0)</f>
        <v>0</v>
      </c>
      <c r="I287" s="125">
        <f>IFERROR(VLOOKUP(B287,TAG_HEAVY!$N$93:$P$134,3,FALSE),0)</f>
        <v>0</v>
      </c>
      <c r="J287" s="177">
        <f>IFERROR(VLOOKUP(B287,TAG_HEAVY!$R$93:$T$134,3,FALSE),0)</f>
        <v>0</v>
      </c>
      <c r="K287" s="176"/>
      <c r="L287" s="177">
        <f>IFERROR(VLOOKUP(B287,TAG_HEAVY!$V$93:$X$134,3,FALSE),0)</f>
        <v>0</v>
      </c>
      <c r="M287" s="177">
        <f>IFERROR(VLOOKUP(B287,TAG_HEAVY!$Z$93:$AB$134,3,FALSE),0)</f>
        <v>0</v>
      </c>
      <c r="N287" s="178">
        <f>IFERROR(VLOOKUP(B287,TAG_HEAVY!$AD$93:$AF$134,3,FALSE),0)</f>
        <v>0</v>
      </c>
      <c r="O287" s="176" t="s">
        <v>47</v>
      </c>
    </row>
    <row r="288" spans="1:15" ht="15" customHeight="1">
      <c r="A288" s="139">
        <f>TAG_HEAVY!A45</f>
        <v>0</v>
      </c>
      <c r="B288" s="96">
        <f>TAG_HEAVY!B45</f>
        <v>0</v>
      </c>
      <c r="C288" s="141">
        <f t="shared" si="8"/>
        <v>0</v>
      </c>
      <c r="D288" s="175">
        <f t="shared" si="9"/>
        <v>0</v>
      </c>
      <c r="E288" s="124">
        <f>IFERROR(VLOOKUP(B288,TAG_HEAVY!$B$93:$D$134,3,FALSE),0)</f>
        <v>0</v>
      </c>
      <c r="F288" s="124">
        <f>IFERROR(VLOOKUP(B288,TAG_HEAVY!$F$93:$H$134,3,FALSE),0)</f>
        <v>0</v>
      </c>
      <c r="G288" s="176"/>
      <c r="H288" s="124">
        <f>IFERROR(VLOOKUP(B288,TAG_HEAVY!$J$93:$L$134,3,FALSE),0)</f>
        <v>0</v>
      </c>
      <c r="I288" s="125">
        <f>IFERROR(VLOOKUP(B288,TAG_HEAVY!$N$93:$P$134,3,FALSE),0)</f>
        <v>0</v>
      </c>
      <c r="J288" s="177">
        <f>IFERROR(VLOOKUP(B288,TAG_HEAVY!$R$93:$T$134,3,FALSE),0)</f>
        <v>0</v>
      </c>
      <c r="K288" s="176"/>
      <c r="L288" s="177">
        <f>IFERROR(VLOOKUP(B288,TAG_HEAVY!$V$93:$X$134,3,FALSE),0)</f>
        <v>0</v>
      </c>
      <c r="M288" s="177">
        <f>IFERROR(VLOOKUP(B288,TAG_HEAVY!$Z$93:$AB$134,3,FALSE),0)</f>
        <v>0</v>
      </c>
      <c r="N288" s="178">
        <f>IFERROR(VLOOKUP(B288,TAG_HEAVY!$AD$93:$AF$134,3,FALSE),0)</f>
        <v>0</v>
      </c>
      <c r="O288" s="176" t="s">
        <v>47</v>
      </c>
    </row>
    <row r="289" spans="1:15" ht="15" customHeight="1">
      <c r="A289" s="139">
        <f>TAG_HEAVY!A46</f>
        <v>0</v>
      </c>
      <c r="B289" s="96">
        <f>TAG_HEAVY!B46</f>
        <v>0</v>
      </c>
      <c r="C289" s="141">
        <f t="shared" si="8"/>
        <v>0</v>
      </c>
      <c r="D289" s="175">
        <f t="shared" si="9"/>
        <v>0</v>
      </c>
      <c r="E289" s="124">
        <f>IFERROR(VLOOKUP(B289,TAG_HEAVY!$B$93:$D$134,3,FALSE),0)</f>
        <v>0</v>
      </c>
      <c r="F289" s="124">
        <f>IFERROR(VLOOKUP(B289,TAG_HEAVY!$F$93:$H$134,3,FALSE),0)</f>
        <v>0</v>
      </c>
      <c r="G289" s="176"/>
      <c r="H289" s="124">
        <f>IFERROR(VLOOKUP(B289,TAG_HEAVY!$J$93:$L$134,3,FALSE),0)</f>
        <v>0</v>
      </c>
      <c r="I289" s="125">
        <f>IFERROR(VLOOKUP(B289,TAG_HEAVY!$N$93:$P$134,3,FALSE),0)</f>
        <v>0</v>
      </c>
      <c r="J289" s="177">
        <f>IFERROR(VLOOKUP(B289,TAG_HEAVY!$R$93:$T$134,3,FALSE),0)</f>
        <v>0</v>
      </c>
      <c r="K289" s="176"/>
      <c r="L289" s="177">
        <f>IFERROR(VLOOKUP(B289,TAG_HEAVY!$V$93:$X$134,3,FALSE),0)</f>
        <v>0</v>
      </c>
      <c r="M289" s="177">
        <f>IFERROR(VLOOKUP(B289,TAG_HEAVY!$Z$93:$AB$134,3,FALSE),0)</f>
        <v>0</v>
      </c>
      <c r="N289" s="178">
        <f>IFERROR(VLOOKUP(B289,TAG_HEAVY!$AD$93:$AF$134,3,FALSE),0)</f>
        <v>0</v>
      </c>
      <c r="O289" s="176" t="s">
        <v>47</v>
      </c>
    </row>
    <row r="290" spans="1:15" ht="15" customHeight="1">
      <c r="A290" s="139">
        <f>TAG_HEAVY!A47</f>
        <v>0</v>
      </c>
      <c r="B290" s="96">
        <f>TAG_HEAVY!B47</f>
        <v>0</v>
      </c>
      <c r="C290" s="141">
        <f t="shared" si="8"/>
        <v>0</v>
      </c>
      <c r="D290" s="175">
        <f t="shared" si="9"/>
        <v>0</v>
      </c>
      <c r="E290" s="124">
        <f>IFERROR(VLOOKUP(B290,TAG_HEAVY!$B$93:$D$134,3,FALSE),0)</f>
        <v>0</v>
      </c>
      <c r="F290" s="124">
        <f>IFERROR(VLOOKUP(B290,TAG_HEAVY!$F$93:$H$134,3,FALSE),0)</f>
        <v>0</v>
      </c>
      <c r="G290" s="176"/>
      <c r="H290" s="124">
        <f>IFERROR(VLOOKUP(B290,TAG_HEAVY!$J$93:$L$134,3,FALSE),0)</f>
        <v>0</v>
      </c>
      <c r="I290" s="125">
        <f>IFERROR(VLOOKUP(B290,TAG_HEAVY!$N$93:$P$134,3,FALSE),0)</f>
        <v>0</v>
      </c>
      <c r="J290" s="177">
        <f>IFERROR(VLOOKUP(B290,TAG_HEAVY!$R$93:$T$134,3,FALSE),0)</f>
        <v>0</v>
      </c>
      <c r="K290" s="176"/>
      <c r="L290" s="177">
        <f>IFERROR(VLOOKUP(B290,TAG_HEAVY!$V$93:$X$134,3,FALSE),0)</f>
        <v>0</v>
      </c>
      <c r="M290" s="177">
        <f>IFERROR(VLOOKUP(B290,TAG_HEAVY!$Z$93:$AB$134,3,FALSE),0)</f>
        <v>0</v>
      </c>
      <c r="N290" s="178">
        <f>IFERROR(VLOOKUP(B290,TAG_HEAVY!$AD$93:$AF$134,3,FALSE),0)</f>
        <v>0</v>
      </c>
      <c r="O290" s="176" t="s">
        <v>47</v>
      </c>
    </row>
    <row r="291" spans="1:15" ht="15" customHeight="1">
      <c r="A291" s="139">
        <f>TAG_HEAVY!A48</f>
        <v>0</v>
      </c>
      <c r="B291" s="96">
        <f>TAG_HEAVY!B48</f>
        <v>0</v>
      </c>
      <c r="C291" s="141">
        <f t="shared" si="8"/>
        <v>0</v>
      </c>
      <c r="D291" s="175">
        <f t="shared" si="9"/>
        <v>0</v>
      </c>
      <c r="E291" s="124">
        <f>IFERROR(VLOOKUP(B291,TAG_HEAVY!$B$93:$D$134,3,FALSE),0)</f>
        <v>0</v>
      </c>
      <c r="F291" s="124">
        <f>IFERROR(VLOOKUP(B291,TAG_HEAVY!$F$93:$H$134,3,FALSE),0)</f>
        <v>0</v>
      </c>
      <c r="G291" s="176"/>
      <c r="H291" s="124">
        <f>IFERROR(VLOOKUP(B291,TAG_HEAVY!$J$93:$L$134,3,FALSE),0)</f>
        <v>0</v>
      </c>
      <c r="I291" s="125">
        <f>IFERROR(VLOOKUP(B291,TAG_HEAVY!$N$93:$P$134,3,FALSE),0)</f>
        <v>0</v>
      </c>
      <c r="J291" s="177">
        <f>IFERROR(VLOOKUP(B291,TAG_HEAVY!$R$93:$T$134,3,FALSE),0)</f>
        <v>0</v>
      </c>
      <c r="K291" s="176"/>
      <c r="L291" s="177">
        <f>IFERROR(VLOOKUP(B291,TAG_HEAVY!$V$93:$X$134,3,FALSE),0)</f>
        <v>0</v>
      </c>
      <c r="M291" s="177">
        <f>IFERROR(VLOOKUP(B291,TAG_HEAVY!$Z$93:$AB$134,3,FALSE),0)</f>
        <v>0</v>
      </c>
      <c r="N291" s="178">
        <f>IFERROR(VLOOKUP(B291,TAG_HEAVY!$AD$93:$AF$134,3,FALSE),0)</f>
        <v>0</v>
      </c>
      <c r="O291" s="176" t="s">
        <v>47</v>
      </c>
    </row>
    <row r="292" spans="1:15" ht="15" customHeight="1">
      <c r="A292" s="139">
        <f>TAG_HEAVY!A49</f>
        <v>0</v>
      </c>
      <c r="B292" s="96">
        <f>TAG_HEAVY!B49</f>
        <v>0</v>
      </c>
      <c r="C292" s="141">
        <f t="shared" si="8"/>
        <v>0</v>
      </c>
      <c r="D292" s="175">
        <f t="shared" si="9"/>
        <v>0</v>
      </c>
      <c r="E292" s="124">
        <f>IFERROR(VLOOKUP(B292,TAG_HEAVY!$B$93:$D$134,3,FALSE),0)</f>
        <v>0</v>
      </c>
      <c r="F292" s="124">
        <f>IFERROR(VLOOKUP(B292,TAG_HEAVY!$F$93:$H$134,3,FALSE),0)</f>
        <v>0</v>
      </c>
      <c r="G292" s="176"/>
      <c r="H292" s="124">
        <f>IFERROR(VLOOKUP(B292,TAG_HEAVY!$J$93:$L$134,3,FALSE),0)</f>
        <v>0</v>
      </c>
      <c r="I292" s="125">
        <f>IFERROR(VLOOKUP(B292,TAG_HEAVY!$N$93:$P$134,3,FALSE),0)</f>
        <v>0</v>
      </c>
      <c r="J292" s="177">
        <f>IFERROR(VLOOKUP(B292,TAG_HEAVY!$R$93:$T$134,3,FALSE),0)</f>
        <v>0</v>
      </c>
      <c r="K292" s="176"/>
      <c r="L292" s="177">
        <f>IFERROR(VLOOKUP(B292,TAG_HEAVY!$V$93:$X$134,3,FALSE),0)</f>
        <v>0</v>
      </c>
      <c r="M292" s="177">
        <f>IFERROR(VLOOKUP(B292,TAG_HEAVY!$Z$93:$AB$134,3,FALSE),0)</f>
        <v>0</v>
      </c>
      <c r="N292" s="178">
        <f>IFERROR(VLOOKUP(B292,TAG_HEAVY!$AD$93:$AF$134,3,FALSE),0)</f>
        <v>0</v>
      </c>
      <c r="O292" s="176" t="s">
        <v>47</v>
      </c>
    </row>
    <row r="293" spans="1:15" ht="15" customHeight="1">
      <c r="A293" s="139">
        <f>TAG_HEAVY!A50</f>
        <v>0</v>
      </c>
      <c r="B293" s="96">
        <f>TAG_HEAVY!B50</f>
        <v>0</v>
      </c>
      <c r="C293" s="141">
        <f t="shared" si="8"/>
        <v>0</v>
      </c>
      <c r="D293" s="175">
        <f t="shared" si="9"/>
        <v>0</v>
      </c>
      <c r="E293" s="124">
        <f>IFERROR(VLOOKUP(B293,TAG_HEAVY!$B$93:$D$134,3,FALSE),0)</f>
        <v>0</v>
      </c>
      <c r="F293" s="124">
        <f>IFERROR(VLOOKUP(B293,TAG_HEAVY!$F$93:$H$134,3,FALSE),0)</f>
        <v>0</v>
      </c>
      <c r="G293" s="176"/>
      <c r="H293" s="124">
        <f>IFERROR(VLOOKUP(B293,TAG_HEAVY!$J$93:$L$134,3,FALSE),0)</f>
        <v>0</v>
      </c>
      <c r="I293" s="125">
        <f>IFERROR(VLOOKUP(B293,TAG_HEAVY!$N$93:$P$134,3,FALSE),0)</f>
        <v>0</v>
      </c>
      <c r="J293" s="177">
        <f>IFERROR(VLOOKUP(B293,TAG_HEAVY!$R$93:$T$134,3,FALSE),0)</f>
        <v>0</v>
      </c>
      <c r="K293" s="176"/>
      <c r="L293" s="177">
        <f>IFERROR(VLOOKUP(B293,TAG_HEAVY!$V$93:$X$134,3,FALSE),0)</f>
        <v>0</v>
      </c>
      <c r="M293" s="177">
        <f>IFERROR(VLOOKUP(B293,TAG_HEAVY!$Z$93:$AB$134,3,FALSE),0)</f>
        <v>0</v>
      </c>
      <c r="N293" s="178">
        <f>IFERROR(VLOOKUP(B293,TAG_HEAVY!$AD$93:$AF$134,3,FALSE),0)</f>
        <v>0</v>
      </c>
      <c r="O293" s="176" t="s">
        <v>47</v>
      </c>
    </row>
    <row r="294" spans="1:15" ht="15" customHeight="1">
      <c r="A294" s="139">
        <f>TAG_HEAVY!A51</f>
        <v>0</v>
      </c>
      <c r="B294" s="96">
        <f>TAG_HEAVY!B51</f>
        <v>0</v>
      </c>
      <c r="C294" s="141">
        <f t="shared" si="8"/>
        <v>0</v>
      </c>
      <c r="D294" s="175">
        <f t="shared" si="9"/>
        <v>0</v>
      </c>
      <c r="E294" s="124">
        <f>IFERROR(VLOOKUP(B294,TAG_HEAVY!$B$93:$D$134,3,FALSE),0)</f>
        <v>0</v>
      </c>
      <c r="F294" s="124">
        <f>IFERROR(VLOOKUP(B294,TAG_HEAVY!$F$93:$H$134,3,FALSE),0)</f>
        <v>0</v>
      </c>
      <c r="G294" s="176"/>
      <c r="H294" s="124">
        <f>IFERROR(VLOOKUP(B294,TAG_HEAVY!$J$93:$L$134,3,FALSE),0)</f>
        <v>0</v>
      </c>
      <c r="I294" s="125">
        <f>IFERROR(VLOOKUP(B294,TAG_HEAVY!$N$93:$P$134,3,FALSE),0)</f>
        <v>0</v>
      </c>
      <c r="J294" s="177">
        <f>IFERROR(VLOOKUP(B294,TAG_HEAVY!$R$93:$T$134,3,FALSE),0)</f>
        <v>0</v>
      </c>
      <c r="K294" s="176"/>
      <c r="L294" s="177">
        <f>IFERROR(VLOOKUP(B294,TAG_HEAVY!$V$93:$X$134,3,FALSE),0)</f>
        <v>0</v>
      </c>
      <c r="M294" s="177">
        <f>IFERROR(VLOOKUP(B294,TAG_HEAVY!$Z$93:$AB$134,3,FALSE),0)</f>
        <v>0</v>
      </c>
      <c r="N294" s="178">
        <f>IFERROR(VLOOKUP(B294,TAG_HEAVY!$AD$93:$AF$134,3,FALSE),0)</f>
        <v>0</v>
      </c>
      <c r="O294" s="176" t="s">
        <v>47</v>
      </c>
    </row>
    <row r="295" spans="1:15" ht="15" customHeight="1">
      <c r="A295" s="139">
        <f>TAG_HEAVY!A52</f>
        <v>0</v>
      </c>
      <c r="B295" s="96">
        <f>TAG_HEAVY!B52</f>
        <v>0</v>
      </c>
      <c r="C295" s="141">
        <f t="shared" si="8"/>
        <v>0</v>
      </c>
      <c r="D295" s="175">
        <f t="shared" si="9"/>
        <v>0</v>
      </c>
      <c r="E295" s="124">
        <f>IFERROR(VLOOKUP(B295,TAG_HEAVY!$B$93:$D$134,3,FALSE),0)</f>
        <v>0</v>
      </c>
      <c r="F295" s="124">
        <f>IFERROR(VLOOKUP(B295,TAG_HEAVY!$F$93:$H$134,3,FALSE),0)</f>
        <v>0</v>
      </c>
      <c r="G295" s="176"/>
      <c r="H295" s="124">
        <f>IFERROR(VLOOKUP(B295,TAG_HEAVY!$J$93:$L$134,3,FALSE),0)</f>
        <v>0</v>
      </c>
      <c r="I295" s="125">
        <f>IFERROR(VLOOKUP(B295,TAG_HEAVY!$N$93:$P$134,3,FALSE),0)</f>
        <v>0</v>
      </c>
      <c r="J295" s="177">
        <f>IFERROR(VLOOKUP(B295,TAG_HEAVY!$R$93:$T$134,3,FALSE),0)</f>
        <v>0</v>
      </c>
      <c r="K295" s="176"/>
      <c r="L295" s="177">
        <f>IFERROR(VLOOKUP(B295,TAG_HEAVY!$V$93:$X$134,3,FALSE),0)</f>
        <v>0</v>
      </c>
      <c r="M295" s="177">
        <f>IFERROR(VLOOKUP(B295,TAG_HEAVY!$Z$93:$AB$134,3,FALSE),0)</f>
        <v>0</v>
      </c>
      <c r="N295" s="178">
        <f>IFERROR(VLOOKUP(B295,TAG_HEAVY!$AD$93:$AF$134,3,FALSE),0)</f>
        <v>0</v>
      </c>
      <c r="O295" s="176" t="s">
        <v>47</v>
      </c>
    </row>
    <row r="296" spans="1:15" ht="15" customHeight="1">
      <c r="A296" s="139">
        <f>TAG_HEAVY!A53</f>
        <v>0</v>
      </c>
      <c r="B296" s="96">
        <f>TAG_HEAVY!B53</f>
        <v>0</v>
      </c>
      <c r="C296" s="141">
        <f t="shared" si="8"/>
        <v>0</v>
      </c>
      <c r="D296" s="175">
        <f t="shared" si="9"/>
        <v>0</v>
      </c>
      <c r="E296" s="124">
        <f>IFERROR(VLOOKUP(B296,TAG_HEAVY!$B$93:$D$134,3,FALSE),0)</f>
        <v>0</v>
      </c>
      <c r="F296" s="124">
        <f>IFERROR(VLOOKUP(B296,TAG_HEAVY!$F$93:$H$134,3,FALSE),0)</f>
        <v>0</v>
      </c>
      <c r="G296" s="176"/>
      <c r="H296" s="124">
        <f>IFERROR(VLOOKUP(B296,TAG_HEAVY!$J$93:$L$134,3,FALSE),0)</f>
        <v>0</v>
      </c>
      <c r="I296" s="125">
        <f>IFERROR(VLOOKUP(B296,TAG_HEAVY!$N$93:$P$134,3,FALSE),0)</f>
        <v>0</v>
      </c>
      <c r="J296" s="177">
        <f>IFERROR(VLOOKUP(B296,TAG_HEAVY!$R$93:$T$134,3,FALSE),0)</f>
        <v>0</v>
      </c>
      <c r="K296" s="176"/>
      <c r="L296" s="177">
        <f>IFERROR(VLOOKUP(B296,TAG_HEAVY!$V$93:$X$134,3,FALSE),0)</f>
        <v>0</v>
      </c>
      <c r="M296" s="177">
        <f>IFERROR(VLOOKUP(B296,TAG_HEAVY!$Z$93:$AB$134,3,FALSE),0)</f>
        <v>0</v>
      </c>
      <c r="N296" s="178">
        <f>IFERROR(VLOOKUP(B296,TAG_HEAVY!$AD$93:$AF$134,3,FALSE),0)</f>
        <v>0</v>
      </c>
      <c r="O296" s="176" t="s">
        <v>47</v>
      </c>
    </row>
    <row r="297" spans="1:15" ht="15" customHeight="1">
      <c r="A297" s="139">
        <f>TAG_HEAVY!A54</f>
        <v>0</v>
      </c>
      <c r="B297" s="96">
        <f>TAG_HEAVY!B54</f>
        <v>0</v>
      </c>
      <c r="C297" s="141">
        <f t="shared" si="8"/>
        <v>0</v>
      </c>
      <c r="D297" s="175">
        <f t="shared" si="9"/>
        <v>0</v>
      </c>
      <c r="E297" s="124">
        <f>IFERROR(VLOOKUP(B297,TAG_HEAVY!$B$93:$D$134,3,FALSE),0)</f>
        <v>0</v>
      </c>
      <c r="F297" s="124">
        <f>IFERROR(VLOOKUP(B297,TAG_HEAVY!$F$93:$H$134,3,FALSE),0)</f>
        <v>0</v>
      </c>
      <c r="G297" s="176"/>
      <c r="H297" s="124">
        <f>IFERROR(VLOOKUP(B297,TAG_HEAVY!$J$93:$L$134,3,FALSE),0)</f>
        <v>0</v>
      </c>
      <c r="I297" s="125">
        <f>IFERROR(VLOOKUP(B297,TAG_HEAVY!$N$93:$P$134,3,FALSE),0)</f>
        <v>0</v>
      </c>
      <c r="J297" s="177">
        <f>IFERROR(VLOOKUP(B297,TAG_HEAVY!$R$93:$T$134,3,FALSE),0)</f>
        <v>0</v>
      </c>
      <c r="K297" s="176"/>
      <c r="L297" s="177">
        <f>IFERROR(VLOOKUP(B297,TAG_HEAVY!$V$93:$X$134,3,FALSE),0)</f>
        <v>0</v>
      </c>
      <c r="M297" s="177">
        <f>IFERROR(VLOOKUP(B297,TAG_HEAVY!$Z$93:$AB$134,3,FALSE),0)</f>
        <v>0</v>
      </c>
      <c r="N297" s="178">
        <f>IFERROR(VLOOKUP(B297,TAG_HEAVY!$AD$93:$AF$134,3,FALSE),0)</f>
        <v>0</v>
      </c>
      <c r="O297" s="176" t="s">
        <v>47</v>
      </c>
    </row>
    <row r="298" spans="1:15" ht="15" customHeight="1">
      <c r="A298" s="139">
        <f>TAG_HEAVY!A55</f>
        <v>0</v>
      </c>
      <c r="B298" s="96">
        <f>TAG_HEAVY!B55</f>
        <v>0</v>
      </c>
      <c r="C298" s="141">
        <f t="shared" si="8"/>
        <v>0</v>
      </c>
      <c r="D298" s="175">
        <f t="shared" si="9"/>
        <v>0</v>
      </c>
      <c r="E298" s="124">
        <f>IFERROR(VLOOKUP(B298,TAG_HEAVY!$B$93:$D$134,3,FALSE),0)</f>
        <v>0</v>
      </c>
      <c r="F298" s="124">
        <f>IFERROR(VLOOKUP(B298,TAG_HEAVY!$F$93:$H$134,3,FALSE),0)</f>
        <v>0</v>
      </c>
      <c r="G298" s="176"/>
      <c r="H298" s="124">
        <f>IFERROR(VLOOKUP(B298,TAG_HEAVY!$J$93:$L$134,3,FALSE),0)</f>
        <v>0</v>
      </c>
      <c r="I298" s="125">
        <f>IFERROR(VLOOKUP(B298,TAG_HEAVY!$N$93:$P$134,3,FALSE),0)</f>
        <v>0</v>
      </c>
      <c r="J298" s="177">
        <f>IFERROR(VLOOKUP(B298,TAG_HEAVY!$R$93:$T$134,3,FALSE),0)</f>
        <v>0</v>
      </c>
      <c r="K298" s="176"/>
      <c r="L298" s="177">
        <f>IFERROR(VLOOKUP(B298,TAG_HEAVY!$V$93:$X$134,3,FALSE),0)</f>
        <v>0</v>
      </c>
      <c r="M298" s="177">
        <f>IFERROR(VLOOKUP(B298,TAG_HEAVY!$Z$93:$AB$134,3,FALSE),0)</f>
        <v>0</v>
      </c>
      <c r="N298" s="178">
        <f>IFERROR(VLOOKUP(B298,TAG_HEAVY!$AD$93:$AF$134,3,FALSE),0)</f>
        <v>0</v>
      </c>
      <c r="O298" s="176" t="s">
        <v>47</v>
      </c>
    </row>
    <row r="299" spans="1:15" ht="15" customHeight="1">
      <c r="A299" s="139">
        <f>TAG_HEAVY!A56</f>
        <v>0</v>
      </c>
      <c r="B299" s="96">
        <f>TAG_HEAVY!B56</f>
        <v>0</v>
      </c>
      <c r="C299" s="141">
        <f t="shared" si="8"/>
        <v>0</v>
      </c>
      <c r="D299" s="175">
        <f t="shared" si="9"/>
        <v>0</v>
      </c>
      <c r="E299" s="124">
        <f>IFERROR(VLOOKUP(B299,TAG_HEAVY!$B$93:$D$134,3,FALSE),0)</f>
        <v>0</v>
      </c>
      <c r="F299" s="124">
        <f>IFERROR(VLOOKUP(B299,TAG_HEAVY!$F$93:$H$134,3,FALSE),0)</f>
        <v>0</v>
      </c>
      <c r="G299" s="176"/>
      <c r="H299" s="124">
        <f>IFERROR(VLOOKUP(B299,TAG_HEAVY!$J$93:$L$134,3,FALSE),0)</f>
        <v>0</v>
      </c>
      <c r="I299" s="125">
        <f>IFERROR(VLOOKUP(B299,TAG_HEAVY!$N$93:$P$134,3,FALSE),0)</f>
        <v>0</v>
      </c>
      <c r="J299" s="177">
        <f>IFERROR(VLOOKUP(B299,TAG_HEAVY!$R$93:$T$134,3,FALSE),0)</f>
        <v>0</v>
      </c>
      <c r="K299" s="176"/>
      <c r="L299" s="177">
        <f>IFERROR(VLOOKUP(B299,TAG_HEAVY!$V$93:$X$134,3,FALSE),0)</f>
        <v>0</v>
      </c>
      <c r="M299" s="177">
        <f>IFERROR(VLOOKUP(B299,TAG_HEAVY!$Z$93:$AB$134,3,FALSE),0)</f>
        <v>0</v>
      </c>
      <c r="N299" s="178">
        <f>IFERROR(VLOOKUP(B299,TAG_HEAVY!$AD$93:$AF$134,3,FALSE),0)</f>
        <v>0</v>
      </c>
      <c r="O299" s="176" t="s">
        <v>47</v>
      </c>
    </row>
    <row r="300" spans="1:15" ht="15" customHeight="1">
      <c r="A300" s="139">
        <f>TAG_HEAVY!A57</f>
        <v>0</v>
      </c>
      <c r="B300" s="96">
        <f>TAG_HEAVY!B57</f>
        <v>0</v>
      </c>
      <c r="C300" s="141">
        <f t="shared" si="8"/>
        <v>0</v>
      </c>
      <c r="D300" s="175">
        <f t="shared" si="9"/>
        <v>0</v>
      </c>
      <c r="E300" s="124">
        <f>IFERROR(VLOOKUP(B300,TAG_HEAVY!$B$93:$D$134,3,FALSE),0)</f>
        <v>0</v>
      </c>
      <c r="F300" s="124">
        <f>IFERROR(VLOOKUP(B300,TAG_HEAVY!$F$93:$H$134,3,FALSE),0)</f>
        <v>0</v>
      </c>
      <c r="G300" s="176"/>
      <c r="H300" s="124">
        <f>IFERROR(VLOOKUP(B300,TAG_HEAVY!$J$93:$L$134,3,FALSE),0)</f>
        <v>0</v>
      </c>
      <c r="I300" s="125">
        <f>IFERROR(VLOOKUP(B300,TAG_HEAVY!$N$93:$P$134,3,FALSE),0)</f>
        <v>0</v>
      </c>
      <c r="J300" s="177">
        <f>IFERROR(VLOOKUP(B300,TAG_HEAVY!$R$93:$T$134,3,FALSE),0)</f>
        <v>0</v>
      </c>
      <c r="K300" s="176"/>
      <c r="L300" s="177">
        <f>IFERROR(VLOOKUP(B300,TAG_HEAVY!$V$93:$X$134,3,FALSE),0)</f>
        <v>0</v>
      </c>
      <c r="M300" s="177">
        <f>IFERROR(VLOOKUP(B300,TAG_HEAVY!$Z$93:$AB$134,3,FALSE),0)</f>
        <v>0</v>
      </c>
      <c r="N300" s="178">
        <f>IFERROR(VLOOKUP(B300,TAG_HEAVY!$AD$93:$AF$134,3,FALSE),0)</f>
        <v>0</v>
      </c>
      <c r="O300" s="176" t="s">
        <v>47</v>
      </c>
    </row>
    <row r="301" spans="1:15" ht="15" customHeight="1">
      <c r="A301" s="139">
        <f>TAG_HEAVY!A58</f>
        <v>0</v>
      </c>
      <c r="B301" s="96">
        <f>TAG_HEAVY!B58</f>
        <v>0</v>
      </c>
      <c r="C301" s="141">
        <f t="shared" si="8"/>
        <v>0</v>
      </c>
      <c r="D301" s="175">
        <f t="shared" si="9"/>
        <v>0</v>
      </c>
      <c r="E301" s="124">
        <f>IFERROR(VLOOKUP(B301,TAG_HEAVY!$B$93:$D$134,3,FALSE),0)</f>
        <v>0</v>
      </c>
      <c r="F301" s="124">
        <f>IFERROR(VLOOKUP(B301,TAG_HEAVY!$F$93:$H$134,3,FALSE),0)</f>
        <v>0</v>
      </c>
      <c r="G301" s="176"/>
      <c r="H301" s="124">
        <f>IFERROR(VLOOKUP(B301,TAG_HEAVY!$J$93:$L$134,3,FALSE),0)</f>
        <v>0</v>
      </c>
      <c r="I301" s="125">
        <f>IFERROR(VLOOKUP(B301,TAG_HEAVY!$N$93:$P$134,3,FALSE),0)</f>
        <v>0</v>
      </c>
      <c r="J301" s="177">
        <f>IFERROR(VLOOKUP(B301,TAG_HEAVY!$R$93:$T$134,3,FALSE),0)</f>
        <v>0</v>
      </c>
      <c r="K301" s="176"/>
      <c r="L301" s="177">
        <f>IFERROR(VLOOKUP(B301,TAG_HEAVY!$V$93:$X$134,3,FALSE),0)</f>
        <v>0</v>
      </c>
      <c r="M301" s="177">
        <f>IFERROR(VLOOKUP(B301,TAG_HEAVY!$Z$93:$AB$134,3,FALSE),0)</f>
        <v>0</v>
      </c>
      <c r="N301" s="178">
        <f>IFERROR(VLOOKUP(B301,TAG_HEAVY!$AD$93:$AF$134,3,FALSE),0)</f>
        <v>0</v>
      </c>
      <c r="O301" s="176" t="s">
        <v>47</v>
      </c>
    </row>
    <row r="302" spans="1:15" ht="15" customHeight="1">
      <c r="A302" s="139">
        <f>TAG_HEAVY!A59</f>
        <v>0</v>
      </c>
      <c r="B302" s="96">
        <f>TAG_HEAVY!B59</f>
        <v>0</v>
      </c>
      <c r="C302" s="141">
        <f t="shared" si="8"/>
        <v>0</v>
      </c>
      <c r="D302" s="175">
        <f t="shared" si="9"/>
        <v>0</v>
      </c>
      <c r="E302" s="124">
        <f>IFERROR(VLOOKUP(B302,TAG_HEAVY!$B$93:$D$134,3,FALSE),0)</f>
        <v>0</v>
      </c>
      <c r="F302" s="124">
        <f>IFERROR(VLOOKUP(B302,TAG_HEAVY!$F$93:$H$134,3,FALSE),0)</f>
        <v>0</v>
      </c>
      <c r="G302" s="176"/>
      <c r="H302" s="124">
        <f>IFERROR(VLOOKUP(B302,TAG_HEAVY!$J$93:$L$134,3,FALSE),0)</f>
        <v>0</v>
      </c>
      <c r="I302" s="125">
        <f>IFERROR(VLOOKUP(B302,TAG_HEAVY!$N$93:$P$134,3,FALSE),0)</f>
        <v>0</v>
      </c>
      <c r="J302" s="177">
        <f>IFERROR(VLOOKUP(B302,TAG_HEAVY!$R$93:$T$134,3,FALSE),0)</f>
        <v>0</v>
      </c>
      <c r="K302" s="176"/>
      <c r="L302" s="177">
        <f>IFERROR(VLOOKUP(B302,TAG_HEAVY!$V$93:$X$134,3,FALSE),0)</f>
        <v>0</v>
      </c>
      <c r="M302" s="177">
        <f>IFERROR(VLOOKUP(B302,TAG_HEAVY!$Z$93:$AB$134,3,FALSE),0)</f>
        <v>0</v>
      </c>
      <c r="N302" s="178">
        <f>IFERROR(VLOOKUP(B302,TAG_HEAVY!$AD$93:$AF$134,3,FALSE),0)</f>
        <v>0</v>
      </c>
      <c r="O302" s="176" t="s">
        <v>47</v>
      </c>
    </row>
    <row r="303" spans="1:15" ht="15" customHeight="1">
      <c r="A303" s="139">
        <f>TAG_HEAVY!A60</f>
        <v>0</v>
      </c>
      <c r="B303" s="96">
        <f>TAG_HEAVY!B60</f>
        <v>0</v>
      </c>
      <c r="C303" s="141">
        <f t="shared" si="8"/>
        <v>0</v>
      </c>
      <c r="D303" s="175">
        <f t="shared" si="9"/>
        <v>0</v>
      </c>
      <c r="E303" s="124">
        <f>IFERROR(VLOOKUP(B303,TAG_HEAVY!$B$93:$D$134,3,FALSE),0)</f>
        <v>0</v>
      </c>
      <c r="F303" s="124">
        <f>IFERROR(VLOOKUP(B303,TAG_HEAVY!$F$93:$H$134,3,FALSE),0)</f>
        <v>0</v>
      </c>
      <c r="G303" s="176"/>
      <c r="H303" s="124">
        <f>IFERROR(VLOOKUP(B303,TAG_HEAVY!$J$93:$L$134,3,FALSE),0)</f>
        <v>0</v>
      </c>
      <c r="I303" s="125">
        <f>IFERROR(VLOOKUP(B303,TAG_HEAVY!$N$93:$P$134,3,FALSE),0)</f>
        <v>0</v>
      </c>
      <c r="J303" s="177">
        <f>IFERROR(VLOOKUP(B303,TAG_HEAVY!$R$93:$T$134,3,FALSE),0)</f>
        <v>0</v>
      </c>
      <c r="K303" s="176"/>
      <c r="L303" s="177">
        <f>IFERROR(VLOOKUP(B303,TAG_HEAVY!$V$93:$X$134,3,FALSE),0)</f>
        <v>0</v>
      </c>
      <c r="M303" s="177">
        <f>IFERROR(VLOOKUP(B303,TAG_HEAVY!$Z$93:$AB$134,3,FALSE),0)</f>
        <v>0</v>
      </c>
      <c r="N303" s="178">
        <f>IFERROR(VLOOKUP(B303,TAG_HEAVY!$AD$93:$AF$134,3,FALSE),0)</f>
        <v>0</v>
      </c>
      <c r="O303" s="176" t="s">
        <v>47</v>
      </c>
    </row>
    <row r="304" spans="1:15" ht="15" customHeight="1">
      <c r="A304" s="139">
        <f>TAG_HEAVY!A61</f>
        <v>0</v>
      </c>
      <c r="B304" s="96">
        <f>TAG_HEAVY!B61</f>
        <v>0</v>
      </c>
      <c r="C304" s="141">
        <f t="shared" si="8"/>
        <v>0</v>
      </c>
      <c r="D304" s="175">
        <f t="shared" si="9"/>
        <v>0</v>
      </c>
      <c r="E304" s="124">
        <f>IFERROR(VLOOKUP(B304,TAG_HEAVY!$B$93:$D$134,3,FALSE),0)</f>
        <v>0</v>
      </c>
      <c r="F304" s="124">
        <f>IFERROR(VLOOKUP(B304,TAG_HEAVY!$F$93:$H$134,3,FALSE),0)</f>
        <v>0</v>
      </c>
      <c r="G304" s="176"/>
      <c r="H304" s="124">
        <f>IFERROR(VLOOKUP(B304,TAG_HEAVY!$J$93:$L$134,3,FALSE),0)</f>
        <v>0</v>
      </c>
      <c r="I304" s="125">
        <f>IFERROR(VLOOKUP(B304,TAG_HEAVY!$N$93:$P$134,3,FALSE),0)</f>
        <v>0</v>
      </c>
      <c r="J304" s="177">
        <f>IFERROR(VLOOKUP(B304,TAG_HEAVY!$R$93:$T$134,3,FALSE),0)</f>
        <v>0</v>
      </c>
      <c r="K304" s="176"/>
      <c r="L304" s="177">
        <f>IFERROR(VLOOKUP(B304,TAG_HEAVY!$V$93:$X$134,3,FALSE),0)</f>
        <v>0</v>
      </c>
      <c r="M304" s="177">
        <f>IFERROR(VLOOKUP(B304,TAG_HEAVY!$Z$93:$AB$134,3,FALSE),0)</f>
        <v>0</v>
      </c>
      <c r="N304" s="178">
        <f>IFERROR(VLOOKUP(B304,TAG_HEAVY!$AD$93:$AF$134,3,FALSE),0)</f>
        <v>0</v>
      </c>
      <c r="O304" s="176" t="s">
        <v>47</v>
      </c>
    </row>
    <row r="305" spans="1:15" ht="15" customHeight="1">
      <c r="A305" s="139">
        <f>TAG_HEAVY!A62</f>
        <v>0</v>
      </c>
      <c r="B305" s="96">
        <f>TAG_HEAVY!B62</f>
        <v>0</v>
      </c>
      <c r="C305" s="141">
        <f t="shared" si="8"/>
        <v>0</v>
      </c>
      <c r="D305" s="175">
        <f t="shared" si="9"/>
        <v>0</v>
      </c>
      <c r="E305" s="124">
        <f>IFERROR(VLOOKUP(B305,TAG_HEAVY!$B$93:$D$134,3,FALSE),0)</f>
        <v>0</v>
      </c>
      <c r="F305" s="124">
        <f>IFERROR(VLOOKUP(B305,TAG_HEAVY!$F$93:$H$134,3,FALSE),0)</f>
        <v>0</v>
      </c>
      <c r="G305" s="176"/>
      <c r="H305" s="124">
        <f>IFERROR(VLOOKUP(B305,TAG_HEAVY!$J$93:$L$134,3,FALSE),0)</f>
        <v>0</v>
      </c>
      <c r="I305" s="125">
        <f>IFERROR(VLOOKUP(B305,TAG_HEAVY!$N$93:$P$134,3,FALSE),0)</f>
        <v>0</v>
      </c>
      <c r="J305" s="177">
        <f>IFERROR(VLOOKUP(B305,TAG_HEAVY!$R$93:$T$134,3,FALSE),0)</f>
        <v>0</v>
      </c>
      <c r="K305" s="176"/>
      <c r="L305" s="177">
        <f>IFERROR(VLOOKUP(B305,TAG_HEAVY!$V$93:$X$134,3,FALSE),0)</f>
        <v>0</v>
      </c>
      <c r="M305" s="177">
        <f>IFERROR(VLOOKUP(B305,TAG_HEAVY!$Z$93:$AB$134,3,FALSE),0)</f>
        <v>0</v>
      </c>
      <c r="N305" s="178">
        <f>IFERROR(VLOOKUP(B305,TAG_HEAVY!$AD$93:$AF$134,3,FALSE),0)</f>
        <v>0</v>
      </c>
      <c r="O305" s="176" t="s">
        <v>47</v>
      </c>
    </row>
    <row r="306" spans="1:15" ht="15" customHeight="1">
      <c r="A306" s="139">
        <f>TAG_HEAVY!A63</f>
        <v>0</v>
      </c>
      <c r="B306" s="96">
        <f>TAG_HEAVY!B63</f>
        <v>0</v>
      </c>
      <c r="C306" s="141">
        <f t="shared" si="8"/>
        <v>0</v>
      </c>
      <c r="D306" s="175">
        <f t="shared" si="9"/>
        <v>0</v>
      </c>
      <c r="E306" s="124">
        <f>IFERROR(VLOOKUP(B306,TAG_HEAVY!$B$93:$D$134,3,FALSE),0)</f>
        <v>0</v>
      </c>
      <c r="F306" s="124">
        <f>IFERROR(VLOOKUP(B306,TAG_HEAVY!$F$93:$H$134,3,FALSE),0)</f>
        <v>0</v>
      </c>
      <c r="G306" s="176"/>
      <c r="H306" s="124">
        <f>IFERROR(VLOOKUP(B306,TAG_HEAVY!$J$93:$L$134,3,FALSE),0)</f>
        <v>0</v>
      </c>
      <c r="I306" s="125">
        <f>IFERROR(VLOOKUP(B306,TAG_HEAVY!$N$93:$P$134,3,FALSE),0)</f>
        <v>0</v>
      </c>
      <c r="J306" s="177">
        <f>IFERROR(VLOOKUP(B306,TAG_HEAVY!$R$93:$T$134,3,FALSE),0)</f>
        <v>0</v>
      </c>
      <c r="K306" s="176"/>
      <c r="L306" s="177">
        <f>IFERROR(VLOOKUP(B306,TAG_HEAVY!$V$93:$X$134,3,FALSE),0)</f>
        <v>0</v>
      </c>
      <c r="M306" s="177">
        <f>IFERROR(VLOOKUP(B306,TAG_HEAVY!$Z$93:$AB$134,3,FALSE),0)</f>
        <v>0</v>
      </c>
      <c r="N306" s="178">
        <f>IFERROR(VLOOKUP(B306,TAG_HEAVY!$AD$93:$AF$134,3,FALSE),0)</f>
        <v>0</v>
      </c>
      <c r="O306" s="176" t="s">
        <v>47</v>
      </c>
    </row>
    <row r="307" spans="1:15" ht="15" customHeight="1">
      <c r="A307" s="139">
        <f>TAG_HEAVY!A64</f>
        <v>0</v>
      </c>
      <c r="B307" s="96">
        <f>TAG_HEAVY!B64</f>
        <v>0</v>
      </c>
      <c r="C307" s="141">
        <f t="shared" si="8"/>
        <v>0</v>
      </c>
      <c r="D307" s="175">
        <f t="shared" si="9"/>
        <v>0</v>
      </c>
      <c r="E307" s="124">
        <f>IFERROR(VLOOKUP(B307,TAG_HEAVY!$B$93:$D$134,3,FALSE),0)</f>
        <v>0</v>
      </c>
      <c r="F307" s="124">
        <f>IFERROR(VLOOKUP(B307,TAG_HEAVY!$F$93:$H$134,3,FALSE),0)</f>
        <v>0</v>
      </c>
      <c r="G307" s="176"/>
      <c r="H307" s="124">
        <f>IFERROR(VLOOKUP(B307,TAG_HEAVY!$J$93:$L$134,3,FALSE),0)</f>
        <v>0</v>
      </c>
      <c r="I307" s="125">
        <f>IFERROR(VLOOKUP(B307,TAG_HEAVY!$N$93:$P$134,3,FALSE),0)</f>
        <v>0</v>
      </c>
      <c r="J307" s="177">
        <f>IFERROR(VLOOKUP(B307,TAG_HEAVY!$R$93:$T$134,3,FALSE),0)</f>
        <v>0</v>
      </c>
      <c r="K307" s="176"/>
      <c r="L307" s="177">
        <f>IFERROR(VLOOKUP(B307,TAG_HEAVY!$V$93:$X$134,3,FALSE),0)</f>
        <v>0</v>
      </c>
      <c r="M307" s="177">
        <f>IFERROR(VLOOKUP(B307,TAG_HEAVY!$Z$93:$AB$134,3,FALSE),0)</f>
        <v>0</v>
      </c>
      <c r="N307" s="178">
        <f>IFERROR(VLOOKUP(B307,TAG_HEAVY!$AD$93:$AF$134,3,FALSE),0)</f>
        <v>0</v>
      </c>
      <c r="O307" s="176" t="s">
        <v>47</v>
      </c>
    </row>
    <row r="308" spans="1:15" ht="15" customHeight="1">
      <c r="A308" s="139">
        <f>TAG_HEAVY!A65</f>
        <v>0</v>
      </c>
      <c r="B308" s="96">
        <f>TAG_HEAVY!B65</f>
        <v>0</v>
      </c>
      <c r="C308" s="141">
        <f t="shared" si="8"/>
        <v>0</v>
      </c>
      <c r="D308" s="175">
        <f t="shared" si="9"/>
        <v>0</v>
      </c>
      <c r="E308" s="124">
        <f>IFERROR(VLOOKUP(B308,TAG_HEAVY!$B$93:$D$134,3,FALSE),0)</f>
        <v>0</v>
      </c>
      <c r="F308" s="124">
        <f>IFERROR(VLOOKUP(B308,TAG_HEAVY!$F$93:$H$134,3,FALSE),0)</f>
        <v>0</v>
      </c>
      <c r="G308" s="176"/>
      <c r="H308" s="124">
        <f>IFERROR(VLOOKUP(B308,TAG_HEAVY!$J$93:$L$134,3,FALSE),0)</f>
        <v>0</v>
      </c>
      <c r="I308" s="125">
        <f>IFERROR(VLOOKUP(B308,TAG_HEAVY!$N$93:$P$134,3,FALSE),0)</f>
        <v>0</v>
      </c>
      <c r="J308" s="177">
        <f>IFERROR(VLOOKUP(B308,TAG_HEAVY!$R$93:$T$134,3,FALSE),0)</f>
        <v>0</v>
      </c>
      <c r="K308" s="176"/>
      <c r="L308" s="177">
        <f>IFERROR(VLOOKUP(B308,TAG_HEAVY!$V$93:$X$134,3,FALSE),0)</f>
        <v>0</v>
      </c>
      <c r="M308" s="177">
        <f>IFERROR(VLOOKUP(B308,TAG_HEAVY!$Z$93:$AB$134,3,FALSE),0)</f>
        <v>0</v>
      </c>
      <c r="N308" s="178">
        <f>IFERROR(VLOOKUP(B308,TAG_HEAVY!$AD$93:$AF$134,3,FALSE),0)</f>
        <v>0</v>
      </c>
      <c r="O308" s="176" t="s">
        <v>47</v>
      </c>
    </row>
    <row r="309" spans="1:15" ht="15" customHeight="1"/>
    <row r="310" spans="1:15" ht="15" customHeight="1"/>
    <row r="311" spans="1:15" ht="15" customHeight="1"/>
    <row r="312" spans="1:15" ht="15" customHeight="1"/>
    <row r="313" spans="1:15" ht="15" customHeight="1"/>
    <row r="314" spans="1:15" ht="15" customHeight="1"/>
    <row r="315" spans="1:15" ht="15" customHeight="1"/>
    <row r="316" spans="1:15" ht="15" customHeight="1"/>
    <row r="317" spans="1:15" ht="15" customHeight="1"/>
    <row r="318" spans="1:15" ht="15" customHeight="1"/>
    <row r="319" spans="1:15" ht="15" customHeight="1"/>
    <row r="320" spans="1:15"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sheetData>
  <autoFilter ref="A5:O308" xr:uid="{0B5DEE07-6F3E-4539-BC58-06D467267123}">
    <sortState xmlns:xlrd2="http://schemas.microsoft.com/office/spreadsheetml/2017/richdata2" ref="A6:O308">
      <sortCondition descending="1" ref="D5:D308"/>
    </sortState>
  </autoFilter>
  <mergeCells count="2">
    <mergeCell ref="E2:F2"/>
    <mergeCell ref="C2:D2"/>
  </mergeCells>
  <phoneticPr fontId="0" type="noConversion"/>
  <pageMargins left="0.39370078740157483" right="0.35433070866141736" top="0.17" bottom="0.32" header="0.15" footer="0.27"/>
  <pageSetup paperSize="9" scale="41" fitToHeight="2" orientation="landscape" horizontalDpi="4294967294"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N41"/>
  <sheetViews>
    <sheetView workbookViewId="0">
      <selection activeCell="E5" sqref="E5"/>
    </sheetView>
  </sheetViews>
  <sheetFormatPr defaultColWidth="8.85546875" defaultRowHeight="12.75"/>
  <cols>
    <col min="1" max="1" width="15.5703125" style="6" customWidth="1"/>
    <col min="2" max="2" width="20.5703125" style="6" customWidth="1"/>
    <col min="3" max="3" width="22.85546875" style="6" customWidth="1"/>
    <col min="4" max="4" width="20.5703125" style="6" customWidth="1"/>
    <col min="5" max="44" width="12.5703125" style="6" customWidth="1"/>
    <col min="45" max="16384" width="8.85546875" style="6"/>
  </cols>
  <sheetData>
    <row r="2" spans="1:14">
      <c r="B2" s="35" t="s">
        <v>6</v>
      </c>
      <c r="C2" s="262" t="s">
        <v>25</v>
      </c>
      <c r="D2" s="262"/>
      <c r="F2" s="9"/>
      <c r="N2" s="6" t="s">
        <v>29</v>
      </c>
    </row>
    <row r="4" spans="1:14" ht="13.5" thickBot="1">
      <c r="A4" s="11"/>
      <c r="B4" s="8"/>
      <c r="C4" s="8"/>
      <c r="D4" s="8"/>
    </row>
    <row r="5" spans="1:14" s="34" customFormat="1" ht="13.5" thickBot="1">
      <c r="A5" s="31" t="s">
        <v>9</v>
      </c>
      <c r="B5" s="32" t="s">
        <v>8</v>
      </c>
      <c r="C5" s="32" t="s">
        <v>10</v>
      </c>
      <c r="D5" s="33" t="s">
        <v>5</v>
      </c>
      <c r="E5" s="31" t="s">
        <v>17</v>
      </c>
      <c r="F5" s="32" t="s">
        <v>0</v>
      </c>
      <c r="G5" s="32" t="s">
        <v>1</v>
      </c>
      <c r="H5" s="32" t="s">
        <v>2</v>
      </c>
      <c r="I5" s="32" t="s">
        <v>3</v>
      </c>
      <c r="J5" s="32" t="s">
        <v>4</v>
      </c>
      <c r="K5" s="32" t="s">
        <v>18</v>
      </c>
      <c r="L5" s="32" t="s">
        <v>19</v>
      </c>
      <c r="M5" s="32" t="s">
        <v>20</v>
      </c>
      <c r="N5" s="33" t="s">
        <v>21</v>
      </c>
    </row>
    <row r="6" spans="1:14">
      <c r="A6" s="44"/>
      <c r="B6" s="19"/>
      <c r="C6" s="22"/>
      <c r="D6" s="20">
        <f>E6+F6+G6+H6+I6+J6+K6+L6+M6+N6</f>
        <v>0</v>
      </c>
      <c r="E6" s="23"/>
      <c r="F6" s="40"/>
      <c r="G6" s="41"/>
      <c r="H6" s="41"/>
      <c r="I6" s="21"/>
      <c r="J6" s="21"/>
      <c r="K6" s="21"/>
      <c r="L6" s="21"/>
      <c r="M6" s="21"/>
      <c r="N6" s="24"/>
    </row>
    <row r="7" spans="1:14">
      <c r="A7" s="45"/>
      <c r="B7" s="12"/>
      <c r="C7" s="14"/>
      <c r="D7" s="20">
        <f t="shared" ref="D7:D13" si="0">E7+F7+G7+H7+I7+J7+K7+L7+M7+N7</f>
        <v>0</v>
      </c>
      <c r="E7" s="25"/>
      <c r="F7" s="39"/>
      <c r="G7" s="42"/>
      <c r="H7" s="42"/>
      <c r="I7" s="13"/>
      <c r="J7" s="13"/>
      <c r="K7" s="13"/>
      <c r="L7" s="13"/>
      <c r="M7" s="13"/>
      <c r="N7" s="26"/>
    </row>
    <row r="8" spans="1:14">
      <c r="A8" s="45"/>
      <c r="B8" s="12"/>
      <c r="C8" s="14"/>
      <c r="D8" s="20">
        <f t="shared" si="0"/>
        <v>0</v>
      </c>
      <c r="E8" s="25"/>
      <c r="F8" s="39"/>
      <c r="G8" s="42"/>
      <c r="H8" s="42"/>
      <c r="I8" s="13"/>
      <c r="J8" s="13"/>
      <c r="K8" s="13"/>
      <c r="L8" s="13"/>
      <c r="M8" s="13"/>
      <c r="N8" s="26"/>
    </row>
    <row r="9" spans="1:14">
      <c r="A9" s="45"/>
      <c r="B9" s="12"/>
      <c r="C9" s="14"/>
      <c r="D9" s="20">
        <f t="shared" si="0"/>
        <v>0</v>
      </c>
      <c r="E9" s="25"/>
      <c r="F9" s="39"/>
      <c r="G9" s="42"/>
      <c r="H9" s="42"/>
      <c r="I9" s="13"/>
      <c r="J9" s="13"/>
      <c r="K9" s="13"/>
      <c r="L9" s="13"/>
      <c r="M9" s="13"/>
      <c r="N9" s="26"/>
    </row>
    <row r="10" spans="1:14">
      <c r="A10" s="45"/>
      <c r="B10" s="12"/>
      <c r="C10" s="14"/>
      <c r="D10" s="20">
        <f t="shared" si="0"/>
        <v>0</v>
      </c>
      <c r="E10" s="25"/>
      <c r="F10" s="39"/>
      <c r="G10" s="42"/>
      <c r="H10" s="42"/>
      <c r="I10" s="13"/>
      <c r="J10" s="13"/>
      <c r="K10" s="13"/>
      <c r="L10" s="13"/>
      <c r="M10" s="13"/>
      <c r="N10" s="26"/>
    </row>
    <row r="11" spans="1:14">
      <c r="A11" s="45"/>
      <c r="B11" s="12"/>
      <c r="C11" s="14"/>
      <c r="D11" s="20">
        <f t="shared" si="0"/>
        <v>0</v>
      </c>
      <c r="E11" s="25"/>
      <c r="F11" s="39"/>
      <c r="G11" s="42"/>
      <c r="H11" s="42"/>
      <c r="I11" s="13"/>
      <c r="J11" s="13"/>
      <c r="K11" s="13"/>
      <c r="L11" s="13"/>
      <c r="M11" s="13"/>
      <c r="N11" s="26"/>
    </row>
    <row r="12" spans="1:14">
      <c r="A12" s="45"/>
      <c r="B12" s="12"/>
      <c r="C12" s="14"/>
      <c r="D12" s="20">
        <f t="shared" si="0"/>
        <v>0</v>
      </c>
      <c r="E12" s="25"/>
      <c r="F12" s="39"/>
      <c r="G12" s="42"/>
      <c r="H12" s="42"/>
      <c r="I12" s="13"/>
      <c r="J12" s="13"/>
      <c r="K12" s="13"/>
      <c r="L12" s="13"/>
      <c r="M12" s="13"/>
      <c r="N12" s="26"/>
    </row>
    <row r="13" spans="1:14">
      <c r="A13" s="45"/>
      <c r="B13" s="12"/>
      <c r="C13" s="14"/>
      <c r="D13" s="20">
        <f t="shared" si="0"/>
        <v>0</v>
      </c>
      <c r="E13" s="25"/>
      <c r="F13" s="39"/>
      <c r="G13" s="42"/>
      <c r="H13" s="42"/>
      <c r="I13" s="13"/>
      <c r="J13" s="13"/>
      <c r="K13" s="13"/>
      <c r="L13" s="13"/>
      <c r="M13" s="13"/>
      <c r="N13" s="26"/>
    </row>
    <row r="14" spans="1:14">
      <c r="A14" s="45"/>
      <c r="B14" s="12"/>
      <c r="C14" s="14"/>
      <c r="D14" s="15"/>
      <c r="E14" s="25"/>
      <c r="F14" s="39"/>
      <c r="G14" s="42"/>
      <c r="H14" s="42"/>
      <c r="I14" s="13"/>
      <c r="J14" s="13"/>
      <c r="K14" s="13"/>
      <c r="L14" s="13"/>
      <c r="M14" s="13"/>
      <c r="N14" s="26"/>
    </row>
    <row r="15" spans="1:14">
      <c r="A15" s="45"/>
      <c r="B15" s="12"/>
      <c r="C15" s="14"/>
      <c r="D15" s="15"/>
      <c r="E15" s="25"/>
      <c r="F15" s="39"/>
      <c r="G15" s="42"/>
      <c r="H15" s="42"/>
      <c r="I15" s="13"/>
      <c r="J15" s="13"/>
      <c r="K15" s="13"/>
      <c r="L15" s="13"/>
      <c r="M15" s="13"/>
      <c r="N15" s="26"/>
    </row>
    <row r="16" spans="1:14">
      <c r="A16" s="45"/>
      <c r="B16" s="12"/>
      <c r="C16" s="14"/>
      <c r="D16" s="15"/>
      <c r="E16" s="25"/>
      <c r="F16" s="39"/>
      <c r="G16" s="42"/>
      <c r="H16" s="42"/>
      <c r="I16" s="13"/>
      <c r="J16" s="13"/>
      <c r="K16" s="13"/>
      <c r="L16" s="13"/>
      <c r="M16" s="13"/>
      <c r="N16" s="26"/>
    </row>
    <row r="17" spans="1:14">
      <c r="A17" s="45"/>
      <c r="B17" s="12"/>
      <c r="C17" s="14"/>
      <c r="D17" s="15"/>
      <c r="E17" s="25"/>
      <c r="F17" s="39"/>
      <c r="G17" s="42"/>
      <c r="H17" s="42"/>
      <c r="I17" s="13"/>
      <c r="J17" s="13"/>
      <c r="K17" s="13"/>
      <c r="L17" s="13"/>
      <c r="M17" s="13"/>
      <c r="N17" s="26"/>
    </row>
    <row r="18" spans="1:14">
      <c r="A18" s="45"/>
      <c r="B18" s="12"/>
      <c r="C18" s="14"/>
      <c r="D18" s="15"/>
      <c r="E18" s="25"/>
      <c r="F18" s="39"/>
      <c r="G18" s="42"/>
      <c r="H18" s="42"/>
      <c r="I18" s="13"/>
      <c r="J18" s="13"/>
      <c r="K18" s="13"/>
      <c r="L18" s="13"/>
      <c r="M18" s="13"/>
      <c r="N18" s="26"/>
    </row>
    <row r="19" spans="1:14">
      <c r="A19" s="45"/>
      <c r="B19" s="12"/>
      <c r="C19" s="14"/>
      <c r="D19" s="15"/>
      <c r="E19" s="25"/>
      <c r="F19" s="39"/>
      <c r="G19" s="42"/>
      <c r="H19" s="42"/>
      <c r="I19" s="13"/>
      <c r="J19" s="13"/>
      <c r="K19" s="13"/>
      <c r="L19" s="13"/>
      <c r="M19" s="13"/>
      <c r="N19" s="26"/>
    </row>
    <row r="20" spans="1:14">
      <c r="A20" s="45"/>
      <c r="B20" s="12"/>
      <c r="C20" s="14"/>
      <c r="D20" s="15"/>
      <c r="E20" s="25"/>
      <c r="F20" s="39"/>
      <c r="G20" s="42"/>
      <c r="H20" s="42"/>
      <c r="I20" s="13"/>
      <c r="J20" s="13"/>
      <c r="K20" s="13"/>
      <c r="L20" s="13"/>
      <c r="M20" s="13"/>
      <c r="N20" s="26"/>
    </row>
    <row r="21" spans="1:14">
      <c r="A21" s="45"/>
      <c r="B21" s="12"/>
      <c r="C21" s="14"/>
      <c r="D21" s="15"/>
      <c r="E21" s="25"/>
      <c r="F21" s="39"/>
      <c r="G21" s="42"/>
      <c r="H21" s="42"/>
      <c r="I21" s="13"/>
      <c r="J21" s="13"/>
      <c r="K21" s="13"/>
      <c r="L21" s="13"/>
      <c r="M21" s="13"/>
      <c r="N21" s="26"/>
    </row>
    <row r="22" spans="1:14">
      <c r="A22" s="45"/>
      <c r="B22" s="12"/>
      <c r="C22" s="14"/>
      <c r="D22" s="15"/>
      <c r="E22" s="25"/>
      <c r="F22" s="42"/>
      <c r="G22" s="42"/>
      <c r="H22" s="42"/>
      <c r="I22" s="13"/>
      <c r="J22" s="13"/>
      <c r="K22" s="13"/>
      <c r="L22" s="13"/>
      <c r="M22" s="13"/>
      <c r="N22" s="27"/>
    </row>
    <row r="23" spans="1:14">
      <c r="A23" s="45"/>
      <c r="B23" s="12"/>
      <c r="C23" s="14"/>
      <c r="D23" s="15"/>
      <c r="E23" s="25"/>
      <c r="F23" s="42"/>
      <c r="G23" s="42"/>
      <c r="H23" s="42"/>
      <c r="I23" s="13"/>
      <c r="J23" s="13"/>
      <c r="K23" s="13"/>
      <c r="L23" s="13"/>
      <c r="M23" s="13"/>
      <c r="N23" s="27"/>
    </row>
    <row r="24" spans="1:14">
      <c r="A24" s="45"/>
      <c r="B24" s="12"/>
      <c r="C24" s="14"/>
      <c r="D24" s="15"/>
      <c r="E24" s="25"/>
      <c r="F24" s="42"/>
      <c r="G24" s="42"/>
      <c r="H24" s="42"/>
      <c r="I24" s="13"/>
      <c r="J24" s="13"/>
      <c r="K24" s="13"/>
      <c r="L24" s="13"/>
      <c r="M24" s="13"/>
      <c r="N24" s="27"/>
    </row>
    <row r="25" spans="1:14">
      <c r="A25" s="45"/>
      <c r="B25" s="12"/>
      <c r="C25" s="14"/>
      <c r="D25" s="15"/>
      <c r="E25" s="25"/>
      <c r="F25" s="42"/>
      <c r="G25" s="42"/>
      <c r="H25" s="42"/>
      <c r="I25" s="13"/>
      <c r="J25" s="13"/>
      <c r="K25" s="13"/>
      <c r="L25" s="13"/>
      <c r="M25" s="13"/>
      <c r="N25" s="27"/>
    </row>
    <row r="26" spans="1:14">
      <c r="A26" s="45"/>
      <c r="B26" s="12"/>
      <c r="C26" s="14"/>
      <c r="D26" s="15"/>
      <c r="E26" s="25"/>
      <c r="F26" s="42"/>
      <c r="G26" s="42"/>
      <c r="H26" s="42"/>
      <c r="I26" s="13"/>
      <c r="J26" s="13"/>
      <c r="K26" s="13"/>
      <c r="L26" s="13"/>
      <c r="M26" s="13"/>
      <c r="N26" s="27"/>
    </row>
    <row r="27" spans="1:14">
      <c r="A27" s="45"/>
      <c r="B27" s="12"/>
      <c r="C27" s="14"/>
      <c r="D27" s="15"/>
      <c r="E27" s="25"/>
      <c r="F27" s="42"/>
      <c r="G27" s="42"/>
      <c r="H27" s="42"/>
      <c r="I27" s="13"/>
      <c r="J27" s="13"/>
      <c r="K27" s="13"/>
      <c r="L27" s="13"/>
      <c r="M27" s="13"/>
      <c r="N27" s="27"/>
    </row>
    <row r="28" spans="1:14">
      <c r="A28" s="45"/>
      <c r="B28" s="12"/>
      <c r="C28" s="14"/>
      <c r="D28" s="15"/>
      <c r="E28" s="25"/>
      <c r="F28" s="42"/>
      <c r="G28" s="42"/>
      <c r="H28" s="42"/>
      <c r="I28" s="13"/>
      <c r="J28" s="13"/>
      <c r="K28" s="13"/>
      <c r="L28" s="13"/>
      <c r="M28" s="13"/>
      <c r="N28" s="27"/>
    </row>
    <row r="29" spans="1:14">
      <c r="A29" s="45"/>
      <c r="B29" s="12"/>
      <c r="C29" s="14"/>
      <c r="D29" s="15"/>
      <c r="E29" s="25"/>
      <c r="F29" s="42"/>
      <c r="G29" s="42"/>
      <c r="H29" s="42"/>
      <c r="I29" s="13"/>
      <c r="J29" s="13"/>
      <c r="K29" s="13"/>
      <c r="L29" s="13"/>
      <c r="M29" s="13"/>
      <c r="N29" s="27"/>
    </row>
    <row r="30" spans="1:14">
      <c r="A30" s="45"/>
      <c r="B30" s="12"/>
      <c r="C30" s="14"/>
      <c r="D30" s="15"/>
      <c r="E30" s="25"/>
      <c r="F30" s="42"/>
      <c r="G30" s="42"/>
      <c r="H30" s="42"/>
      <c r="I30" s="13"/>
      <c r="J30" s="13"/>
      <c r="K30" s="13"/>
      <c r="L30" s="13"/>
      <c r="M30" s="13"/>
      <c r="N30" s="27"/>
    </row>
    <row r="31" spans="1:14">
      <c r="A31" s="45"/>
      <c r="B31" s="12"/>
      <c r="C31" s="14"/>
      <c r="D31" s="15"/>
      <c r="E31" s="25"/>
      <c r="F31" s="42"/>
      <c r="G31" s="42"/>
      <c r="H31" s="42"/>
      <c r="I31" s="13"/>
      <c r="J31" s="13"/>
      <c r="K31" s="13"/>
      <c r="L31" s="13"/>
      <c r="M31" s="13"/>
      <c r="N31" s="27"/>
    </row>
    <row r="32" spans="1:14">
      <c r="A32" s="45"/>
      <c r="B32" s="12"/>
      <c r="C32" s="14"/>
      <c r="D32" s="15"/>
      <c r="E32" s="25"/>
      <c r="F32" s="42"/>
      <c r="G32" s="42"/>
      <c r="H32" s="42"/>
      <c r="I32" s="13"/>
      <c r="J32" s="13"/>
      <c r="K32" s="13"/>
      <c r="L32" s="13"/>
      <c r="M32" s="13"/>
      <c r="N32" s="27"/>
    </row>
    <row r="33" spans="1:14">
      <c r="A33" s="45"/>
      <c r="B33" s="12"/>
      <c r="C33" s="14"/>
      <c r="D33" s="15"/>
      <c r="E33" s="25"/>
      <c r="F33" s="42"/>
      <c r="G33" s="42"/>
      <c r="H33" s="42"/>
      <c r="I33" s="13"/>
      <c r="J33" s="13"/>
      <c r="K33" s="13"/>
      <c r="L33" s="13"/>
      <c r="M33" s="13"/>
      <c r="N33" s="27"/>
    </row>
    <row r="34" spans="1:14">
      <c r="A34" s="45"/>
      <c r="B34" s="12"/>
      <c r="C34" s="14"/>
      <c r="D34" s="15"/>
      <c r="E34" s="25"/>
      <c r="F34" s="42"/>
      <c r="G34" s="42"/>
      <c r="H34" s="42"/>
      <c r="I34" s="13"/>
      <c r="J34" s="13"/>
      <c r="K34" s="13"/>
      <c r="L34" s="13"/>
      <c r="M34" s="13"/>
      <c r="N34" s="27"/>
    </row>
    <row r="35" spans="1:14" ht="13.5" thickBot="1">
      <c r="A35" s="46"/>
      <c r="B35" s="16"/>
      <c r="C35" s="18"/>
      <c r="D35" s="17"/>
      <c r="E35" s="28"/>
      <c r="F35" s="43"/>
      <c r="G35" s="43"/>
      <c r="H35" s="43"/>
      <c r="I35" s="29"/>
      <c r="J35" s="29"/>
      <c r="K35" s="29"/>
      <c r="L35" s="29"/>
      <c r="M35" s="29"/>
      <c r="N35" s="30"/>
    </row>
    <row r="39" spans="1:14">
      <c r="A39" s="263" t="s">
        <v>22</v>
      </c>
      <c r="B39" s="264"/>
      <c r="C39" s="264"/>
      <c r="D39" s="264"/>
      <c r="F39" s="263" t="s">
        <v>23</v>
      </c>
      <c r="G39" s="264"/>
      <c r="H39" s="264"/>
      <c r="I39" s="264"/>
      <c r="J39" s="264"/>
      <c r="K39" s="264"/>
      <c r="L39" s="264"/>
      <c r="M39" s="264"/>
    </row>
    <row r="40" spans="1:14">
      <c r="A40" s="264"/>
      <c r="B40" s="264"/>
      <c r="C40" s="264"/>
      <c r="D40" s="264"/>
      <c r="F40" s="264"/>
      <c r="G40" s="264"/>
      <c r="H40" s="264"/>
      <c r="I40" s="264"/>
      <c r="J40" s="264"/>
      <c r="K40" s="264"/>
      <c r="L40" s="264"/>
      <c r="M40" s="264"/>
    </row>
    <row r="41" spans="1:14">
      <c r="F41" s="261" t="s">
        <v>26</v>
      </c>
      <c r="G41" s="261"/>
      <c r="H41" s="261"/>
      <c r="I41" s="261"/>
      <c r="J41" s="261"/>
      <c r="K41" s="261"/>
      <c r="L41" s="261"/>
      <c r="M41" s="261"/>
    </row>
  </sheetData>
  <mergeCells count="4">
    <mergeCell ref="C2:D2"/>
    <mergeCell ref="A39:D40"/>
    <mergeCell ref="F39:M40"/>
    <mergeCell ref="F41:M41"/>
  </mergeCells>
  <phoneticPr fontId="0" type="noConversion"/>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64"/>
  <sheetViews>
    <sheetView zoomScaleNormal="100" workbookViewId="0">
      <selection activeCell="H46" sqref="H46"/>
    </sheetView>
  </sheetViews>
  <sheetFormatPr defaultRowHeight="12.75"/>
  <cols>
    <col min="1" max="4" width="15.5703125" customWidth="1"/>
    <col min="6" max="6" width="24.140625" customWidth="1"/>
    <col min="7" max="7" width="12.42578125" customWidth="1"/>
    <col min="9" max="9" width="16" customWidth="1"/>
    <col min="10" max="10" width="12.140625" customWidth="1"/>
  </cols>
  <sheetData>
    <row r="1" spans="1:10" ht="15.75">
      <c r="A1" s="265" t="s">
        <v>44</v>
      </c>
      <c r="B1" s="265"/>
      <c r="C1" s="265"/>
      <c r="D1" s="265"/>
      <c r="E1" s="265"/>
      <c r="F1" s="265"/>
      <c r="G1" s="265"/>
      <c r="H1" s="265"/>
      <c r="I1" s="265"/>
      <c r="J1" s="265"/>
    </row>
    <row r="2" spans="1:10">
      <c r="A2" s="266" t="s">
        <v>38</v>
      </c>
      <c r="B2" s="267"/>
      <c r="C2" s="266" t="s">
        <v>37</v>
      </c>
      <c r="D2" s="267"/>
      <c r="E2" s="75" t="s">
        <v>39</v>
      </c>
      <c r="F2" s="75" t="s">
        <v>40</v>
      </c>
      <c r="G2" s="75" t="s">
        <v>41</v>
      </c>
      <c r="H2" s="75" t="s">
        <v>42</v>
      </c>
      <c r="I2" s="75" t="s">
        <v>43</v>
      </c>
      <c r="J2" s="75" t="s">
        <v>42</v>
      </c>
    </row>
    <row r="3" spans="1:10">
      <c r="A3" s="74" t="s">
        <v>36</v>
      </c>
      <c r="B3" s="74" t="s">
        <v>35</v>
      </c>
      <c r="C3" s="74" t="s">
        <v>36</v>
      </c>
      <c r="D3" s="74" t="s">
        <v>35</v>
      </c>
      <c r="E3" s="74"/>
      <c r="F3" s="74"/>
      <c r="G3" s="74"/>
      <c r="H3" s="74"/>
      <c r="I3" s="74"/>
      <c r="J3" s="74"/>
    </row>
    <row r="4" spans="1:10" ht="15.95" customHeight="1">
      <c r="A4" s="73"/>
      <c r="B4" s="73"/>
      <c r="C4" s="73"/>
      <c r="D4" s="73"/>
      <c r="E4" s="73"/>
      <c r="F4" s="73"/>
      <c r="G4" s="73"/>
      <c r="H4" s="73"/>
      <c r="I4" s="73"/>
      <c r="J4" s="73"/>
    </row>
    <row r="5" spans="1:10" ht="15.95" customHeight="1">
      <c r="A5" s="73"/>
      <c r="B5" s="73"/>
      <c r="C5" s="73"/>
      <c r="D5" s="73"/>
      <c r="E5" s="73"/>
      <c r="F5" s="73"/>
      <c r="G5" s="73"/>
      <c r="H5" s="73"/>
      <c r="I5" s="73"/>
      <c r="J5" s="73"/>
    </row>
    <row r="6" spans="1:10" ht="15.95" customHeight="1">
      <c r="A6" s="73"/>
      <c r="B6" s="73"/>
      <c r="C6" s="73"/>
      <c r="D6" s="73"/>
      <c r="E6" s="73"/>
      <c r="F6" s="73"/>
      <c r="G6" s="73"/>
      <c r="H6" s="73"/>
      <c r="I6" s="73"/>
      <c r="J6" s="73"/>
    </row>
    <row r="7" spans="1:10" ht="15.95" customHeight="1">
      <c r="A7" s="73"/>
      <c r="B7" s="73"/>
      <c r="C7" s="73"/>
      <c r="D7" s="73"/>
      <c r="E7" s="73"/>
      <c r="F7" s="73"/>
      <c r="G7" s="73"/>
      <c r="H7" s="73"/>
      <c r="I7" s="73"/>
      <c r="J7" s="73"/>
    </row>
    <row r="8" spans="1:10" ht="15.95" customHeight="1">
      <c r="A8" s="73"/>
      <c r="B8" s="73"/>
      <c r="C8" s="73"/>
      <c r="D8" s="73"/>
      <c r="E8" s="73"/>
      <c r="F8" s="73"/>
      <c r="G8" s="73"/>
      <c r="H8" s="73"/>
      <c r="I8" s="73"/>
      <c r="J8" s="73"/>
    </row>
    <row r="9" spans="1:10" ht="15.95" customHeight="1">
      <c r="A9" s="73"/>
      <c r="B9" s="73"/>
      <c r="C9" s="73"/>
      <c r="D9" s="73"/>
      <c r="E9" s="73"/>
      <c r="F9" s="73"/>
      <c r="G9" s="73"/>
      <c r="H9" s="73"/>
      <c r="I9" s="73"/>
      <c r="J9" s="73"/>
    </row>
    <row r="10" spans="1:10" ht="15.95" customHeight="1">
      <c r="A10" s="73"/>
      <c r="B10" s="73"/>
      <c r="C10" s="73"/>
      <c r="D10" s="73"/>
      <c r="E10" s="73"/>
      <c r="F10" s="73"/>
      <c r="G10" s="73"/>
      <c r="H10" s="73"/>
      <c r="I10" s="73"/>
      <c r="J10" s="73"/>
    </row>
    <row r="11" spans="1:10" ht="15.95" customHeight="1">
      <c r="A11" s="73"/>
      <c r="B11" s="73"/>
      <c r="C11" s="73"/>
      <c r="D11" s="73"/>
      <c r="E11" s="73"/>
      <c r="F11" s="73"/>
      <c r="G11" s="73"/>
      <c r="H11" s="73"/>
      <c r="I11" s="73"/>
      <c r="J11" s="73"/>
    </row>
    <row r="12" spans="1:10" ht="15.95" customHeight="1">
      <c r="A12" s="73"/>
      <c r="B12" s="73"/>
      <c r="C12" s="73"/>
      <c r="D12" s="73"/>
      <c r="E12" s="73"/>
      <c r="F12" s="73"/>
      <c r="G12" s="73"/>
      <c r="H12" s="73"/>
      <c r="I12" s="73"/>
      <c r="J12" s="73"/>
    </row>
    <row r="13" spans="1:10" ht="15.95" customHeight="1">
      <c r="A13" s="73"/>
      <c r="B13" s="73"/>
      <c r="C13" s="73"/>
      <c r="D13" s="73"/>
      <c r="E13" s="73"/>
      <c r="F13" s="73"/>
      <c r="G13" s="73"/>
      <c r="H13" s="73"/>
      <c r="I13" s="73"/>
      <c r="J13" s="73"/>
    </row>
    <row r="14" spans="1:10" ht="15.95" customHeight="1">
      <c r="A14" s="73"/>
      <c r="B14" s="73"/>
      <c r="C14" s="73"/>
      <c r="D14" s="73"/>
      <c r="E14" s="73"/>
      <c r="F14" s="73"/>
      <c r="G14" s="73"/>
      <c r="H14" s="73"/>
      <c r="I14" s="73"/>
      <c r="J14" s="73"/>
    </row>
    <row r="15" spans="1:10" ht="15.95" customHeight="1">
      <c r="A15" s="73"/>
      <c r="B15" s="73"/>
      <c r="C15" s="73"/>
      <c r="D15" s="73"/>
      <c r="E15" s="73"/>
      <c r="F15" s="73"/>
      <c r="G15" s="73"/>
      <c r="H15" s="73"/>
      <c r="I15" s="73"/>
      <c r="J15" s="73"/>
    </row>
    <row r="16" spans="1:10" ht="15.95" customHeight="1">
      <c r="A16" s="73"/>
      <c r="B16" s="73"/>
      <c r="C16" s="73"/>
      <c r="D16" s="73"/>
      <c r="E16" s="73"/>
      <c r="F16" s="73"/>
      <c r="G16" s="73"/>
      <c r="H16" s="73"/>
      <c r="I16" s="73"/>
      <c r="J16" s="73"/>
    </row>
    <row r="17" spans="1:10" ht="15.95" customHeight="1">
      <c r="A17" s="73"/>
      <c r="B17" s="73"/>
      <c r="C17" s="73"/>
      <c r="D17" s="73"/>
      <c r="E17" s="73"/>
      <c r="F17" s="73"/>
      <c r="G17" s="73"/>
      <c r="H17" s="73"/>
      <c r="I17" s="73"/>
      <c r="J17" s="73"/>
    </row>
    <row r="18" spans="1:10" ht="15.95" customHeight="1">
      <c r="A18" s="73"/>
      <c r="B18" s="73"/>
      <c r="C18" s="73"/>
      <c r="D18" s="73"/>
      <c r="E18" s="73"/>
      <c r="F18" s="73"/>
      <c r="G18" s="73"/>
      <c r="H18" s="73"/>
      <c r="I18" s="73"/>
      <c r="J18" s="73"/>
    </row>
    <row r="19" spans="1:10" ht="15.95" customHeight="1">
      <c r="A19" s="73"/>
      <c r="B19" s="73"/>
      <c r="C19" s="73"/>
      <c r="D19" s="73"/>
      <c r="E19" s="73"/>
      <c r="F19" s="73"/>
      <c r="G19" s="73"/>
      <c r="H19" s="73"/>
      <c r="I19" s="73"/>
      <c r="J19" s="73"/>
    </row>
    <row r="20" spans="1:10" ht="15.95" customHeight="1">
      <c r="A20" s="73"/>
      <c r="B20" s="73"/>
      <c r="C20" s="73"/>
      <c r="D20" s="73"/>
      <c r="E20" s="73"/>
      <c r="F20" s="73"/>
      <c r="G20" s="73"/>
      <c r="H20" s="73"/>
      <c r="I20" s="73"/>
      <c r="J20" s="73"/>
    </row>
    <row r="21" spans="1:10" ht="15.95" customHeight="1">
      <c r="A21" s="73"/>
      <c r="B21" s="73"/>
      <c r="C21" s="73"/>
      <c r="D21" s="73"/>
      <c r="E21" s="73"/>
      <c r="F21" s="73"/>
      <c r="G21" s="73"/>
      <c r="H21" s="73"/>
      <c r="I21" s="73"/>
      <c r="J21" s="73"/>
    </row>
    <row r="22" spans="1:10" ht="15.95" customHeight="1">
      <c r="A22" s="73"/>
      <c r="B22" s="73"/>
      <c r="C22" s="73"/>
      <c r="D22" s="73"/>
      <c r="E22" s="73"/>
      <c r="F22" s="73"/>
      <c r="G22" s="73"/>
      <c r="H22" s="73"/>
      <c r="I22" s="73"/>
      <c r="J22" s="73"/>
    </row>
    <row r="23" spans="1:10" ht="15.95" customHeight="1">
      <c r="A23" s="73"/>
      <c r="B23" s="73"/>
      <c r="C23" s="73"/>
      <c r="D23" s="73"/>
      <c r="E23" s="73"/>
      <c r="F23" s="73"/>
      <c r="G23" s="73"/>
      <c r="H23" s="73"/>
      <c r="I23" s="73"/>
      <c r="J23" s="73"/>
    </row>
    <row r="24" spans="1:10" ht="15.95" customHeight="1">
      <c r="A24" s="73"/>
      <c r="B24" s="73"/>
      <c r="C24" s="73"/>
      <c r="D24" s="73"/>
      <c r="E24" s="73"/>
      <c r="F24" s="73"/>
      <c r="G24" s="73"/>
      <c r="H24" s="73"/>
      <c r="I24" s="73"/>
      <c r="J24" s="73"/>
    </row>
    <row r="25" spans="1:10" ht="15.95" customHeight="1">
      <c r="A25" s="73"/>
      <c r="B25" s="73"/>
      <c r="C25" s="73"/>
      <c r="D25" s="73"/>
      <c r="E25" s="73"/>
      <c r="F25" s="73"/>
      <c r="G25" s="73"/>
      <c r="H25" s="73"/>
      <c r="I25" s="73"/>
      <c r="J25" s="73"/>
    </row>
    <row r="26" spans="1:10" ht="15.95" customHeight="1">
      <c r="A26" s="73"/>
      <c r="B26" s="73"/>
      <c r="C26" s="73"/>
      <c r="D26" s="73"/>
      <c r="E26" s="73"/>
      <c r="F26" s="73"/>
      <c r="G26" s="73"/>
      <c r="H26" s="73"/>
      <c r="I26" s="73"/>
      <c r="J26" s="73"/>
    </row>
    <row r="27" spans="1:10" ht="15.95" customHeight="1">
      <c r="A27" s="73"/>
      <c r="B27" s="73"/>
      <c r="C27" s="73"/>
      <c r="D27" s="73"/>
      <c r="E27" s="73"/>
      <c r="F27" s="73"/>
      <c r="G27" s="73"/>
      <c r="H27" s="73"/>
      <c r="I27" s="73"/>
      <c r="J27" s="73"/>
    </row>
    <row r="28" spans="1:10" ht="15.95" customHeight="1">
      <c r="A28" s="73"/>
      <c r="B28" s="73"/>
      <c r="C28" s="73"/>
      <c r="D28" s="73"/>
      <c r="E28" s="73"/>
      <c r="F28" s="73"/>
      <c r="G28" s="73"/>
      <c r="H28" s="73"/>
      <c r="I28" s="73"/>
      <c r="J28" s="73"/>
    </row>
    <row r="29" spans="1:10" ht="15.95" customHeight="1">
      <c r="A29" s="73"/>
      <c r="B29" s="73"/>
      <c r="C29" s="73"/>
      <c r="D29" s="73"/>
      <c r="E29" s="73"/>
      <c r="F29" s="73"/>
      <c r="G29" s="73"/>
      <c r="H29" s="73"/>
      <c r="I29" s="73"/>
      <c r="J29" s="73"/>
    </row>
    <row r="30" spans="1:10" ht="15.95" customHeight="1">
      <c r="A30" s="73"/>
      <c r="B30" s="73"/>
      <c r="C30" s="73"/>
      <c r="D30" s="73"/>
      <c r="E30" s="73"/>
      <c r="F30" s="73"/>
      <c r="G30" s="73"/>
      <c r="H30" s="73"/>
      <c r="I30" s="73"/>
      <c r="J30" s="73"/>
    </row>
    <row r="31" spans="1:10" ht="15.95" customHeight="1">
      <c r="A31" s="73"/>
      <c r="B31" s="73"/>
      <c r="C31" s="73"/>
      <c r="D31" s="73"/>
      <c r="E31" s="73"/>
      <c r="F31" s="73"/>
      <c r="G31" s="73"/>
      <c r="H31" s="73"/>
      <c r="I31" s="73"/>
      <c r="J31" s="73"/>
    </row>
    <row r="32" spans="1:10" ht="15.95" customHeight="1">
      <c r="A32" s="73"/>
      <c r="B32" s="73"/>
      <c r="C32" s="73"/>
      <c r="D32" s="73"/>
      <c r="E32" s="73"/>
      <c r="F32" s="73"/>
      <c r="G32" s="73"/>
      <c r="H32" s="73"/>
      <c r="I32" s="73"/>
      <c r="J32" s="73"/>
    </row>
    <row r="34" spans="1:6" ht="15">
      <c r="A34" s="85" t="s">
        <v>54</v>
      </c>
      <c r="B34" s="73"/>
      <c r="C34" s="73"/>
      <c r="D34" s="73"/>
      <c r="E34" s="73"/>
      <c r="F34" s="73"/>
    </row>
    <row r="35" spans="1:6" ht="30">
      <c r="A35" s="86" t="s">
        <v>42</v>
      </c>
      <c r="B35" s="87" t="s">
        <v>55</v>
      </c>
      <c r="C35" s="86" t="s">
        <v>56</v>
      </c>
      <c r="D35" s="87" t="s">
        <v>57</v>
      </c>
      <c r="E35" s="87" t="s">
        <v>39</v>
      </c>
      <c r="F35" s="87" t="s">
        <v>58</v>
      </c>
    </row>
    <row r="36" spans="1:6" ht="15">
      <c r="A36" s="87"/>
      <c r="B36" s="87"/>
      <c r="C36" s="87"/>
      <c r="D36" s="87"/>
      <c r="E36" s="87"/>
      <c r="F36" s="87"/>
    </row>
    <row r="37" spans="1:6" ht="15">
      <c r="A37" s="88"/>
      <c r="B37" s="87"/>
      <c r="C37" s="87"/>
      <c r="D37" s="87"/>
      <c r="E37" s="87"/>
      <c r="F37" s="87"/>
    </row>
    <row r="38" spans="1:6" ht="15">
      <c r="A38" s="88"/>
      <c r="B38" s="87"/>
      <c r="C38" s="87"/>
      <c r="D38" s="87"/>
      <c r="E38" s="87"/>
      <c r="F38" s="87"/>
    </row>
    <row r="39" spans="1:6" ht="15">
      <c r="A39" s="88"/>
      <c r="B39" s="87"/>
      <c r="C39" s="87"/>
      <c r="D39" s="87"/>
      <c r="E39" s="87"/>
      <c r="F39" s="87"/>
    </row>
    <row r="40" spans="1:6" ht="15">
      <c r="A40" s="88"/>
      <c r="B40" s="87"/>
      <c r="C40" s="87"/>
      <c r="D40" s="87"/>
      <c r="E40" s="87"/>
      <c r="F40" s="87"/>
    </row>
    <row r="41" spans="1:6" ht="15">
      <c r="A41" s="88"/>
      <c r="B41" s="88"/>
      <c r="C41" s="87"/>
      <c r="D41" s="88"/>
      <c r="E41" s="88"/>
      <c r="F41" s="87"/>
    </row>
    <row r="42" spans="1:6" ht="15">
      <c r="A42" s="88"/>
      <c r="B42" s="87"/>
      <c r="C42" s="87"/>
      <c r="D42" s="87"/>
      <c r="E42" s="87"/>
      <c r="F42" s="87"/>
    </row>
    <row r="43" spans="1:6" ht="15">
      <c r="A43" s="88"/>
      <c r="B43" s="87"/>
      <c r="C43" s="87"/>
      <c r="D43" s="87"/>
      <c r="E43" s="87"/>
      <c r="F43" s="87"/>
    </row>
    <row r="44" spans="1:6" ht="15">
      <c r="A44" s="88"/>
      <c r="B44" s="87"/>
      <c r="C44" s="87"/>
      <c r="D44" s="87"/>
      <c r="E44" s="87"/>
      <c r="F44" s="87"/>
    </row>
    <row r="45" spans="1:6" ht="15">
      <c r="A45" s="88"/>
      <c r="B45" s="87"/>
      <c r="C45" s="87"/>
      <c r="D45" s="87"/>
      <c r="E45" s="87"/>
      <c r="F45" s="89"/>
    </row>
    <row r="46" spans="1:6" ht="15">
      <c r="A46" s="88"/>
      <c r="B46" s="87"/>
      <c r="C46" s="87"/>
      <c r="D46" s="87"/>
      <c r="E46" s="87"/>
      <c r="F46" s="87"/>
    </row>
    <row r="47" spans="1:6" ht="15">
      <c r="A47" s="88"/>
      <c r="B47" s="87"/>
      <c r="C47" s="87"/>
      <c r="D47" s="87"/>
      <c r="E47" s="87"/>
      <c r="F47" s="87"/>
    </row>
    <row r="48" spans="1:6" ht="15">
      <c r="A48" s="88"/>
      <c r="B48" s="87"/>
      <c r="C48" s="87"/>
      <c r="D48" s="87"/>
      <c r="E48" s="87"/>
      <c r="F48" s="87"/>
    </row>
    <row r="49" spans="1:6" ht="15">
      <c r="A49" s="88"/>
      <c r="B49" s="87"/>
      <c r="C49" s="87"/>
      <c r="D49" s="87"/>
      <c r="E49" s="87"/>
      <c r="F49" s="87"/>
    </row>
    <row r="50" spans="1:6" ht="15">
      <c r="A50" s="88"/>
      <c r="B50" s="88"/>
      <c r="C50" s="88"/>
      <c r="D50" s="88"/>
      <c r="E50" s="88"/>
      <c r="F50" s="88"/>
    </row>
    <row r="51" spans="1:6" ht="15">
      <c r="A51" s="87"/>
      <c r="B51" s="87"/>
      <c r="C51" s="87"/>
      <c r="D51" s="87"/>
      <c r="E51" s="87"/>
      <c r="F51" s="87"/>
    </row>
    <row r="52" spans="1:6" ht="15">
      <c r="A52" s="88"/>
      <c r="B52" s="88"/>
      <c r="C52" s="87"/>
      <c r="D52" s="88"/>
      <c r="E52" s="88"/>
      <c r="F52" s="88"/>
    </row>
    <row r="53" spans="1:6" ht="15">
      <c r="A53" s="88"/>
      <c r="B53" s="87"/>
      <c r="C53" s="87"/>
      <c r="D53" s="88"/>
      <c r="E53" s="88"/>
      <c r="F53" s="88"/>
    </row>
    <row r="54" spans="1:6" ht="15">
      <c r="A54" s="88"/>
      <c r="B54" s="87"/>
      <c r="C54" s="87"/>
      <c r="D54" s="88"/>
      <c r="E54" s="88"/>
      <c r="F54" s="88"/>
    </row>
    <row r="55" spans="1:6" ht="15">
      <c r="A55" s="88"/>
      <c r="B55" s="88"/>
      <c r="C55" s="87"/>
      <c r="D55" s="88"/>
      <c r="E55" s="88"/>
      <c r="F55" s="88"/>
    </row>
    <row r="56" spans="1:6" ht="15">
      <c r="A56" s="88"/>
      <c r="B56" s="88"/>
      <c r="C56" s="87"/>
      <c r="D56" s="88"/>
      <c r="E56" s="88"/>
      <c r="F56" s="88"/>
    </row>
    <row r="57" spans="1:6" ht="15">
      <c r="A57" s="88"/>
      <c r="B57" s="87"/>
      <c r="C57" s="87"/>
      <c r="D57" s="88"/>
      <c r="E57" s="88"/>
      <c r="F57" s="88"/>
    </row>
    <row r="58" spans="1:6" ht="15">
      <c r="A58" s="88"/>
      <c r="B58" s="88"/>
      <c r="C58" s="87"/>
      <c r="D58" s="88"/>
      <c r="E58" s="88"/>
      <c r="F58" s="88"/>
    </row>
    <row r="59" spans="1:6" ht="15">
      <c r="A59" s="88"/>
      <c r="B59" s="87"/>
      <c r="C59" s="87"/>
      <c r="D59" s="87"/>
      <c r="E59" s="87"/>
      <c r="F59" s="87"/>
    </row>
    <row r="60" spans="1:6" ht="15">
      <c r="A60" s="88"/>
      <c r="B60" s="87"/>
      <c r="C60" s="87"/>
      <c r="D60" s="88"/>
      <c r="E60" s="88"/>
      <c r="F60" s="88"/>
    </row>
    <row r="61" spans="1:6" ht="15">
      <c r="A61" s="88"/>
      <c r="B61" s="87"/>
      <c r="C61" s="87"/>
      <c r="D61" s="88"/>
      <c r="E61" s="88"/>
      <c r="F61" s="88"/>
    </row>
    <row r="62" spans="1:6" ht="15">
      <c r="A62" s="88"/>
      <c r="B62" s="87"/>
      <c r="C62" s="87"/>
      <c r="D62" s="88"/>
      <c r="E62" s="88"/>
      <c r="F62" s="88"/>
    </row>
    <row r="63" spans="1:6" ht="15">
      <c r="A63" s="88"/>
      <c r="B63" s="87"/>
      <c r="C63" s="87"/>
      <c r="D63" s="88"/>
      <c r="E63" s="88"/>
      <c r="F63" s="88"/>
    </row>
    <row r="64" spans="1:6" ht="15">
      <c r="A64" s="88"/>
      <c r="B64" s="87"/>
      <c r="C64" s="87"/>
      <c r="D64" s="87"/>
      <c r="E64" s="87"/>
      <c r="F64" s="87"/>
    </row>
  </sheetData>
  <mergeCells count="3">
    <mergeCell ref="A1:J1"/>
    <mergeCell ref="C2:D2"/>
    <mergeCell ref="A2:B2"/>
  </mergeCells>
  <pageMargins left="0.25" right="0.25"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17EA8-FD26-4294-A5FB-2FE72EA9678B}">
  <dimension ref="A1:W304"/>
  <sheetViews>
    <sheetView workbookViewId="0">
      <selection activeCell="A2" sqref="A2"/>
    </sheetView>
  </sheetViews>
  <sheetFormatPr defaultColWidth="9.140625" defaultRowHeight="12.75"/>
  <cols>
    <col min="1" max="1" width="13" style="136" customWidth="1"/>
    <col min="2" max="2" width="11.28515625" style="136" customWidth="1"/>
    <col min="3" max="3" width="13.85546875" style="136" customWidth="1"/>
    <col min="4" max="4" width="19.5703125" style="136" bestFit="1" customWidth="1"/>
    <col min="5" max="5" width="7" style="136" customWidth="1"/>
    <col min="6" max="6" width="33.85546875" style="136" customWidth="1"/>
    <col min="7" max="7" width="17" style="136" customWidth="1"/>
    <col min="8" max="9" width="12.85546875" style="136" customWidth="1"/>
    <col min="10" max="10" width="7.85546875" style="136" customWidth="1"/>
    <col min="11" max="11" width="29.85546875" style="136" customWidth="1"/>
    <col min="12" max="12" width="26.7109375" style="136" customWidth="1"/>
    <col min="13" max="13" width="27.85546875" style="136" customWidth="1"/>
    <col min="14" max="14" width="5.7109375" style="136" customWidth="1"/>
    <col min="15" max="15" width="10" style="136" customWidth="1"/>
    <col min="16" max="16" width="36.85546875" style="136" customWidth="1"/>
    <col min="17" max="17" width="13" style="136" customWidth="1"/>
    <col min="18" max="18" width="16" style="136" customWidth="1"/>
    <col min="19" max="19" width="13.7109375" style="136" customWidth="1"/>
    <col min="20" max="20" width="13.42578125" style="136" customWidth="1"/>
    <col min="21" max="21" width="23.85546875" style="136" customWidth="1"/>
    <col min="22" max="22" width="22.140625" style="136" customWidth="1"/>
    <col min="23" max="23" width="20.7109375" style="136" customWidth="1"/>
    <col min="24" max="24" width="9.140625" style="136" customWidth="1"/>
    <col min="25" max="16384" width="9.140625" style="136"/>
  </cols>
  <sheetData>
    <row r="1" spans="1:23">
      <c r="A1" s="135" t="s">
        <v>242</v>
      </c>
      <c r="B1" s="135" t="s">
        <v>35</v>
      </c>
      <c r="C1" s="135" t="s">
        <v>243</v>
      </c>
      <c r="D1" s="135" t="s">
        <v>244</v>
      </c>
      <c r="E1" s="135" t="s">
        <v>245</v>
      </c>
      <c r="F1" s="135" t="s">
        <v>246</v>
      </c>
      <c r="G1" s="135" t="s">
        <v>247</v>
      </c>
      <c r="H1" s="135" t="s">
        <v>248</v>
      </c>
      <c r="I1" s="135" t="s">
        <v>249</v>
      </c>
      <c r="J1" s="135" t="s">
        <v>250</v>
      </c>
      <c r="K1" s="135" t="s">
        <v>251</v>
      </c>
      <c r="L1" s="135" t="s">
        <v>252</v>
      </c>
      <c r="M1" s="135" t="s">
        <v>253</v>
      </c>
      <c r="N1" s="135" t="s">
        <v>254</v>
      </c>
      <c r="O1" s="135" t="s">
        <v>255</v>
      </c>
      <c r="P1" s="135" t="s">
        <v>256</v>
      </c>
      <c r="Q1" s="135" t="s">
        <v>257</v>
      </c>
      <c r="R1" s="135" t="s">
        <v>258</v>
      </c>
      <c r="S1" s="135" t="s">
        <v>259</v>
      </c>
      <c r="T1" s="135" t="s">
        <v>260</v>
      </c>
      <c r="U1" s="135" t="s">
        <v>261</v>
      </c>
      <c r="V1" s="135" t="s">
        <v>262</v>
      </c>
      <c r="W1" s="135" t="s">
        <v>263</v>
      </c>
    </row>
    <row r="2" spans="1:23">
      <c r="A2" s="136" t="s">
        <v>818</v>
      </c>
      <c r="B2" s="136" t="s">
        <v>734</v>
      </c>
      <c r="C2" s="136" t="s">
        <v>809</v>
      </c>
      <c r="D2" s="136" t="str">
        <f t="shared" ref="D2:D65" si="0">CONCATENATE(B2," ",C2)</f>
        <v>Joshua Benaud</v>
      </c>
      <c r="E2" s="136" t="s">
        <v>267</v>
      </c>
      <c r="F2" s="136" t="s">
        <v>316</v>
      </c>
      <c r="G2" s="233" t="s">
        <v>810</v>
      </c>
      <c r="H2" s="136" t="s">
        <v>811</v>
      </c>
      <c r="I2" s="136" t="s">
        <v>819</v>
      </c>
      <c r="J2" s="136" t="s">
        <v>272</v>
      </c>
      <c r="K2" s="136" t="s">
        <v>820</v>
      </c>
      <c r="L2" s="136" t="s">
        <v>274</v>
      </c>
      <c r="M2" s="136" t="s">
        <v>821</v>
      </c>
      <c r="N2" s="136" t="s">
        <v>276</v>
      </c>
      <c r="O2" s="136" t="s">
        <v>815</v>
      </c>
      <c r="P2" s="136" t="s">
        <v>816</v>
      </c>
      <c r="Q2" s="136" t="s">
        <v>822</v>
      </c>
      <c r="R2" s="136" t="s">
        <v>817</v>
      </c>
      <c r="S2" s="136" t="s">
        <v>817</v>
      </c>
      <c r="T2" s="136" t="s">
        <v>281</v>
      </c>
      <c r="U2" s="136" t="s">
        <v>281</v>
      </c>
      <c r="V2" s="136" t="s">
        <v>47</v>
      </c>
      <c r="W2" s="136" t="s">
        <v>47</v>
      </c>
    </row>
    <row r="3" spans="1:23">
      <c r="A3" s="136" t="s">
        <v>2260</v>
      </c>
      <c r="B3" s="136" t="s">
        <v>2261</v>
      </c>
      <c r="C3" s="136" t="s">
        <v>2262</v>
      </c>
      <c r="D3" s="136" t="str">
        <f t="shared" si="0"/>
        <v>Thomas Hearn</v>
      </c>
      <c r="E3" s="136" t="s">
        <v>267</v>
      </c>
      <c r="F3" s="136" t="s">
        <v>2150</v>
      </c>
      <c r="G3" s="233" t="s">
        <v>2151</v>
      </c>
      <c r="H3" s="136" t="s">
        <v>2164</v>
      </c>
      <c r="I3" s="136" t="s">
        <v>2263</v>
      </c>
      <c r="J3" s="136" t="s">
        <v>272</v>
      </c>
      <c r="K3" s="136" t="s">
        <v>2264</v>
      </c>
      <c r="L3" s="136" t="s">
        <v>274</v>
      </c>
      <c r="M3" s="136" t="s">
        <v>2265</v>
      </c>
      <c r="N3" s="136" t="s">
        <v>276</v>
      </c>
      <c r="O3" s="136" t="s">
        <v>2266</v>
      </c>
      <c r="P3" s="136" t="s">
        <v>2267</v>
      </c>
      <c r="Q3" s="136" t="s">
        <v>2268</v>
      </c>
      <c r="R3" s="136" t="s">
        <v>274</v>
      </c>
      <c r="S3" s="136" t="s">
        <v>2269</v>
      </c>
      <c r="T3" s="136" t="s">
        <v>281</v>
      </c>
      <c r="U3" s="136" t="s">
        <v>281</v>
      </c>
      <c r="V3" s="136" t="s">
        <v>281</v>
      </c>
      <c r="W3" s="136" t="s">
        <v>281</v>
      </c>
    </row>
    <row r="4" spans="1:23">
      <c r="A4" s="136" t="s">
        <v>2348</v>
      </c>
      <c r="B4" s="136" t="s">
        <v>1146</v>
      </c>
      <c r="C4" s="136" t="s">
        <v>2349</v>
      </c>
      <c r="D4" s="136" t="str">
        <f t="shared" si="0"/>
        <v>Anthony Wiskich</v>
      </c>
      <c r="E4" s="136" t="s">
        <v>267</v>
      </c>
      <c r="F4" s="136" t="s">
        <v>329</v>
      </c>
      <c r="G4" s="233" t="s">
        <v>2693</v>
      </c>
      <c r="H4" s="136" t="s">
        <v>2694</v>
      </c>
      <c r="I4" s="136" t="s">
        <v>2350</v>
      </c>
      <c r="J4" s="136" t="s">
        <v>272</v>
      </c>
      <c r="K4" s="136" t="s">
        <v>2351</v>
      </c>
      <c r="L4" s="136" t="s">
        <v>274</v>
      </c>
      <c r="M4" s="136" t="s">
        <v>2352</v>
      </c>
      <c r="N4" s="136" t="s">
        <v>276</v>
      </c>
      <c r="O4" s="136" t="s">
        <v>2353</v>
      </c>
      <c r="P4" s="136" t="s">
        <v>2354</v>
      </c>
      <c r="Q4" s="136" t="s">
        <v>2355</v>
      </c>
      <c r="R4" s="136" t="s">
        <v>2355</v>
      </c>
      <c r="S4" s="136" t="s">
        <v>2356</v>
      </c>
      <c r="T4" s="136" t="s">
        <v>281</v>
      </c>
      <c r="U4" s="136" t="s">
        <v>281</v>
      </c>
      <c r="V4" s="136" t="s">
        <v>281</v>
      </c>
      <c r="W4" s="136" t="s">
        <v>281</v>
      </c>
    </row>
    <row r="5" spans="1:23">
      <c r="A5" s="136" t="s">
        <v>1529</v>
      </c>
      <c r="B5" s="136" t="s">
        <v>1530</v>
      </c>
      <c r="C5" s="136" t="s">
        <v>1531</v>
      </c>
      <c r="D5" s="136" t="str">
        <f t="shared" si="0"/>
        <v>Cody Brewczynski</v>
      </c>
      <c r="E5" s="136" t="s">
        <v>267</v>
      </c>
      <c r="F5" s="136" t="s">
        <v>1179</v>
      </c>
      <c r="G5" s="233" t="s">
        <v>1522</v>
      </c>
      <c r="H5" s="136" t="s">
        <v>1501</v>
      </c>
      <c r="I5" s="136" t="s">
        <v>1532</v>
      </c>
      <c r="J5" s="136" t="s">
        <v>272</v>
      </c>
      <c r="K5" s="136" t="s">
        <v>1524</v>
      </c>
      <c r="L5" s="136" t="s">
        <v>274</v>
      </c>
      <c r="M5" s="136" t="s">
        <v>1525</v>
      </c>
      <c r="N5" s="136" t="s">
        <v>276</v>
      </c>
      <c r="O5" s="136" t="s">
        <v>1526</v>
      </c>
      <c r="P5" s="136" t="s">
        <v>1527</v>
      </c>
      <c r="Q5" s="136" t="s">
        <v>274</v>
      </c>
      <c r="R5" s="136" t="s">
        <v>1533</v>
      </c>
      <c r="S5" s="136" t="s">
        <v>1533</v>
      </c>
      <c r="T5" s="136" t="s">
        <v>281</v>
      </c>
      <c r="U5" s="136" t="s">
        <v>281</v>
      </c>
      <c r="V5" s="136" t="s">
        <v>47</v>
      </c>
      <c r="W5" s="136" t="s">
        <v>47</v>
      </c>
    </row>
    <row r="6" spans="1:23">
      <c r="A6" s="136" t="s">
        <v>1408</v>
      </c>
      <c r="B6" s="136" t="s">
        <v>742</v>
      </c>
      <c r="C6" s="136" t="s">
        <v>1214</v>
      </c>
      <c r="D6" s="136" t="str">
        <f t="shared" si="0"/>
        <v>Nicholas Becker</v>
      </c>
      <c r="E6" s="136" t="s">
        <v>267</v>
      </c>
      <c r="F6" s="136" t="s">
        <v>1096</v>
      </c>
      <c r="G6" s="233" t="s">
        <v>1409</v>
      </c>
      <c r="H6" s="136" t="s">
        <v>1359</v>
      </c>
      <c r="I6" s="136" t="s">
        <v>1410</v>
      </c>
      <c r="J6" s="136" t="s">
        <v>272</v>
      </c>
      <c r="K6" s="136" t="s">
        <v>1411</v>
      </c>
      <c r="L6" s="136" t="s">
        <v>274</v>
      </c>
      <c r="M6" s="136" t="s">
        <v>571</v>
      </c>
      <c r="N6" s="136" t="s">
        <v>276</v>
      </c>
      <c r="O6" s="136" t="s">
        <v>572</v>
      </c>
      <c r="P6" s="136" t="s">
        <v>1412</v>
      </c>
      <c r="Q6" s="136" t="s">
        <v>1413</v>
      </c>
      <c r="R6" s="136" t="s">
        <v>274</v>
      </c>
      <c r="S6" s="136" t="s">
        <v>1414</v>
      </c>
      <c r="T6" s="136" t="s">
        <v>281</v>
      </c>
      <c r="U6" s="136" t="s">
        <v>281</v>
      </c>
      <c r="V6" s="136" t="s">
        <v>281</v>
      </c>
      <c r="W6" s="136" t="s">
        <v>281</v>
      </c>
    </row>
    <row r="7" spans="1:23">
      <c r="A7" s="136" t="s">
        <v>1212</v>
      </c>
      <c r="B7" s="136" t="s">
        <v>1213</v>
      </c>
      <c r="C7" s="136" t="s">
        <v>1214</v>
      </c>
      <c r="D7" s="136" t="str">
        <f t="shared" si="0"/>
        <v>Courtney Becker</v>
      </c>
      <c r="E7" s="136" t="s">
        <v>267</v>
      </c>
      <c r="F7" s="136" t="s">
        <v>1096</v>
      </c>
      <c r="G7" s="233" t="s">
        <v>1215</v>
      </c>
      <c r="H7" s="136" t="s">
        <v>1216</v>
      </c>
      <c r="I7" s="136" t="s">
        <v>1217</v>
      </c>
      <c r="J7" s="136" t="s">
        <v>307</v>
      </c>
      <c r="K7" s="136" t="s">
        <v>1218</v>
      </c>
      <c r="L7" s="136" t="s">
        <v>274</v>
      </c>
      <c r="M7" s="136" t="s">
        <v>1137</v>
      </c>
      <c r="N7" s="136" t="s">
        <v>276</v>
      </c>
      <c r="O7" s="136" t="s">
        <v>1004</v>
      </c>
      <c r="P7" s="136" t="s">
        <v>1219</v>
      </c>
      <c r="Q7" s="136" t="s">
        <v>274</v>
      </c>
      <c r="R7" s="136" t="s">
        <v>274</v>
      </c>
      <c r="S7" s="136" t="s">
        <v>1220</v>
      </c>
      <c r="T7" s="136" t="s">
        <v>281</v>
      </c>
      <c r="U7" s="136" t="s">
        <v>281</v>
      </c>
      <c r="V7" s="136" t="s">
        <v>281</v>
      </c>
      <c r="W7" s="136" t="s">
        <v>281</v>
      </c>
    </row>
    <row r="8" spans="1:23">
      <c r="A8" s="136" t="s">
        <v>798</v>
      </c>
      <c r="B8" s="136" t="s">
        <v>799</v>
      </c>
      <c r="C8" s="136" t="s">
        <v>800</v>
      </c>
      <c r="D8" s="136" t="str">
        <f t="shared" si="0"/>
        <v>Bert Wrigley</v>
      </c>
      <c r="E8" s="136" t="s">
        <v>267</v>
      </c>
      <c r="F8" s="136" t="s">
        <v>755</v>
      </c>
      <c r="G8" s="233" t="s">
        <v>788</v>
      </c>
      <c r="H8" s="136" t="s">
        <v>789</v>
      </c>
      <c r="I8" s="136" t="s">
        <v>801</v>
      </c>
      <c r="J8" s="136" t="s">
        <v>272</v>
      </c>
      <c r="K8" s="136" t="s">
        <v>802</v>
      </c>
      <c r="L8" s="136" t="s">
        <v>274</v>
      </c>
      <c r="M8" s="136" t="s">
        <v>803</v>
      </c>
      <c r="N8" s="136" t="s">
        <v>276</v>
      </c>
      <c r="O8" s="136" t="s">
        <v>804</v>
      </c>
      <c r="P8" s="136" t="s">
        <v>805</v>
      </c>
      <c r="Q8" s="136" t="s">
        <v>274</v>
      </c>
      <c r="R8" s="136" t="s">
        <v>274</v>
      </c>
      <c r="S8" s="136" t="s">
        <v>806</v>
      </c>
      <c r="T8" s="136" t="s">
        <v>281</v>
      </c>
      <c r="U8" s="136" t="s">
        <v>281</v>
      </c>
      <c r="V8" s="136" t="s">
        <v>47</v>
      </c>
      <c r="W8" s="136" t="s">
        <v>47</v>
      </c>
    </row>
    <row r="9" spans="1:23">
      <c r="A9" s="136" t="s">
        <v>660</v>
      </c>
      <c r="B9" s="136" t="s">
        <v>661</v>
      </c>
      <c r="C9" s="136" t="s">
        <v>662</v>
      </c>
      <c r="D9" s="136" t="str">
        <f t="shared" si="0"/>
        <v>Lee Somerville</v>
      </c>
      <c r="E9" s="136" t="s">
        <v>267</v>
      </c>
      <c r="F9" s="136" t="s">
        <v>329</v>
      </c>
      <c r="G9" s="233" t="s">
        <v>330</v>
      </c>
      <c r="H9" s="136" t="s">
        <v>331</v>
      </c>
      <c r="I9" s="136" t="s">
        <v>663</v>
      </c>
      <c r="J9" s="136" t="s">
        <v>272</v>
      </c>
      <c r="K9" s="136" t="s">
        <v>664</v>
      </c>
      <c r="L9" s="136" t="s">
        <v>274</v>
      </c>
      <c r="M9" s="136" t="s">
        <v>665</v>
      </c>
      <c r="N9" s="136" t="s">
        <v>276</v>
      </c>
      <c r="O9" s="136" t="s">
        <v>666</v>
      </c>
      <c r="P9" s="136" t="s">
        <v>667</v>
      </c>
      <c r="Q9" s="136" t="s">
        <v>274</v>
      </c>
      <c r="R9" s="136" t="s">
        <v>668</v>
      </c>
      <c r="S9" s="136" t="s">
        <v>668</v>
      </c>
      <c r="T9" s="136" t="s">
        <v>281</v>
      </c>
      <c r="U9" s="136" t="s">
        <v>281</v>
      </c>
      <c r="V9" s="136" t="s">
        <v>47</v>
      </c>
      <c r="W9" s="136" t="s">
        <v>47</v>
      </c>
    </row>
    <row r="10" spans="1:23">
      <c r="A10" s="136" t="s">
        <v>553</v>
      </c>
      <c r="B10" s="136" t="s">
        <v>554</v>
      </c>
      <c r="C10" s="136" t="s">
        <v>555</v>
      </c>
      <c r="D10" s="136" t="str">
        <f t="shared" si="0"/>
        <v>Bradley Pay</v>
      </c>
      <c r="E10" s="136" t="s">
        <v>267</v>
      </c>
      <c r="F10" s="136" t="s">
        <v>329</v>
      </c>
      <c r="G10" s="233" t="s">
        <v>330</v>
      </c>
      <c r="H10" s="136" t="s">
        <v>556</v>
      </c>
      <c r="I10" s="136" t="s">
        <v>557</v>
      </c>
      <c r="J10" s="136" t="s">
        <v>272</v>
      </c>
      <c r="K10" s="136" t="s">
        <v>558</v>
      </c>
      <c r="L10" s="136" t="s">
        <v>274</v>
      </c>
      <c r="M10" s="136" t="s">
        <v>559</v>
      </c>
      <c r="N10" s="136" t="s">
        <v>276</v>
      </c>
      <c r="O10" s="136" t="s">
        <v>560</v>
      </c>
      <c r="P10" s="136" t="s">
        <v>561</v>
      </c>
      <c r="Q10" s="136" t="s">
        <v>562</v>
      </c>
      <c r="R10" s="136" t="s">
        <v>563</v>
      </c>
      <c r="S10" s="136" t="s">
        <v>563</v>
      </c>
      <c r="T10" s="136" t="s">
        <v>281</v>
      </c>
      <c r="U10" s="136" t="s">
        <v>281</v>
      </c>
      <c r="V10" s="136" t="s">
        <v>47</v>
      </c>
      <c r="W10" s="136" t="s">
        <v>47</v>
      </c>
    </row>
    <row r="11" spans="1:23">
      <c r="A11" s="136" t="s">
        <v>1534</v>
      </c>
      <c r="B11" s="136" t="s">
        <v>614</v>
      </c>
      <c r="C11" s="136" t="s">
        <v>1535</v>
      </c>
      <c r="D11" s="136" t="str">
        <f t="shared" si="0"/>
        <v>Christopher Preen</v>
      </c>
      <c r="E11" s="136" t="s">
        <v>267</v>
      </c>
      <c r="F11" s="136" t="s">
        <v>1096</v>
      </c>
      <c r="G11" s="233" t="s">
        <v>1522</v>
      </c>
      <c r="H11" s="136" t="s">
        <v>1536</v>
      </c>
      <c r="I11" s="136" t="s">
        <v>1537</v>
      </c>
      <c r="J11" s="136" t="s">
        <v>272</v>
      </c>
      <c r="K11" s="136" t="s">
        <v>1538</v>
      </c>
      <c r="L11" s="136" t="s">
        <v>274</v>
      </c>
      <c r="M11" s="136" t="s">
        <v>1539</v>
      </c>
      <c r="N11" s="136" t="s">
        <v>276</v>
      </c>
      <c r="O11" s="136" t="s">
        <v>1540</v>
      </c>
      <c r="P11" s="136" t="s">
        <v>1541</v>
      </c>
      <c r="Q11" s="136" t="s">
        <v>1542</v>
      </c>
      <c r="R11" s="136" t="s">
        <v>1542</v>
      </c>
      <c r="S11" s="136" t="s">
        <v>1543</v>
      </c>
      <c r="T11" s="136" t="s">
        <v>281</v>
      </c>
      <c r="U11" s="136" t="s">
        <v>281</v>
      </c>
      <c r="V11" s="136" t="s">
        <v>47</v>
      </c>
      <c r="W11" s="136" t="s">
        <v>47</v>
      </c>
    </row>
    <row r="12" spans="1:23">
      <c r="A12" s="136" t="s">
        <v>1520</v>
      </c>
      <c r="B12" s="136" t="s">
        <v>938</v>
      </c>
      <c r="C12" s="136" t="s">
        <v>1521</v>
      </c>
      <c r="D12" s="136" t="str">
        <f t="shared" si="0"/>
        <v>Adam Berghofer</v>
      </c>
      <c r="E12" s="136" t="s">
        <v>267</v>
      </c>
      <c r="F12" s="136" t="s">
        <v>1179</v>
      </c>
      <c r="G12" s="233" t="s">
        <v>1522</v>
      </c>
      <c r="H12" s="136" t="s">
        <v>1501</v>
      </c>
      <c r="I12" s="136" t="s">
        <v>1523</v>
      </c>
      <c r="J12" s="136" t="s">
        <v>272</v>
      </c>
      <c r="K12" s="136" t="s">
        <v>1524</v>
      </c>
      <c r="L12" s="136" t="s">
        <v>274</v>
      </c>
      <c r="M12" s="136" t="s">
        <v>1525</v>
      </c>
      <c r="N12" s="136" t="s">
        <v>276</v>
      </c>
      <c r="O12" s="136" t="s">
        <v>1526</v>
      </c>
      <c r="P12" s="136" t="s">
        <v>1527</v>
      </c>
      <c r="Q12" s="136" t="s">
        <v>274</v>
      </c>
      <c r="R12" s="136" t="s">
        <v>1528</v>
      </c>
      <c r="S12" s="136" t="s">
        <v>1528</v>
      </c>
      <c r="T12" s="136" t="s">
        <v>281</v>
      </c>
      <c r="U12" s="136" t="s">
        <v>281</v>
      </c>
      <c r="V12" s="136" t="s">
        <v>47</v>
      </c>
      <c r="W12" s="136" t="s">
        <v>47</v>
      </c>
    </row>
    <row r="13" spans="1:23">
      <c r="A13" s="136" t="s">
        <v>2251</v>
      </c>
      <c r="B13" s="136" t="s">
        <v>2252</v>
      </c>
      <c r="C13" s="136" t="s">
        <v>2253</v>
      </c>
      <c r="D13" s="136" t="str">
        <f t="shared" si="0"/>
        <v>Coda Hamwi</v>
      </c>
      <c r="E13" s="136" t="s">
        <v>267</v>
      </c>
      <c r="F13" s="136" t="s">
        <v>2153</v>
      </c>
      <c r="G13" s="233" t="s">
        <v>2151</v>
      </c>
      <c r="H13" s="136" t="s">
        <v>2254</v>
      </c>
      <c r="I13" s="136" t="s">
        <v>2255</v>
      </c>
      <c r="J13" s="136" t="s">
        <v>272</v>
      </c>
      <c r="K13" s="136" t="s">
        <v>2256</v>
      </c>
      <c r="L13" s="136" t="s">
        <v>274</v>
      </c>
      <c r="M13" s="136" t="s">
        <v>2257</v>
      </c>
      <c r="N13" s="136" t="s">
        <v>276</v>
      </c>
      <c r="O13" s="136" t="s">
        <v>595</v>
      </c>
      <c r="P13" s="136" t="s">
        <v>2258</v>
      </c>
      <c r="Q13" s="136" t="s">
        <v>274</v>
      </c>
      <c r="R13" s="136" t="s">
        <v>274</v>
      </c>
      <c r="S13" s="136" t="s">
        <v>2259</v>
      </c>
      <c r="T13" s="136" t="s">
        <v>281</v>
      </c>
      <c r="U13" s="136" t="s">
        <v>281</v>
      </c>
      <c r="V13" s="136" t="s">
        <v>281</v>
      </c>
      <c r="W13" s="136" t="s">
        <v>281</v>
      </c>
    </row>
    <row r="14" spans="1:23">
      <c r="A14" s="136" t="s">
        <v>2185</v>
      </c>
      <c r="B14" s="136" t="s">
        <v>327</v>
      </c>
      <c r="C14" s="136" t="s">
        <v>2186</v>
      </c>
      <c r="D14" s="136" t="str">
        <f t="shared" si="0"/>
        <v>David Endres</v>
      </c>
      <c r="E14" s="136" t="s">
        <v>267</v>
      </c>
      <c r="F14" s="136" t="s">
        <v>2187</v>
      </c>
      <c r="G14" s="233" t="s">
        <v>2151</v>
      </c>
      <c r="H14" s="136" t="s">
        <v>2188</v>
      </c>
      <c r="I14" s="136" t="s">
        <v>2189</v>
      </c>
      <c r="J14" s="136" t="s">
        <v>272</v>
      </c>
      <c r="K14" s="136" t="s">
        <v>2190</v>
      </c>
      <c r="L14" s="136" t="s">
        <v>274</v>
      </c>
      <c r="M14" s="136" t="s">
        <v>2191</v>
      </c>
      <c r="N14" s="136" t="s">
        <v>276</v>
      </c>
      <c r="O14" s="136" t="s">
        <v>2192</v>
      </c>
      <c r="P14" s="136" t="s">
        <v>2193</v>
      </c>
      <c r="Q14" s="136" t="s">
        <v>2194</v>
      </c>
      <c r="R14" s="136" t="s">
        <v>2195</v>
      </c>
      <c r="S14" s="136" t="s">
        <v>2195</v>
      </c>
      <c r="T14" s="136" t="s">
        <v>281</v>
      </c>
      <c r="U14" s="136" t="s">
        <v>281</v>
      </c>
      <c r="V14" s="136" t="s">
        <v>281</v>
      </c>
      <c r="W14" s="136" t="s">
        <v>281</v>
      </c>
    </row>
    <row r="15" spans="1:23">
      <c r="A15" s="136" t="s">
        <v>1856</v>
      </c>
      <c r="B15" s="136" t="s">
        <v>1857</v>
      </c>
      <c r="C15" s="136" t="s">
        <v>1858</v>
      </c>
      <c r="D15" s="136" t="str">
        <f t="shared" si="0"/>
        <v>Dimitri Kozlinski</v>
      </c>
      <c r="E15" s="136" t="s">
        <v>267</v>
      </c>
      <c r="F15" s="136" t="s">
        <v>1096</v>
      </c>
      <c r="G15" s="233" t="s">
        <v>1859</v>
      </c>
      <c r="H15" s="136" t="s">
        <v>1860</v>
      </c>
      <c r="I15" s="136" t="s">
        <v>1861</v>
      </c>
      <c r="J15" s="136" t="s">
        <v>272</v>
      </c>
      <c r="K15" s="136" t="s">
        <v>1862</v>
      </c>
      <c r="L15" s="136" t="s">
        <v>274</v>
      </c>
      <c r="M15" s="136" t="s">
        <v>1863</v>
      </c>
      <c r="N15" s="136" t="s">
        <v>276</v>
      </c>
      <c r="O15" s="136" t="s">
        <v>1864</v>
      </c>
      <c r="P15" s="136" t="s">
        <v>1865</v>
      </c>
      <c r="Q15" s="136" t="s">
        <v>1866</v>
      </c>
      <c r="R15" s="136" t="s">
        <v>1866</v>
      </c>
      <c r="S15" s="136" t="s">
        <v>1866</v>
      </c>
      <c r="T15" s="136" t="s">
        <v>281</v>
      </c>
      <c r="U15" s="136" t="s">
        <v>281</v>
      </c>
      <c r="V15" s="136" t="s">
        <v>47</v>
      </c>
      <c r="W15" s="136" t="s">
        <v>47</v>
      </c>
    </row>
    <row r="16" spans="1:23">
      <c r="A16" s="136" t="s">
        <v>2284</v>
      </c>
      <c r="B16" s="136" t="s">
        <v>2285</v>
      </c>
      <c r="C16" s="136" t="s">
        <v>2286</v>
      </c>
      <c r="D16" s="136" t="str">
        <f t="shared" si="0"/>
        <v>Derek Millmore</v>
      </c>
      <c r="E16" s="136" t="s">
        <v>267</v>
      </c>
      <c r="F16" s="136" t="s">
        <v>329</v>
      </c>
      <c r="G16" s="233" t="s">
        <v>2152</v>
      </c>
      <c r="H16" s="136" t="s">
        <v>2607</v>
      </c>
      <c r="I16" s="136" t="s">
        <v>2287</v>
      </c>
      <c r="J16" s="136" t="s">
        <v>272</v>
      </c>
      <c r="K16" s="136" t="s">
        <v>2288</v>
      </c>
      <c r="L16" s="136" t="s">
        <v>274</v>
      </c>
      <c r="M16" s="136" t="s">
        <v>2289</v>
      </c>
      <c r="N16" s="136" t="s">
        <v>276</v>
      </c>
      <c r="O16" s="136" t="s">
        <v>648</v>
      </c>
      <c r="P16" s="136" t="s">
        <v>2290</v>
      </c>
      <c r="Q16" s="136" t="s">
        <v>2291</v>
      </c>
      <c r="R16" s="136" t="s">
        <v>2292</v>
      </c>
      <c r="S16" s="136" t="s">
        <v>2292</v>
      </c>
      <c r="T16" s="136" t="s">
        <v>281</v>
      </c>
      <c r="U16" s="136" t="s">
        <v>281</v>
      </c>
      <c r="V16" s="136" t="s">
        <v>47</v>
      </c>
      <c r="W16" s="136" t="s">
        <v>47</v>
      </c>
    </row>
    <row r="17" spans="1:23">
      <c r="A17" s="136" t="s">
        <v>2154</v>
      </c>
      <c r="B17" s="136" t="s">
        <v>2155</v>
      </c>
      <c r="C17" s="136" t="s">
        <v>1214</v>
      </c>
      <c r="D17" s="136" t="str">
        <f t="shared" si="0"/>
        <v>Russell Becker</v>
      </c>
      <c r="E17" s="136" t="s">
        <v>267</v>
      </c>
      <c r="F17" s="136" t="s">
        <v>2150</v>
      </c>
      <c r="G17" s="233" t="s">
        <v>2151</v>
      </c>
      <c r="H17" s="136" t="s">
        <v>2156</v>
      </c>
      <c r="I17" s="136" t="s">
        <v>2157</v>
      </c>
      <c r="J17" s="136" t="s">
        <v>272</v>
      </c>
      <c r="K17" s="136" t="s">
        <v>1411</v>
      </c>
      <c r="L17" s="136" t="s">
        <v>274</v>
      </c>
      <c r="M17" s="136" t="s">
        <v>571</v>
      </c>
      <c r="N17" s="136" t="s">
        <v>276</v>
      </c>
      <c r="O17" s="136" t="s">
        <v>572</v>
      </c>
      <c r="P17" s="136" t="s">
        <v>2158</v>
      </c>
      <c r="Q17" s="136" t="s">
        <v>1413</v>
      </c>
      <c r="R17" s="136" t="s">
        <v>2159</v>
      </c>
      <c r="S17" s="136" t="s">
        <v>2160</v>
      </c>
      <c r="T17" s="136" t="s">
        <v>281</v>
      </c>
      <c r="U17" s="136" t="s">
        <v>281</v>
      </c>
      <c r="V17" s="136" t="s">
        <v>281</v>
      </c>
      <c r="W17" s="136" t="s">
        <v>281</v>
      </c>
    </row>
    <row r="18" spans="1:23">
      <c r="A18" s="136" t="s">
        <v>2339</v>
      </c>
      <c r="B18" s="136" t="s">
        <v>1657</v>
      </c>
      <c r="C18" s="136" t="s">
        <v>2340</v>
      </c>
      <c r="D18" s="136" t="str">
        <f t="shared" si="0"/>
        <v>Shane Wilson</v>
      </c>
      <c r="E18" s="136" t="s">
        <v>267</v>
      </c>
      <c r="F18" s="136" t="s">
        <v>2150</v>
      </c>
      <c r="G18" s="233" t="s">
        <v>2151</v>
      </c>
      <c r="H18" s="136" t="s">
        <v>2341</v>
      </c>
      <c r="I18" s="136" t="s">
        <v>2342</v>
      </c>
      <c r="J18" s="136" t="s">
        <v>272</v>
      </c>
      <c r="K18" s="136" t="s">
        <v>2343</v>
      </c>
      <c r="L18" s="136" t="s">
        <v>274</v>
      </c>
      <c r="M18" s="136" t="s">
        <v>2344</v>
      </c>
      <c r="N18" s="136" t="s">
        <v>276</v>
      </c>
      <c r="O18" s="136" t="s">
        <v>2345</v>
      </c>
      <c r="P18" s="136" t="s">
        <v>2346</v>
      </c>
      <c r="Q18" s="136" t="s">
        <v>274</v>
      </c>
      <c r="R18" s="136" t="s">
        <v>274</v>
      </c>
      <c r="S18" s="136" t="s">
        <v>2347</v>
      </c>
      <c r="T18" s="136" t="s">
        <v>281</v>
      </c>
      <c r="U18" s="136" t="s">
        <v>281</v>
      </c>
      <c r="V18" s="136" t="s">
        <v>47</v>
      </c>
      <c r="W18" s="136" t="s">
        <v>47</v>
      </c>
    </row>
    <row r="19" spans="1:23">
      <c r="A19" s="136" t="s">
        <v>627</v>
      </c>
      <c r="B19" s="136" t="s">
        <v>628</v>
      </c>
      <c r="C19" s="136" t="s">
        <v>629</v>
      </c>
      <c r="D19" s="136" t="str">
        <f t="shared" si="0"/>
        <v>Michael Seal</v>
      </c>
      <c r="E19" s="136" t="s">
        <v>267</v>
      </c>
      <c r="F19" s="136" t="s">
        <v>268</v>
      </c>
      <c r="G19" s="233" t="s">
        <v>408</v>
      </c>
      <c r="H19" s="136" t="s">
        <v>456</v>
      </c>
      <c r="I19" s="136" t="s">
        <v>630</v>
      </c>
      <c r="J19" s="136" t="s">
        <v>272</v>
      </c>
      <c r="K19" s="136" t="s">
        <v>631</v>
      </c>
      <c r="L19" s="136" t="s">
        <v>274</v>
      </c>
      <c r="M19" s="136" t="s">
        <v>424</v>
      </c>
      <c r="N19" s="136" t="s">
        <v>276</v>
      </c>
      <c r="O19" s="136" t="s">
        <v>425</v>
      </c>
      <c r="P19" s="136" t="s">
        <v>632</v>
      </c>
      <c r="Q19" s="136" t="s">
        <v>633</v>
      </c>
      <c r="R19" s="136" t="s">
        <v>274</v>
      </c>
      <c r="S19" s="136" t="s">
        <v>634</v>
      </c>
      <c r="T19" s="136" t="s">
        <v>281</v>
      </c>
      <c r="U19" s="136" t="s">
        <v>281</v>
      </c>
      <c r="V19" s="136" t="s">
        <v>47</v>
      </c>
      <c r="W19" s="136" t="s">
        <v>47</v>
      </c>
    </row>
    <row r="20" spans="1:23">
      <c r="A20" s="136" t="s">
        <v>2357</v>
      </c>
      <c r="B20" s="136" t="s">
        <v>2358</v>
      </c>
      <c r="C20" s="136" t="s">
        <v>2095</v>
      </c>
      <c r="D20" s="136" t="str">
        <f t="shared" si="0"/>
        <v>Leigh Wright</v>
      </c>
      <c r="E20" s="136" t="s">
        <v>267</v>
      </c>
      <c r="F20" s="136" t="s">
        <v>2150</v>
      </c>
      <c r="G20" s="233" t="s">
        <v>2151</v>
      </c>
      <c r="H20" s="136" t="s">
        <v>2359</v>
      </c>
      <c r="I20" s="136" t="s">
        <v>2360</v>
      </c>
      <c r="J20" s="136" t="s">
        <v>307</v>
      </c>
      <c r="K20" s="136" t="s">
        <v>2361</v>
      </c>
      <c r="L20" s="136" t="s">
        <v>274</v>
      </c>
      <c r="M20" s="136" t="s">
        <v>1504</v>
      </c>
      <c r="N20" s="136" t="s">
        <v>276</v>
      </c>
      <c r="O20" s="136" t="s">
        <v>1505</v>
      </c>
      <c r="P20" s="136" t="s">
        <v>2362</v>
      </c>
      <c r="Q20" s="136" t="s">
        <v>2363</v>
      </c>
      <c r="R20" s="136" t="s">
        <v>2364</v>
      </c>
      <c r="S20" s="136" t="s">
        <v>2364</v>
      </c>
      <c r="T20" s="136" t="s">
        <v>281</v>
      </c>
      <c r="U20" s="136" t="s">
        <v>281</v>
      </c>
      <c r="V20" s="136" t="s">
        <v>281</v>
      </c>
      <c r="W20" s="136" t="s">
        <v>281</v>
      </c>
    </row>
    <row r="21" spans="1:23">
      <c r="A21" s="136" t="s">
        <v>1497</v>
      </c>
      <c r="B21" s="136" t="s">
        <v>1498</v>
      </c>
      <c r="C21" s="136" t="s">
        <v>1499</v>
      </c>
      <c r="D21" s="136" t="str">
        <f t="shared" si="0"/>
        <v>Beau Levy</v>
      </c>
      <c r="E21" s="136" t="s">
        <v>267</v>
      </c>
      <c r="F21" s="136" t="s">
        <v>1096</v>
      </c>
      <c r="G21" s="233" t="s">
        <v>1500</v>
      </c>
      <c r="H21" s="136" t="s">
        <v>1501</v>
      </c>
      <c r="I21" s="136" t="s">
        <v>1502</v>
      </c>
      <c r="J21" s="136" t="s">
        <v>272</v>
      </c>
      <c r="K21" s="136" t="s">
        <v>1503</v>
      </c>
      <c r="L21" s="136" t="s">
        <v>274</v>
      </c>
      <c r="M21" s="136" t="s">
        <v>1504</v>
      </c>
      <c r="N21" s="136" t="s">
        <v>276</v>
      </c>
      <c r="O21" s="136" t="s">
        <v>1505</v>
      </c>
      <c r="P21" s="136" t="s">
        <v>1506</v>
      </c>
      <c r="Q21" s="136" t="s">
        <v>1507</v>
      </c>
      <c r="R21" s="136" t="s">
        <v>1508</v>
      </c>
      <c r="S21" s="136" t="s">
        <v>1509</v>
      </c>
      <c r="T21" s="136" t="s">
        <v>281</v>
      </c>
      <c r="U21" s="136" t="s">
        <v>281</v>
      </c>
      <c r="V21" s="136" t="s">
        <v>47</v>
      </c>
      <c r="W21" s="136" t="s">
        <v>47</v>
      </c>
    </row>
    <row r="22" spans="1:23">
      <c r="A22" s="136" t="s">
        <v>937</v>
      </c>
      <c r="B22" s="136" t="s">
        <v>938</v>
      </c>
      <c r="C22" s="136" t="s">
        <v>939</v>
      </c>
      <c r="D22" s="136" t="str">
        <f t="shared" si="0"/>
        <v>Adam Borger</v>
      </c>
      <c r="E22" s="136" t="s">
        <v>267</v>
      </c>
      <c r="F22" s="136" t="s">
        <v>329</v>
      </c>
      <c r="G22" s="233" t="s">
        <v>929</v>
      </c>
      <c r="H22" s="136" t="s">
        <v>876</v>
      </c>
      <c r="I22" s="136" t="s">
        <v>940</v>
      </c>
      <c r="J22" s="136" t="s">
        <v>272</v>
      </c>
      <c r="K22" s="136" t="s">
        <v>941</v>
      </c>
      <c r="L22" s="136" t="s">
        <v>274</v>
      </c>
      <c r="M22" s="136" t="s">
        <v>942</v>
      </c>
      <c r="N22" s="136" t="s">
        <v>276</v>
      </c>
      <c r="O22" s="136" t="s">
        <v>943</v>
      </c>
      <c r="P22" s="136" t="s">
        <v>944</v>
      </c>
      <c r="Q22" s="136" t="s">
        <v>945</v>
      </c>
      <c r="R22" s="136" t="s">
        <v>274</v>
      </c>
      <c r="S22" s="136" t="s">
        <v>946</v>
      </c>
      <c r="T22" s="136" t="s">
        <v>281</v>
      </c>
      <c r="U22" s="136" t="s">
        <v>281</v>
      </c>
      <c r="V22" s="136" t="s">
        <v>47</v>
      </c>
      <c r="W22" s="136" t="s">
        <v>47</v>
      </c>
    </row>
    <row r="23" spans="1:23">
      <c r="A23" s="136" t="s">
        <v>405</v>
      </c>
      <c r="B23" s="136" t="s">
        <v>406</v>
      </c>
      <c r="C23" s="136" t="s">
        <v>407</v>
      </c>
      <c r="D23" s="136" t="str">
        <f t="shared" si="0"/>
        <v>Ben Edwards</v>
      </c>
      <c r="E23" s="136" t="s">
        <v>267</v>
      </c>
      <c r="F23" s="136" t="s">
        <v>329</v>
      </c>
      <c r="G23" s="233" t="s">
        <v>408</v>
      </c>
      <c r="H23" s="136" t="s">
        <v>409</v>
      </c>
      <c r="I23" s="136" t="s">
        <v>410</v>
      </c>
      <c r="J23" s="136" t="s">
        <v>272</v>
      </c>
      <c r="K23" s="136" t="s">
        <v>411</v>
      </c>
      <c r="L23" s="136" t="s">
        <v>274</v>
      </c>
      <c r="M23" s="136" t="s">
        <v>412</v>
      </c>
      <c r="N23" s="136" t="s">
        <v>276</v>
      </c>
      <c r="O23" s="136" t="s">
        <v>413</v>
      </c>
      <c r="P23" s="136" t="s">
        <v>414</v>
      </c>
      <c r="Q23" s="136" t="s">
        <v>415</v>
      </c>
      <c r="R23" s="136" t="s">
        <v>274</v>
      </c>
      <c r="S23" s="136" t="s">
        <v>416</v>
      </c>
      <c r="T23" s="136" t="s">
        <v>281</v>
      </c>
      <c r="U23" s="136" t="s">
        <v>281</v>
      </c>
      <c r="V23" s="136" t="s">
        <v>47</v>
      </c>
      <c r="W23" s="136" t="s">
        <v>47</v>
      </c>
    </row>
    <row r="24" spans="1:23">
      <c r="A24" s="136" t="s">
        <v>2176</v>
      </c>
      <c r="B24" s="136" t="s">
        <v>742</v>
      </c>
      <c r="C24" s="136" t="s">
        <v>2177</v>
      </c>
      <c r="D24" s="136" t="str">
        <f t="shared" si="0"/>
        <v>Nicholas Crawshay</v>
      </c>
      <c r="E24" s="136" t="s">
        <v>267</v>
      </c>
      <c r="F24" s="136" t="s">
        <v>2150</v>
      </c>
      <c r="G24" s="233" t="s">
        <v>2151</v>
      </c>
      <c r="H24" s="136" t="s">
        <v>2178</v>
      </c>
      <c r="I24" s="136" t="s">
        <v>2179</v>
      </c>
      <c r="J24" s="136" t="s">
        <v>272</v>
      </c>
      <c r="K24" s="136" t="s">
        <v>2180</v>
      </c>
      <c r="L24" s="136" t="s">
        <v>274</v>
      </c>
      <c r="M24" s="136" t="s">
        <v>2181</v>
      </c>
      <c r="N24" s="136" t="s">
        <v>276</v>
      </c>
      <c r="O24" s="136" t="s">
        <v>2182</v>
      </c>
      <c r="P24" s="136" t="s">
        <v>2183</v>
      </c>
      <c r="Q24" s="136" t="s">
        <v>274</v>
      </c>
      <c r="R24" s="136" t="s">
        <v>2184</v>
      </c>
      <c r="S24" s="136" t="s">
        <v>2184</v>
      </c>
      <c r="T24" s="136" t="s">
        <v>281</v>
      </c>
      <c r="U24" s="136" t="s">
        <v>281</v>
      </c>
      <c r="V24" s="136" t="s">
        <v>47</v>
      </c>
      <c r="W24" s="136" t="s">
        <v>47</v>
      </c>
    </row>
    <row r="25" spans="1:23">
      <c r="A25" s="136" t="s">
        <v>635</v>
      </c>
      <c r="B25" s="136" t="s">
        <v>636</v>
      </c>
      <c r="C25" s="136" t="s">
        <v>629</v>
      </c>
      <c r="D25" s="136" t="str">
        <f t="shared" si="0"/>
        <v>Sharnay Seal</v>
      </c>
      <c r="E25" s="136" t="s">
        <v>284</v>
      </c>
      <c r="F25" s="136" t="s">
        <v>268</v>
      </c>
      <c r="G25" s="233" t="s">
        <v>408</v>
      </c>
      <c r="H25" s="136" t="s">
        <v>456</v>
      </c>
      <c r="I25" s="136" t="s">
        <v>637</v>
      </c>
      <c r="J25" s="136" t="s">
        <v>307</v>
      </c>
      <c r="K25" s="136" t="s">
        <v>631</v>
      </c>
      <c r="L25" s="136" t="s">
        <v>274</v>
      </c>
      <c r="M25" s="136" t="s">
        <v>424</v>
      </c>
      <c r="N25" s="136" t="s">
        <v>276</v>
      </c>
      <c r="O25" s="136" t="s">
        <v>425</v>
      </c>
      <c r="P25" s="136" t="s">
        <v>632</v>
      </c>
      <c r="Q25" s="136" t="s">
        <v>274</v>
      </c>
      <c r="R25" s="136" t="s">
        <v>634</v>
      </c>
      <c r="S25" s="136" t="s">
        <v>634</v>
      </c>
      <c r="T25" s="136" t="s">
        <v>281</v>
      </c>
      <c r="U25" s="136" t="s">
        <v>281</v>
      </c>
      <c r="V25" s="136" t="s">
        <v>281</v>
      </c>
      <c r="W25" s="136" t="s">
        <v>281</v>
      </c>
    </row>
    <row r="26" spans="1:23">
      <c r="A26" s="136" t="s">
        <v>638</v>
      </c>
      <c r="B26" s="136" t="s">
        <v>639</v>
      </c>
      <c r="C26" s="136" t="s">
        <v>629</v>
      </c>
      <c r="D26" s="136" t="str">
        <f t="shared" si="0"/>
        <v>William Seal</v>
      </c>
      <c r="E26" s="136" t="s">
        <v>284</v>
      </c>
      <c r="F26" s="136" t="s">
        <v>268</v>
      </c>
      <c r="G26" s="233" t="s">
        <v>408</v>
      </c>
      <c r="H26" s="136" t="s">
        <v>456</v>
      </c>
      <c r="I26" s="136" t="s">
        <v>640</v>
      </c>
      <c r="J26" s="136" t="s">
        <v>272</v>
      </c>
      <c r="K26" s="136" t="s">
        <v>631</v>
      </c>
      <c r="L26" s="136" t="s">
        <v>274</v>
      </c>
      <c r="M26" s="136" t="s">
        <v>424</v>
      </c>
      <c r="N26" s="136" t="s">
        <v>276</v>
      </c>
      <c r="O26" s="136" t="s">
        <v>425</v>
      </c>
      <c r="P26" s="136" t="s">
        <v>632</v>
      </c>
      <c r="Q26" s="136" t="s">
        <v>641</v>
      </c>
      <c r="R26" s="136" t="s">
        <v>634</v>
      </c>
      <c r="S26" s="136" t="s">
        <v>642</v>
      </c>
      <c r="T26" s="136" t="s">
        <v>281</v>
      </c>
      <c r="U26" s="136" t="s">
        <v>281</v>
      </c>
      <c r="V26" s="136" t="s">
        <v>281</v>
      </c>
      <c r="W26" s="136" t="s">
        <v>281</v>
      </c>
    </row>
    <row r="27" spans="1:23">
      <c r="A27" s="136" t="s">
        <v>2229</v>
      </c>
      <c r="B27" s="136" t="s">
        <v>554</v>
      </c>
      <c r="C27" s="136" t="s">
        <v>1820</v>
      </c>
      <c r="D27" s="136" t="str">
        <f t="shared" si="0"/>
        <v>Bradley Goodman</v>
      </c>
      <c r="E27" s="136" t="s">
        <v>267</v>
      </c>
      <c r="F27" s="136" t="s">
        <v>2187</v>
      </c>
      <c r="G27" s="233" t="s">
        <v>2151</v>
      </c>
      <c r="H27" s="136" t="s">
        <v>1766</v>
      </c>
      <c r="I27" s="136" t="s">
        <v>2230</v>
      </c>
      <c r="J27" s="136" t="s">
        <v>272</v>
      </c>
      <c r="K27" s="136" t="s">
        <v>2231</v>
      </c>
      <c r="L27" s="136" t="s">
        <v>274</v>
      </c>
      <c r="M27" s="136" t="s">
        <v>2232</v>
      </c>
      <c r="N27" s="136" t="s">
        <v>276</v>
      </c>
      <c r="O27" s="136" t="s">
        <v>2233</v>
      </c>
      <c r="P27" s="136" t="s">
        <v>2234</v>
      </c>
      <c r="Q27" s="136" t="s">
        <v>2235</v>
      </c>
      <c r="R27" s="136" t="s">
        <v>2236</v>
      </c>
      <c r="S27" s="136" t="s">
        <v>2237</v>
      </c>
      <c r="T27" s="136" t="s">
        <v>281</v>
      </c>
      <c r="U27" s="136" t="s">
        <v>281</v>
      </c>
      <c r="V27" s="136" t="s">
        <v>281</v>
      </c>
      <c r="W27" s="136" t="s">
        <v>281</v>
      </c>
    </row>
    <row r="28" spans="1:23">
      <c r="A28" s="136" t="s">
        <v>417</v>
      </c>
      <c r="B28" s="136" t="s">
        <v>418</v>
      </c>
      <c r="C28" s="136" t="s">
        <v>419</v>
      </c>
      <c r="D28" s="136" t="str">
        <f t="shared" si="0"/>
        <v>Matthew Gardner</v>
      </c>
      <c r="E28" s="136" t="s">
        <v>267</v>
      </c>
      <c r="F28" s="136" t="s">
        <v>329</v>
      </c>
      <c r="G28" s="233" t="s">
        <v>420</v>
      </c>
      <c r="H28" s="136" t="s">
        <v>421</v>
      </c>
      <c r="I28" s="136" t="s">
        <v>422</v>
      </c>
      <c r="J28" s="136" t="s">
        <v>272</v>
      </c>
      <c r="K28" s="136" t="s">
        <v>423</v>
      </c>
      <c r="L28" s="136" t="s">
        <v>274</v>
      </c>
      <c r="M28" s="136" t="s">
        <v>424</v>
      </c>
      <c r="N28" s="136" t="s">
        <v>276</v>
      </c>
      <c r="O28" s="136" t="s">
        <v>425</v>
      </c>
      <c r="P28" s="136" t="s">
        <v>426</v>
      </c>
      <c r="Q28" s="136" t="s">
        <v>427</v>
      </c>
      <c r="R28" s="136" t="s">
        <v>428</v>
      </c>
      <c r="S28" s="136" t="s">
        <v>428</v>
      </c>
      <c r="T28" s="136" t="s">
        <v>281</v>
      </c>
      <c r="U28" s="136" t="s">
        <v>281</v>
      </c>
      <c r="V28" s="136" t="s">
        <v>47</v>
      </c>
      <c r="W28" s="136" t="s">
        <v>47</v>
      </c>
    </row>
    <row r="29" spans="1:23">
      <c r="A29" s="136" t="s">
        <v>1596</v>
      </c>
      <c r="B29" s="136" t="s">
        <v>509</v>
      </c>
      <c r="C29" s="136" t="s">
        <v>1597</v>
      </c>
      <c r="D29" s="136" t="str">
        <f t="shared" si="0"/>
        <v>Lachlan Toole</v>
      </c>
      <c r="E29" s="136" t="s">
        <v>267</v>
      </c>
      <c r="F29" s="136" t="s">
        <v>1096</v>
      </c>
      <c r="G29" s="233" t="s">
        <v>1585</v>
      </c>
      <c r="H29" s="136" t="s">
        <v>1586</v>
      </c>
      <c r="I29" s="136" t="s">
        <v>1598</v>
      </c>
      <c r="J29" s="136" t="s">
        <v>272</v>
      </c>
      <c r="K29" s="136" t="s">
        <v>1599</v>
      </c>
      <c r="L29" s="136" t="s">
        <v>274</v>
      </c>
      <c r="M29" s="136" t="s">
        <v>1600</v>
      </c>
      <c r="N29" s="136" t="s">
        <v>276</v>
      </c>
      <c r="O29" s="136" t="s">
        <v>1601</v>
      </c>
      <c r="P29" s="136" t="s">
        <v>1602</v>
      </c>
      <c r="Q29" s="136" t="s">
        <v>1603</v>
      </c>
      <c r="R29" s="136" t="s">
        <v>274</v>
      </c>
      <c r="S29" s="136" t="s">
        <v>1604</v>
      </c>
      <c r="T29" s="136" t="s">
        <v>281</v>
      </c>
      <c r="U29" s="136" t="s">
        <v>281</v>
      </c>
      <c r="V29" s="136" t="s">
        <v>47</v>
      </c>
      <c r="W29" s="136" t="s">
        <v>47</v>
      </c>
    </row>
    <row r="30" spans="1:23">
      <c r="A30" s="136" t="s">
        <v>2002</v>
      </c>
      <c r="B30" s="136" t="s">
        <v>2003</v>
      </c>
      <c r="C30" s="136" t="s">
        <v>1888</v>
      </c>
      <c r="D30" s="136" t="str">
        <f t="shared" si="0"/>
        <v>Jaiden Pope</v>
      </c>
      <c r="E30" s="136" t="s">
        <v>267</v>
      </c>
      <c r="F30" s="136" t="s">
        <v>1096</v>
      </c>
      <c r="G30" s="233" t="s">
        <v>2004</v>
      </c>
      <c r="H30" s="136" t="s">
        <v>2005</v>
      </c>
      <c r="I30" s="136" t="s">
        <v>2006</v>
      </c>
      <c r="J30" s="136" t="s">
        <v>272</v>
      </c>
      <c r="K30" s="136" t="s">
        <v>2007</v>
      </c>
      <c r="L30" s="136" t="s">
        <v>274</v>
      </c>
      <c r="M30" s="136" t="s">
        <v>2008</v>
      </c>
      <c r="N30" s="136" t="s">
        <v>276</v>
      </c>
      <c r="O30" s="136" t="s">
        <v>495</v>
      </c>
      <c r="P30" s="136" t="s">
        <v>2009</v>
      </c>
      <c r="Q30" s="136" t="s">
        <v>2722</v>
      </c>
      <c r="R30" s="136" t="s">
        <v>2722</v>
      </c>
      <c r="S30" s="136" t="s">
        <v>2722</v>
      </c>
      <c r="T30" s="136" t="s">
        <v>281</v>
      </c>
      <c r="U30" s="136" t="s">
        <v>281</v>
      </c>
      <c r="V30" s="136" t="s">
        <v>47</v>
      </c>
      <c r="W30" s="136" t="s">
        <v>47</v>
      </c>
    </row>
    <row r="31" spans="1:23">
      <c r="A31" s="136" t="s">
        <v>2238</v>
      </c>
      <c r="B31" s="136" t="s">
        <v>2239</v>
      </c>
      <c r="C31" s="136" t="s">
        <v>1820</v>
      </c>
      <c r="D31" s="136" t="str">
        <f t="shared" si="0"/>
        <v>Connor Goodman</v>
      </c>
      <c r="E31" s="136" t="s">
        <v>267</v>
      </c>
      <c r="F31" s="136" t="s">
        <v>2240</v>
      </c>
      <c r="G31" s="233" t="s">
        <v>2151</v>
      </c>
      <c r="H31" s="136" t="s">
        <v>1766</v>
      </c>
      <c r="I31" s="136" t="s">
        <v>2241</v>
      </c>
      <c r="J31" s="136" t="s">
        <v>272</v>
      </c>
      <c r="K31" s="136" t="s">
        <v>2231</v>
      </c>
      <c r="L31" s="136" t="s">
        <v>274</v>
      </c>
      <c r="M31" s="136" t="s">
        <v>2232</v>
      </c>
      <c r="N31" s="136" t="s">
        <v>276</v>
      </c>
      <c r="O31" s="136" t="s">
        <v>2233</v>
      </c>
      <c r="P31" s="136" t="s">
        <v>2242</v>
      </c>
      <c r="Q31" s="136" t="s">
        <v>274</v>
      </c>
      <c r="R31" s="136" t="s">
        <v>2243</v>
      </c>
      <c r="S31" s="136" t="s">
        <v>2237</v>
      </c>
      <c r="T31" s="136" t="s">
        <v>281</v>
      </c>
      <c r="U31" s="136" t="s">
        <v>281</v>
      </c>
      <c r="V31" s="136" t="s">
        <v>281</v>
      </c>
      <c r="W31" s="136" t="s">
        <v>281</v>
      </c>
    </row>
    <row r="32" spans="1:23">
      <c r="A32" s="136" t="s">
        <v>1025</v>
      </c>
      <c r="B32" s="136" t="s">
        <v>1026</v>
      </c>
      <c r="C32" s="136" t="s">
        <v>1027</v>
      </c>
      <c r="D32" s="136" t="str">
        <f t="shared" si="0"/>
        <v>Andrew Sim</v>
      </c>
      <c r="E32" s="136" t="s">
        <v>267</v>
      </c>
      <c r="F32" s="136" t="s">
        <v>329</v>
      </c>
      <c r="G32" s="233" t="s">
        <v>975</v>
      </c>
      <c r="H32" s="136" t="s">
        <v>914</v>
      </c>
      <c r="I32" s="136" t="s">
        <v>1028</v>
      </c>
      <c r="J32" s="136" t="s">
        <v>272</v>
      </c>
      <c r="K32" s="136" t="s">
        <v>1029</v>
      </c>
      <c r="L32" s="136" t="s">
        <v>274</v>
      </c>
      <c r="M32" s="136" t="s">
        <v>1030</v>
      </c>
      <c r="N32" s="136" t="s">
        <v>276</v>
      </c>
      <c r="O32" s="136" t="s">
        <v>1031</v>
      </c>
      <c r="P32" s="136" t="s">
        <v>1032</v>
      </c>
      <c r="Q32" s="136" t="s">
        <v>1033</v>
      </c>
      <c r="R32" s="136" t="s">
        <v>1034</v>
      </c>
      <c r="S32" s="136" t="s">
        <v>1034</v>
      </c>
      <c r="T32" s="136" t="s">
        <v>281</v>
      </c>
      <c r="U32" s="136" t="s">
        <v>281</v>
      </c>
      <c r="V32" s="136" t="s">
        <v>281</v>
      </c>
      <c r="W32" s="136" t="s">
        <v>281</v>
      </c>
    </row>
    <row r="33" spans="1:23">
      <c r="A33" s="136" t="s">
        <v>773</v>
      </c>
      <c r="B33" s="136" t="s">
        <v>774</v>
      </c>
      <c r="C33" s="136" t="s">
        <v>775</v>
      </c>
      <c r="D33" s="136" t="str">
        <f t="shared" si="0"/>
        <v>Mitchell Fredericks</v>
      </c>
      <c r="E33" s="136" t="s">
        <v>267</v>
      </c>
      <c r="F33" s="136" t="s">
        <v>329</v>
      </c>
      <c r="G33" s="233" t="s">
        <v>776</v>
      </c>
      <c r="H33" s="136" t="s">
        <v>777</v>
      </c>
      <c r="I33" s="136" t="s">
        <v>778</v>
      </c>
      <c r="J33" s="136" t="s">
        <v>272</v>
      </c>
      <c r="K33" s="136" t="s">
        <v>779</v>
      </c>
      <c r="L33" s="136" t="s">
        <v>274</v>
      </c>
      <c r="M33" s="136" t="s">
        <v>780</v>
      </c>
      <c r="N33" s="136" t="s">
        <v>276</v>
      </c>
      <c r="O33" s="136" t="s">
        <v>781</v>
      </c>
      <c r="P33" s="136" t="s">
        <v>782</v>
      </c>
      <c r="Q33" s="136" t="s">
        <v>783</v>
      </c>
      <c r="R33" s="136" t="s">
        <v>784</v>
      </c>
      <c r="S33" s="136" t="s">
        <v>784</v>
      </c>
      <c r="T33" s="136" t="s">
        <v>281</v>
      </c>
      <c r="U33" s="136" t="s">
        <v>281</v>
      </c>
      <c r="V33" s="136" t="s">
        <v>281</v>
      </c>
      <c r="W33" s="136" t="s">
        <v>47</v>
      </c>
    </row>
    <row r="34" spans="1:23">
      <c r="A34" s="136" t="s">
        <v>2517</v>
      </c>
      <c r="B34" s="136" t="s">
        <v>1075</v>
      </c>
      <c r="C34" s="136" t="s">
        <v>2497</v>
      </c>
      <c r="D34" s="136" t="str">
        <f t="shared" si="0"/>
        <v>Zac Zamprogno</v>
      </c>
      <c r="E34" s="136" t="s">
        <v>267</v>
      </c>
      <c r="F34" s="136" t="s">
        <v>268</v>
      </c>
      <c r="G34" s="233" t="s">
        <v>2531</v>
      </c>
      <c r="H34" s="136" t="s">
        <v>2532</v>
      </c>
      <c r="I34" s="136" t="s">
        <v>2603</v>
      </c>
      <c r="J34" s="136" t="s">
        <v>272</v>
      </c>
      <c r="K34" s="136" t="s">
        <v>2604</v>
      </c>
      <c r="L34" s="136" t="s">
        <v>274</v>
      </c>
      <c r="M34" s="136" t="s">
        <v>2605</v>
      </c>
      <c r="N34" s="136" t="s">
        <v>276</v>
      </c>
      <c r="O34" s="136" t="s">
        <v>2536</v>
      </c>
      <c r="P34" s="136" t="s">
        <v>2537</v>
      </c>
      <c r="Q34" s="136" t="s">
        <v>2606</v>
      </c>
      <c r="R34" s="136" t="s">
        <v>2606</v>
      </c>
      <c r="S34" s="136" t="s">
        <v>2538</v>
      </c>
      <c r="T34" s="136" t="s">
        <v>281</v>
      </c>
      <c r="U34" s="136" t="s">
        <v>281</v>
      </c>
      <c r="V34" s="136" t="s">
        <v>47</v>
      </c>
      <c r="W34" s="136" t="s">
        <v>47</v>
      </c>
    </row>
    <row r="35" spans="1:23">
      <c r="A35" s="136" t="s">
        <v>2516</v>
      </c>
      <c r="B35" s="136" t="s">
        <v>339</v>
      </c>
      <c r="C35" s="136" t="s">
        <v>2504</v>
      </c>
      <c r="D35" s="136" t="str">
        <f t="shared" si="0"/>
        <v>Peter Pearce</v>
      </c>
      <c r="E35" s="136" t="s">
        <v>267</v>
      </c>
      <c r="F35" s="136" t="s">
        <v>268</v>
      </c>
      <c r="G35" s="233" t="s">
        <v>2152</v>
      </c>
      <c r="H35" s="136" t="s">
        <v>2529</v>
      </c>
      <c r="I35" s="136" t="s">
        <v>2601</v>
      </c>
      <c r="J35" s="136" t="s">
        <v>272</v>
      </c>
      <c r="K35" s="136" t="s">
        <v>2563</v>
      </c>
      <c r="L35" s="136" t="s">
        <v>274</v>
      </c>
      <c r="M35" s="136" t="s">
        <v>2564</v>
      </c>
      <c r="N35" s="136" t="s">
        <v>276</v>
      </c>
      <c r="O35" s="136" t="s">
        <v>907</v>
      </c>
      <c r="P35" s="136" t="s">
        <v>2565</v>
      </c>
      <c r="Q35" s="136" t="s">
        <v>274</v>
      </c>
      <c r="R35" s="136" t="s">
        <v>2602</v>
      </c>
      <c r="S35" s="136" t="s">
        <v>2602</v>
      </c>
      <c r="T35" s="136" t="s">
        <v>281</v>
      </c>
      <c r="U35" s="136" t="s">
        <v>281</v>
      </c>
      <c r="V35" s="136" t="s">
        <v>281</v>
      </c>
      <c r="W35" s="136" t="s">
        <v>281</v>
      </c>
    </row>
    <row r="36" spans="1:23">
      <c r="A36" s="136" t="s">
        <v>1964</v>
      </c>
      <c r="B36" s="136" t="s">
        <v>1965</v>
      </c>
      <c r="C36" s="136" t="s">
        <v>1966</v>
      </c>
      <c r="D36" s="136" t="str">
        <f t="shared" si="0"/>
        <v>Angus Wallace</v>
      </c>
      <c r="E36" s="136" t="s">
        <v>267</v>
      </c>
      <c r="F36" s="136" t="s">
        <v>1096</v>
      </c>
      <c r="G36" s="233" t="s">
        <v>1954</v>
      </c>
      <c r="H36" s="136" t="s">
        <v>1967</v>
      </c>
      <c r="I36" s="136" t="s">
        <v>1968</v>
      </c>
      <c r="J36" s="136" t="s">
        <v>272</v>
      </c>
      <c r="K36" s="136" t="s">
        <v>1969</v>
      </c>
      <c r="L36" s="136" t="s">
        <v>274</v>
      </c>
      <c r="M36" s="136" t="s">
        <v>1970</v>
      </c>
      <c r="N36" s="136" t="s">
        <v>276</v>
      </c>
      <c r="O36" s="136" t="s">
        <v>709</v>
      </c>
      <c r="P36" s="136" t="s">
        <v>1971</v>
      </c>
      <c r="Q36" s="136" t="s">
        <v>274</v>
      </c>
      <c r="R36" s="136" t="s">
        <v>274</v>
      </c>
      <c r="S36" s="136" t="s">
        <v>1972</v>
      </c>
      <c r="T36" s="136" t="s">
        <v>281</v>
      </c>
      <c r="U36" s="136" t="s">
        <v>281</v>
      </c>
      <c r="V36" s="136" t="s">
        <v>47</v>
      </c>
      <c r="W36" s="136" t="s">
        <v>47</v>
      </c>
    </row>
    <row r="37" spans="1:23">
      <c r="A37" s="136" t="s">
        <v>1105</v>
      </c>
      <c r="B37" s="136" t="s">
        <v>283</v>
      </c>
      <c r="C37" s="136" t="s">
        <v>1106</v>
      </c>
      <c r="D37" s="136" t="str">
        <f t="shared" si="0"/>
        <v>Mathew Long</v>
      </c>
      <c r="E37" s="136" t="s">
        <v>267</v>
      </c>
      <c r="F37" s="136" t="s">
        <v>1096</v>
      </c>
      <c r="G37" s="233" t="s">
        <v>1097</v>
      </c>
      <c r="H37" s="136" t="s">
        <v>1098</v>
      </c>
      <c r="I37" s="136" t="s">
        <v>1107</v>
      </c>
      <c r="J37" s="136" t="s">
        <v>272</v>
      </c>
      <c r="K37" s="136" t="s">
        <v>1108</v>
      </c>
      <c r="L37" s="136" t="s">
        <v>274</v>
      </c>
      <c r="M37" s="136" t="s">
        <v>1109</v>
      </c>
      <c r="N37" s="136" t="s">
        <v>276</v>
      </c>
      <c r="O37" s="136" t="s">
        <v>1110</v>
      </c>
      <c r="P37" s="136" t="s">
        <v>1111</v>
      </c>
      <c r="Q37" s="136" t="s">
        <v>274</v>
      </c>
      <c r="R37" s="136" t="s">
        <v>1112</v>
      </c>
      <c r="S37" s="136" t="s">
        <v>1112</v>
      </c>
      <c r="T37" s="136" t="s">
        <v>281</v>
      </c>
      <c r="U37" s="136" t="s">
        <v>281</v>
      </c>
      <c r="V37" s="136" t="s">
        <v>47</v>
      </c>
      <c r="W37" s="136" t="s">
        <v>47</v>
      </c>
    </row>
    <row r="38" spans="1:23">
      <c r="A38" s="136" t="s">
        <v>2714</v>
      </c>
      <c r="B38" s="136" t="s">
        <v>2715</v>
      </c>
      <c r="C38" s="136" t="s">
        <v>661</v>
      </c>
      <c r="D38" s="136" t="str">
        <f t="shared" si="0"/>
        <v>Yu-Jin Lee</v>
      </c>
      <c r="E38" s="136" t="s">
        <v>267</v>
      </c>
      <c r="F38" s="136" t="s">
        <v>329</v>
      </c>
      <c r="G38" s="233" t="s">
        <v>2723</v>
      </c>
      <c r="H38" s="136" t="s">
        <v>2724</v>
      </c>
      <c r="I38" s="136" t="s">
        <v>2725</v>
      </c>
      <c r="J38" s="136" t="s">
        <v>272</v>
      </c>
      <c r="K38" s="136" t="s">
        <v>2726</v>
      </c>
      <c r="L38" s="136" t="s">
        <v>274</v>
      </c>
      <c r="M38" s="136" t="s">
        <v>2727</v>
      </c>
      <c r="N38" s="136" t="s">
        <v>276</v>
      </c>
      <c r="O38" s="136" t="s">
        <v>943</v>
      </c>
      <c r="P38" s="136" t="s">
        <v>2728</v>
      </c>
      <c r="Q38" s="136" t="s">
        <v>274</v>
      </c>
      <c r="R38" s="136" t="s">
        <v>2729</v>
      </c>
      <c r="S38" s="136" t="s">
        <v>2729</v>
      </c>
      <c r="T38" s="136" t="s">
        <v>281</v>
      </c>
      <c r="U38" s="136" t="s">
        <v>281</v>
      </c>
      <c r="V38" s="136" t="s">
        <v>47</v>
      </c>
      <c r="W38" s="136" t="s">
        <v>47</v>
      </c>
    </row>
    <row r="39" spans="1:23">
      <c r="A39" s="136" t="s">
        <v>1035</v>
      </c>
      <c r="B39" s="136" t="s">
        <v>418</v>
      </c>
      <c r="C39" s="136" t="s">
        <v>1036</v>
      </c>
      <c r="D39" s="136" t="str">
        <f t="shared" si="0"/>
        <v>Matthew Angilley</v>
      </c>
      <c r="E39" s="136" t="s">
        <v>267</v>
      </c>
      <c r="F39" s="136" t="s">
        <v>268</v>
      </c>
      <c r="G39" s="233" t="s">
        <v>1037</v>
      </c>
      <c r="H39" s="136" t="s">
        <v>1038</v>
      </c>
      <c r="I39" s="136" t="s">
        <v>1039</v>
      </c>
      <c r="J39" s="136" t="s">
        <v>272</v>
      </c>
      <c r="K39" s="136" t="s">
        <v>1040</v>
      </c>
      <c r="L39" s="136" t="s">
        <v>274</v>
      </c>
      <c r="M39" s="136" t="s">
        <v>1041</v>
      </c>
      <c r="N39" s="136" t="s">
        <v>276</v>
      </c>
      <c r="O39" s="136" t="s">
        <v>495</v>
      </c>
      <c r="P39" s="136" t="s">
        <v>1042</v>
      </c>
      <c r="Q39" s="136" t="s">
        <v>1043</v>
      </c>
      <c r="R39" s="136" t="s">
        <v>274</v>
      </c>
      <c r="S39" s="136" t="s">
        <v>1043</v>
      </c>
      <c r="T39" s="136" t="s">
        <v>281</v>
      </c>
      <c r="U39" s="136" t="s">
        <v>281</v>
      </c>
      <c r="V39" s="136" t="s">
        <v>281</v>
      </c>
      <c r="W39" s="136" t="s">
        <v>281</v>
      </c>
    </row>
    <row r="40" spans="1:23">
      <c r="A40" s="136" t="s">
        <v>2317</v>
      </c>
      <c r="B40" s="136" t="s">
        <v>2318</v>
      </c>
      <c r="C40" s="136" t="s">
        <v>2319</v>
      </c>
      <c r="D40" s="136" t="str">
        <f t="shared" si="0"/>
        <v>IAN G Stones</v>
      </c>
      <c r="E40" s="136" t="s">
        <v>267</v>
      </c>
      <c r="F40" s="136" t="s">
        <v>2150</v>
      </c>
      <c r="G40" s="233" t="s">
        <v>2151</v>
      </c>
      <c r="H40" s="136" t="s">
        <v>2164</v>
      </c>
      <c r="I40" s="136" t="s">
        <v>2320</v>
      </c>
      <c r="J40" s="136" t="s">
        <v>272</v>
      </c>
      <c r="K40" s="136" t="s">
        <v>2321</v>
      </c>
      <c r="L40" s="136" t="s">
        <v>274</v>
      </c>
      <c r="M40" s="136" t="s">
        <v>674</v>
      </c>
      <c r="N40" s="136" t="s">
        <v>276</v>
      </c>
      <c r="O40" s="136" t="s">
        <v>447</v>
      </c>
      <c r="P40" s="136" t="s">
        <v>2322</v>
      </c>
      <c r="Q40" s="136" t="s">
        <v>2323</v>
      </c>
      <c r="R40" s="136" t="s">
        <v>274</v>
      </c>
      <c r="S40" s="136" t="s">
        <v>274</v>
      </c>
      <c r="T40" s="136" t="s">
        <v>281</v>
      </c>
      <c r="U40" s="136" t="s">
        <v>281</v>
      </c>
      <c r="V40" s="136" t="s">
        <v>281</v>
      </c>
      <c r="W40" s="136" t="s">
        <v>281</v>
      </c>
    </row>
    <row r="41" spans="1:23">
      <c r="A41" s="136" t="s">
        <v>2324</v>
      </c>
      <c r="B41" s="136" t="s">
        <v>2325</v>
      </c>
      <c r="C41" s="136" t="s">
        <v>2319</v>
      </c>
      <c r="D41" s="136" t="str">
        <f t="shared" si="0"/>
        <v>Lilian Stones</v>
      </c>
      <c r="E41" s="136" t="s">
        <v>267</v>
      </c>
      <c r="F41" s="136" t="s">
        <v>2150</v>
      </c>
      <c r="G41" s="233" t="s">
        <v>2151</v>
      </c>
      <c r="H41" s="136" t="s">
        <v>2164</v>
      </c>
      <c r="I41" s="136" t="s">
        <v>2326</v>
      </c>
      <c r="J41" s="136" t="s">
        <v>307</v>
      </c>
      <c r="K41" s="136" t="s">
        <v>2327</v>
      </c>
      <c r="L41" s="136" t="s">
        <v>274</v>
      </c>
      <c r="M41" s="136" t="s">
        <v>657</v>
      </c>
      <c r="N41" s="136" t="s">
        <v>276</v>
      </c>
      <c r="O41" s="136" t="s">
        <v>460</v>
      </c>
      <c r="P41" s="136" t="s">
        <v>2328</v>
      </c>
      <c r="Q41" s="136" t="s">
        <v>2329</v>
      </c>
      <c r="R41" s="136" t="s">
        <v>274</v>
      </c>
      <c r="S41" s="136" t="s">
        <v>2330</v>
      </c>
      <c r="T41" s="136" t="s">
        <v>281</v>
      </c>
      <c r="U41" s="136" t="s">
        <v>281</v>
      </c>
      <c r="V41" s="136" t="s">
        <v>47</v>
      </c>
      <c r="W41" s="136" t="s">
        <v>47</v>
      </c>
    </row>
    <row r="42" spans="1:23">
      <c r="A42" s="136" t="s">
        <v>1084</v>
      </c>
      <c r="B42" s="136" t="s">
        <v>1085</v>
      </c>
      <c r="C42" s="136" t="s">
        <v>1086</v>
      </c>
      <c r="D42" s="136" t="str">
        <f t="shared" si="0"/>
        <v>Glenn Williams</v>
      </c>
      <c r="E42" s="136" t="s">
        <v>267</v>
      </c>
      <c r="F42" s="136" t="s">
        <v>329</v>
      </c>
      <c r="G42" s="233" t="s">
        <v>1077</v>
      </c>
      <c r="H42" s="136" t="s">
        <v>1078</v>
      </c>
      <c r="I42" s="136" t="s">
        <v>1087</v>
      </c>
      <c r="J42" s="136" t="s">
        <v>272</v>
      </c>
      <c r="K42" s="136" t="s">
        <v>1088</v>
      </c>
      <c r="L42" s="136" t="s">
        <v>274</v>
      </c>
      <c r="M42" s="136" t="s">
        <v>1089</v>
      </c>
      <c r="N42" s="136" t="s">
        <v>276</v>
      </c>
      <c r="O42" s="136" t="s">
        <v>1090</v>
      </c>
      <c r="P42" s="136" t="s">
        <v>1091</v>
      </c>
      <c r="Q42" s="136" t="s">
        <v>1092</v>
      </c>
      <c r="R42" s="136" t="s">
        <v>1092</v>
      </c>
      <c r="S42" s="136" t="s">
        <v>1093</v>
      </c>
      <c r="T42" s="136" t="s">
        <v>281</v>
      </c>
      <c r="U42" s="136" t="s">
        <v>281</v>
      </c>
      <c r="V42" s="136" t="s">
        <v>281</v>
      </c>
      <c r="W42" s="136" t="s">
        <v>281</v>
      </c>
    </row>
    <row r="43" spans="1:23">
      <c r="A43" s="136" t="s">
        <v>2270</v>
      </c>
      <c r="B43" s="136" t="s">
        <v>265</v>
      </c>
      <c r="C43" s="136" t="s">
        <v>2271</v>
      </c>
      <c r="D43" s="136" t="str">
        <f t="shared" si="0"/>
        <v>John Horsburgh</v>
      </c>
      <c r="E43" s="136" t="s">
        <v>267</v>
      </c>
      <c r="F43" s="136" t="s">
        <v>2150</v>
      </c>
      <c r="G43" s="233" t="s">
        <v>2151</v>
      </c>
      <c r="H43" s="136" t="s">
        <v>2164</v>
      </c>
      <c r="I43" s="136" t="s">
        <v>2272</v>
      </c>
      <c r="J43" s="136" t="s">
        <v>272</v>
      </c>
      <c r="K43" s="136" t="s">
        <v>2273</v>
      </c>
      <c r="L43" s="136" t="s">
        <v>274</v>
      </c>
      <c r="M43" s="136" t="s">
        <v>2274</v>
      </c>
      <c r="N43" s="136" t="s">
        <v>276</v>
      </c>
      <c r="O43" s="136" t="s">
        <v>1711</v>
      </c>
      <c r="P43" s="136" t="s">
        <v>2275</v>
      </c>
      <c r="Q43" s="136" t="s">
        <v>274</v>
      </c>
      <c r="R43" s="136" t="s">
        <v>274</v>
      </c>
      <c r="S43" s="136" t="s">
        <v>2276</v>
      </c>
      <c r="T43" s="136" t="s">
        <v>281</v>
      </c>
      <c r="U43" s="136" t="s">
        <v>281</v>
      </c>
      <c r="V43" s="136" t="s">
        <v>281</v>
      </c>
      <c r="W43" s="136" t="s">
        <v>281</v>
      </c>
    </row>
    <row r="44" spans="1:23">
      <c r="A44" s="136" t="s">
        <v>2307</v>
      </c>
      <c r="B44" s="136" t="s">
        <v>2308</v>
      </c>
      <c r="C44" s="136" t="s">
        <v>2309</v>
      </c>
      <c r="D44" s="136" t="str">
        <f t="shared" si="0"/>
        <v>Romel Reyes</v>
      </c>
      <c r="E44" s="136" t="s">
        <v>267</v>
      </c>
      <c r="F44" s="136" t="s">
        <v>2150</v>
      </c>
      <c r="G44" s="233" t="s">
        <v>2151</v>
      </c>
      <c r="H44" s="136" t="s">
        <v>2310</v>
      </c>
      <c r="I44" s="136" t="s">
        <v>2311</v>
      </c>
      <c r="J44" s="136" t="s">
        <v>272</v>
      </c>
      <c r="K44" s="136" t="s">
        <v>2312</v>
      </c>
      <c r="L44" s="136" t="s">
        <v>274</v>
      </c>
      <c r="M44" s="136" t="s">
        <v>2313</v>
      </c>
      <c r="N44" s="136" t="s">
        <v>276</v>
      </c>
      <c r="O44" s="136" t="s">
        <v>2314</v>
      </c>
      <c r="P44" s="136" t="s">
        <v>2315</v>
      </c>
      <c r="Q44" s="136" t="s">
        <v>274</v>
      </c>
      <c r="R44" s="136" t="s">
        <v>2316</v>
      </c>
      <c r="S44" s="136" t="s">
        <v>2316</v>
      </c>
      <c r="T44" s="136" t="s">
        <v>281</v>
      </c>
      <c r="U44" s="136" t="s">
        <v>281</v>
      </c>
      <c r="V44" s="136" t="s">
        <v>281</v>
      </c>
      <c r="W44" s="136" t="s">
        <v>281</v>
      </c>
    </row>
    <row r="45" spans="1:23">
      <c r="A45" s="136" t="s">
        <v>2293</v>
      </c>
      <c r="B45" s="136" t="s">
        <v>2155</v>
      </c>
      <c r="C45" s="136" t="s">
        <v>1606</v>
      </c>
      <c r="D45" s="136" t="str">
        <f t="shared" si="0"/>
        <v>Russell Newell</v>
      </c>
      <c r="E45" s="136" t="s">
        <v>267</v>
      </c>
      <c r="F45" s="136" t="s">
        <v>2150</v>
      </c>
      <c r="G45" s="233" t="s">
        <v>2151</v>
      </c>
      <c r="H45" s="136" t="s">
        <v>2294</v>
      </c>
      <c r="I45" s="136" t="s">
        <v>2295</v>
      </c>
      <c r="J45" s="136" t="s">
        <v>272</v>
      </c>
      <c r="K45" s="136" t="s">
        <v>2296</v>
      </c>
      <c r="L45" s="136" t="s">
        <v>274</v>
      </c>
      <c r="M45" s="136" t="s">
        <v>2297</v>
      </c>
      <c r="N45" s="136" t="s">
        <v>276</v>
      </c>
      <c r="O45" s="136" t="s">
        <v>2298</v>
      </c>
      <c r="P45" s="136" t="s">
        <v>2299</v>
      </c>
      <c r="Q45" s="136" t="s">
        <v>274</v>
      </c>
      <c r="R45" s="136" t="s">
        <v>2300</v>
      </c>
      <c r="S45" s="136" t="s">
        <v>2300</v>
      </c>
      <c r="T45" s="136" t="s">
        <v>281</v>
      </c>
      <c r="U45" s="136" t="s">
        <v>281</v>
      </c>
      <c r="V45" s="136" t="s">
        <v>281</v>
      </c>
      <c r="W45" s="136" t="s">
        <v>281</v>
      </c>
    </row>
    <row r="46" spans="1:23">
      <c r="A46" s="136" t="s">
        <v>1349</v>
      </c>
      <c r="B46" s="136" t="s">
        <v>1014</v>
      </c>
      <c r="C46" s="136" t="s">
        <v>1340</v>
      </c>
      <c r="D46" s="136" t="str">
        <f t="shared" si="0"/>
        <v>Paul Mckinnon</v>
      </c>
      <c r="E46" s="136" t="s">
        <v>267</v>
      </c>
      <c r="F46" s="136" t="s">
        <v>1179</v>
      </c>
      <c r="G46" s="233" t="s">
        <v>1341</v>
      </c>
      <c r="H46" s="136" t="s">
        <v>1342</v>
      </c>
      <c r="I46" s="136" t="s">
        <v>1350</v>
      </c>
      <c r="J46" s="136" t="s">
        <v>272</v>
      </c>
      <c r="K46" s="136" t="s">
        <v>1344</v>
      </c>
      <c r="L46" s="136" t="s">
        <v>274</v>
      </c>
      <c r="M46" s="136" t="s">
        <v>1345</v>
      </c>
      <c r="N46" s="136" t="s">
        <v>276</v>
      </c>
      <c r="O46" s="136" t="s">
        <v>1346</v>
      </c>
      <c r="P46" s="136" t="s">
        <v>1347</v>
      </c>
      <c r="Q46" s="136" t="s">
        <v>274</v>
      </c>
      <c r="R46" s="136" t="s">
        <v>1348</v>
      </c>
      <c r="S46" s="136" t="s">
        <v>1348</v>
      </c>
      <c r="T46" s="136" t="s">
        <v>281</v>
      </c>
      <c r="U46" s="136" t="s">
        <v>281</v>
      </c>
      <c r="V46" s="136" t="s">
        <v>47</v>
      </c>
      <c r="W46" s="136" t="s">
        <v>47</v>
      </c>
    </row>
    <row r="47" spans="1:23">
      <c r="A47" s="136" t="s">
        <v>536</v>
      </c>
      <c r="B47" s="136" t="s">
        <v>537</v>
      </c>
      <c r="C47" s="136" t="s">
        <v>538</v>
      </c>
      <c r="D47" s="136" t="str">
        <f t="shared" si="0"/>
        <v>Ryan Monaghan</v>
      </c>
      <c r="E47" s="136" t="s">
        <v>267</v>
      </c>
      <c r="F47" s="136" t="s">
        <v>329</v>
      </c>
      <c r="G47" s="233" t="s">
        <v>420</v>
      </c>
      <c r="H47" s="136" t="s">
        <v>421</v>
      </c>
      <c r="I47" s="136" t="s">
        <v>539</v>
      </c>
      <c r="J47" s="136" t="s">
        <v>272</v>
      </c>
      <c r="K47" s="136" t="s">
        <v>540</v>
      </c>
      <c r="L47" s="136" t="s">
        <v>274</v>
      </c>
      <c r="M47" s="136" t="s">
        <v>541</v>
      </c>
      <c r="N47" s="136" t="s">
        <v>276</v>
      </c>
      <c r="O47" s="136" t="s">
        <v>391</v>
      </c>
      <c r="P47" s="136" t="s">
        <v>542</v>
      </c>
      <c r="Q47" s="136" t="s">
        <v>543</v>
      </c>
      <c r="R47" s="136" t="s">
        <v>543</v>
      </c>
      <c r="S47" s="136" t="s">
        <v>544</v>
      </c>
      <c r="T47" s="136" t="s">
        <v>281</v>
      </c>
      <c r="U47" s="136" t="s">
        <v>281</v>
      </c>
      <c r="V47" s="136" t="s">
        <v>47</v>
      </c>
      <c r="W47" s="136" t="s">
        <v>47</v>
      </c>
    </row>
    <row r="48" spans="1:23">
      <c r="A48" s="136" t="s">
        <v>2514</v>
      </c>
      <c r="B48" s="136" t="s">
        <v>1075</v>
      </c>
      <c r="C48" s="136" t="s">
        <v>2515</v>
      </c>
      <c r="D48" s="136" t="str">
        <f t="shared" si="0"/>
        <v>Zac Geddes</v>
      </c>
      <c r="E48" s="136" t="s">
        <v>267</v>
      </c>
      <c r="F48" s="136" t="s">
        <v>316</v>
      </c>
      <c r="G48" s="233" t="s">
        <v>2594</v>
      </c>
      <c r="H48" s="136" t="s">
        <v>2595</v>
      </c>
      <c r="I48" s="136" t="s">
        <v>1767</v>
      </c>
      <c r="J48" s="136" t="s">
        <v>272</v>
      </c>
      <c r="K48" s="136" t="s">
        <v>2596</v>
      </c>
      <c r="L48" s="136" t="s">
        <v>274</v>
      </c>
      <c r="M48" s="136" t="s">
        <v>2597</v>
      </c>
      <c r="N48" s="136" t="s">
        <v>276</v>
      </c>
      <c r="O48" s="136" t="s">
        <v>2345</v>
      </c>
      <c r="P48" s="136" t="s">
        <v>2598</v>
      </c>
      <c r="Q48" s="136" t="s">
        <v>2599</v>
      </c>
      <c r="R48" s="136" t="s">
        <v>2600</v>
      </c>
      <c r="S48" s="136" t="s">
        <v>2600</v>
      </c>
      <c r="T48" s="136" t="s">
        <v>281</v>
      </c>
      <c r="U48" s="136" t="s">
        <v>281</v>
      </c>
      <c r="V48" s="136" t="s">
        <v>47</v>
      </c>
      <c r="W48" s="136" t="s">
        <v>47</v>
      </c>
    </row>
    <row r="49" spans="1:23">
      <c r="A49" s="136" t="s">
        <v>1331</v>
      </c>
      <c r="B49" s="136" t="s">
        <v>1332</v>
      </c>
      <c r="C49" s="136" t="s">
        <v>1333</v>
      </c>
      <c r="D49" s="136" t="str">
        <f t="shared" si="0"/>
        <v>Jack Lemon</v>
      </c>
      <c r="E49" s="136" t="s">
        <v>267</v>
      </c>
      <c r="F49" s="136" t="s">
        <v>1096</v>
      </c>
      <c r="G49" s="233" t="s">
        <v>1334</v>
      </c>
      <c r="H49" s="136" t="s">
        <v>1307</v>
      </c>
      <c r="I49" s="136" t="s">
        <v>1335</v>
      </c>
      <c r="J49" s="136" t="s">
        <v>272</v>
      </c>
      <c r="K49" s="136" t="s">
        <v>1336</v>
      </c>
      <c r="L49" s="136" t="s">
        <v>274</v>
      </c>
      <c r="M49" s="136" t="s">
        <v>1337</v>
      </c>
      <c r="N49" s="136" t="s">
        <v>276</v>
      </c>
      <c r="O49" s="136" t="s">
        <v>560</v>
      </c>
      <c r="P49" s="136" t="s">
        <v>1338</v>
      </c>
      <c r="Q49" s="136" t="s">
        <v>2593</v>
      </c>
      <c r="R49" s="136" t="s">
        <v>274</v>
      </c>
      <c r="S49" s="136" t="s">
        <v>2593</v>
      </c>
      <c r="T49" s="136" t="s">
        <v>281</v>
      </c>
      <c r="U49" s="136" t="s">
        <v>281</v>
      </c>
      <c r="V49" s="136" t="s">
        <v>47</v>
      </c>
      <c r="W49" s="136" t="s">
        <v>47</v>
      </c>
    </row>
    <row r="50" spans="1:23">
      <c r="A50" s="136" t="s">
        <v>371</v>
      </c>
      <c r="B50" s="136" t="s">
        <v>372</v>
      </c>
      <c r="C50" s="136" t="s">
        <v>361</v>
      </c>
      <c r="D50" s="136" t="str">
        <f t="shared" si="0"/>
        <v>Hunter Cutting</v>
      </c>
      <c r="E50" s="136" t="s">
        <v>284</v>
      </c>
      <c r="F50" s="136" t="s">
        <v>268</v>
      </c>
      <c r="G50" s="233" t="s">
        <v>341</v>
      </c>
      <c r="H50" s="136" t="s">
        <v>342</v>
      </c>
      <c r="I50" s="136" t="s">
        <v>373</v>
      </c>
      <c r="J50" s="136" t="s">
        <v>272</v>
      </c>
      <c r="K50" s="136" t="s">
        <v>363</v>
      </c>
      <c r="L50" s="136" t="s">
        <v>274</v>
      </c>
      <c r="M50" s="136" t="s">
        <v>364</v>
      </c>
      <c r="N50" s="136" t="s">
        <v>276</v>
      </c>
      <c r="O50" s="136" t="s">
        <v>365</v>
      </c>
      <c r="P50" s="136" t="s">
        <v>366</v>
      </c>
      <c r="Q50" s="136" t="s">
        <v>274</v>
      </c>
      <c r="R50" s="136" t="s">
        <v>367</v>
      </c>
      <c r="S50" s="136" t="s">
        <v>367</v>
      </c>
      <c r="T50" s="136" t="s">
        <v>281</v>
      </c>
      <c r="U50" s="136" t="s">
        <v>281</v>
      </c>
      <c r="V50" s="136" t="s">
        <v>281</v>
      </c>
      <c r="W50" s="136" t="s">
        <v>281</v>
      </c>
    </row>
    <row r="51" spans="1:23">
      <c r="A51" s="136" t="s">
        <v>368</v>
      </c>
      <c r="B51" s="136" t="s">
        <v>369</v>
      </c>
      <c r="C51" s="136" t="s">
        <v>361</v>
      </c>
      <c r="D51" s="136" t="str">
        <f t="shared" si="0"/>
        <v>Harrison Cutting</v>
      </c>
      <c r="E51" s="136" t="s">
        <v>284</v>
      </c>
      <c r="F51" s="136" t="s">
        <v>268</v>
      </c>
      <c r="G51" s="233" t="s">
        <v>341</v>
      </c>
      <c r="H51" s="136" t="s">
        <v>342</v>
      </c>
      <c r="I51" s="136" t="s">
        <v>370</v>
      </c>
      <c r="J51" s="136" t="s">
        <v>272</v>
      </c>
      <c r="K51" s="136" t="s">
        <v>363</v>
      </c>
      <c r="L51" s="136" t="s">
        <v>274</v>
      </c>
      <c r="M51" s="136" t="s">
        <v>364</v>
      </c>
      <c r="N51" s="136" t="s">
        <v>276</v>
      </c>
      <c r="O51" s="136" t="s">
        <v>365</v>
      </c>
      <c r="P51" s="136" t="s">
        <v>366</v>
      </c>
      <c r="Q51" s="136" t="s">
        <v>367</v>
      </c>
      <c r="R51" s="136" t="s">
        <v>274</v>
      </c>
      <c r="S51" s="136" t="s">
        <v>367</v>
      </c>
      <c r="T51" s="136" t="s">
        <v>281</v>
      </c>
      <c r="U51" s="136" t="s">
        <v>281</v>
      </c>
      <c r="V51" s="136" t="s">
        <v>281</v>
      </c>
      <c r="W51" s="136" t="s">
        <v>281</v>
      </c>
    </row>
    <row r="52" spans="1:23">
      <c r="A52" s="136" t="s">
        <v>2216</v>
      </c>
      <c r="B52" s="136" t="s">
        <v>516</v>
      </c>
      <c r="C52" s="136" t="s">
        <v>2206</v>
      </c>
      <c r="D52" s="136" t="str">
        <f t="shared" si="0"/>
        <v>James Freeburn</v>
      </c>
      <c r="E52" s="136" t="s">
        <v>267</v>
      </c>
      <c r="F52" s="136" t="s">
        <v>2153</v>
      </c>
      <c r="G52" s="233" t="s">
        <v>2151</v>
      </c>
      <c r="H52" s="136" t="s">
        <v>2207</v>
      </c>
      <c r="I52" s="136" t="s">
        <v>577</v>
      </c>
      <c r="J52" s="136" t="s">
        <v>272</v>
      </c>
      <c r="K52" s="136" t="s">
        <v>2209</v>
      </c>
      <c r="L52" s="136" t="s">
        <v>274</v>
      </c>
      <c r="M52" s="136" t="s">
        <v>2210</v>
      </c>
      <c r="N52" s="136" t="s">
        <v>276</v>
      </c>
      <c r="O52" s="136" t="s">
        <v>413</v>
      </c>
      <c r="P52" s="136" t="s">
        <v>2211</v>
      </c>
      <c r="Q52" s="136" t="s">
        <v>2217</v>
      </c>
      <c r="R52" s="136" t="s">
        <v>2212</v>
      </c>
      <c r="S52" s="136" t="s">
        <v>2218</v>
      </c>
      <c r="T52" s="136" t="s">
        <v>281</v>
      </c>
      <c r="U52" s="136" t="s">
        <v>281</v>
      </c>
      <c r="V52" s="136" t="s">
        <v>281</v>
      </c>
      <c r="W52" s="136" t="s">
        <v>47</v>
      </c>
    </row>
    <row r="53" spans="1:23">
      <c r="A53" s="136" t="s">
        <v>1781</v>
      </c>
      <c r="B53" s="136" t="s">
        <v>499</v>
      </c>
      <c r="C53" s="136" t="s">
        <v>1782</v>
      </c>
      <c r="D53" s="136" t="str">
        <f t="shared" si="0"/>
        <v>Blake Keogh</v>
      </c>
      <c r="E53" s="136" t="s">
        <v>267</v>
      </c>
      <c r="F53" s="136" t="s">
        <v>1096</v>
      </c>
      <c r="G53" s="233" t="s">
        <v>1783</v>
      </c>
      <c r="H53" s="136" t="s">
        <v>1784</v>
      </c>
      <c r="I53" s="136" t="s">
        <v>1785</v>
      </c>
      <c r="J53" s="136" t="s">
        <v>272</v>
      </c>
      <c r="K53" s="136" t="s">
        <v>1786</v>
      </c>
      <c r="L53" s="136" t="s">
        <v>274</v>
      </c>
      <c r="M53" s="136" t="s">
        <v>1787</v>
      </c>
      <c r="N53" s="136" t="s">
        <v>276</v>
      </c>
      <c r="O53" s="136" t="s">
        <v>907</v>
      </c>
      <c r="P53" s="136" t="s">
        <v>1788</v>
      </c>
      <c r="Q53" s="136" t="s">
        <v>274</v>
      </c>
      <c r="R53" s="136" t="s">
        <v>274</v>
      </c>
      <c r="S53" s="136" t="s">
        <v>1789</v>
      </c>
      <c r="T53" s="136" t="s">
        <v>281</v>
      </c>
      <c r="U53" s="136" t="s">
        <v>281</v>
      </c>
      <c r="V53" s="136" t="s">
        <v>47</v>
      </c>
      <c r="W53" s="136" t="s">
        <v>47</v>
      </c>
    </row>
    <row r="54" spans="1:23">
      <c r="A54" s="136" t="s">
        <v>741</v>
      </c>
      <c r="B54" s="136" t="s">
        <v>742</v>
      </c>
      <c r="C54" s="136" t="s">
        <v>743</v>
      </c>
      <c r="D54" s="136" t="str">
        <f t="shared" si="0"/>
        <v>Nicholas Caruso</v>
      </c>
      <c r="E54" s="136" t="s">
        <v>267</v>
      </c>
      <c r="F54" s="136" t="s">
        <v>329</v>
      </c>
      <c r="G54" s="233" t="s">
        <v>744</v>
      </c>
      <c r="H54" s="136" t="s">
        <v>745</v>
      </c>
      <c r="I54" s="136" t="s">
        <v>746</v>
      </c>
      <c r="J54" s="136" t="s">
        <v>272</v>
      </c>
      <c r="K54" s="136" t="s">
        <v>747</v>
      </c>
      <c r="L54" s="136" t="s">
        <v>274</v>
      </c>
      <c r="M54" s="136" t="s">
        <v>748</v>
      </c>
      <c r="N54" s="136" t="s">
        <v>276</v>
      </c>
      <c r="O54" s="136" t="s">
        <v>356</v>
      </c>
      <c r="P54" s="136" t="s">
        <v>749</v>
      </c>
      <c r="Q54" s="136" t="s">
        <v>750</v>
      </c>
      <c r="R54" s="136" t="s">
        <v>751</v>
      </c>
      <c r="S54" s="136" t="s">
        <v>751</v>
      </c>
      <c r="T54" s="136" t="s">
        <v>281</v>
      </c>
      <c r="U54" s="136" t="s">
        <v>281</v>
      </c>
      <c r="V54" s="136" t="s">
        <v>47</v>
      </c>
      <c r="W54" s="136" t="s">
        <v>47</v>
      </c>
    </row>
    <row r="55" spans="1:23">
      <c r="A55" s="136" t="s">
        <v>598</v>
      </c>
      <c r="B55" s="136" t="s">
        <v>599</v>
      </c>
      <c r="C55" s="136" t="s">
        <v>600</v>
      </c>
      <c r="D55" s="136" t="str">
        <f t="shared" si="0"/>
        <v>Andy Sandlin</v>
      </c>
      <c r="E55" s="136" t="s">
        <v>267</v>
      </c>
      <c r="F55" s="136" t="s">
        <v>316</v>
      </c>
      <c r="G55" s="233" t="s">
        <v>601</v>
      </c>
      <c r="H55" s="136" t="s">
        <v>602</v>
      </c>
      <c r="I55" s="136" t="s">
        <v>603</v>
      </c>
      <c r="J55" s="136" t="s">
        <v>272</v>
      </c>
      <c r="K55" s="136" t="s">
        <v>604</v>
      </c>
      <c r="L55" s="136" t="s">
        <v>274</v>
      </c>
      <c r="M55" s="136" t="s">
        <v>605</v>
      </c>
      <c r="N55" s="136" t="s">
        <v>276</v>
      </c>
      <c r="O55" s="136" t="s">
        <v>606</v>
      </c>
      <c r="P55" s="136" t="s">
        <v>607</v>
      </c>
      <c r="Q55" s="136" t="s">
        <v>608</v>
      </c>
      <c r="R55" s="136" t="s">
        <v>274</v>
      </c>
      <c r="S55" s="136" t="s">
        <v>609</v>
      </c>
      <c r="T55" s="136" t="s">
        <v>281</v>
      </c>
      <c r="U55" s="136" t="s">
        <v>281</v>
      </c>
      <c r="V55" s="136" t="s">
        <v>47</v>
      </c>
      <c r="W55" s="136" t="s">
        <v>47</v>
      </c>
    </row>
    <row r="56" spans="1:23">
      <c r="A56" s="136" t="s">
        <v>1829</v>
      </c>
      <c r="B56" s="136" t="s">
        <v>1830</v>
      </c>
      <c r="C56" s="136" t="s">
        <v>1831</v>
      </c>
      <c r="D56" s="136" t="str">
        <f t="shared" si="0"/>
        <v>Toby Webb</v>
      </c>
      <c r="E56" s="136" t="s">
        <v>267</v>
      </c>
      <c r="F56" s="136" t="s">
        <v>1096</v>
      </c>
      <c r="G56" s="233" t="s">
        <v>1832</v>
      </c>
      <c r="H56" s="136" t="s">
        <v>1833</v>
      </c>
      <c r="I56" s="136" t="s">
        <v>1834</v>
      </c>
      <c r="J56" s="136" t="s">
        <v>272</v>
      </c>
      <c r="K56" s="136" t="s">
        <v>1835</v>
      </c>
      <c r="L56" s="136" t="s">
        <v>274</v>
      </c>
      <c r="M56" s="136" t="s">
        <v>1836</v>
      </c>
      <c r="N56" s="136" t="s">
        <v>276</v>
      </c>
      <c r="O56" s="136" t="s">
        <v>1004</v>
      </c>
      <c r="P56" s="136" t="s">
        <v>1837</v>
      </c>
      <c r="Q56" s="136" t="s">
        <v>1838</v>
      </c>
      <c r="R56" s="136" t="s">
        <v>1839</v>
      </c>
      <c r="S56" s="136" t="s">
        <v>1840</v>
      </c>
      <c r="T56" s="136" t="s">
        <v>281</v>
      </c>
      <c r="U56" s="136" t="s">
        <v>281</v>
      </c>
      <c r="V56" s="136" t="s">
        <v>47</v>
      </c>
      <c r="W56" s="136" t="s">
        <v>47</v>
      </c>
    </row>
    <row r="57" spans="1:23">
      <c r="A57" s="136" t="s">
        <v>2301</v>
      </c>
      <c r="B57" s="136" t="s">
        <v>2302</v>
      </c>
      <c r="C57" s="136" t="s">
        <v>1639</v>
      </c>
      <c r="D57" s="136" t="str">
        <f t="shared" si="0"/>
        <v>Patrick Parry</v>
      </c>
      <c r="E57" s="136" t="s">
        <v>267</v>
      </c>
      <c r="F57" s="136" t="s">
        <v>2150</v>
      </c>
      <c r="G57" s="233" t="s">
        <v>2151</v>
      </c>
      <c r="H57" s="136" t="s">
        <v>1641</v>
      </c>
      <c r="I57" s="136" t="s">
        <v>2303</v>
      </c>
      <c r="J57" s="136" t="s">
        <v>272</v>
      </c>
      <c r="K57" s="136" t="s">
        <v>2304</v>
      </c>
      <c r="L57" s="136" t="s">
        <v>274</v>
      </c>
      <c r="M57" s="136" t="s">
        <v>2305</v>
      </c>
      <c r="N57" s="136" t="s">
        <v>276</v>
      </c>
      <c r="O57" s="136" t="s">
        <v>413</v>
      </c>
      <c r="P57" s="136" t="s">
        <v>2306</v>
      </c>
      <c r="Q57" s="136" t="s">
        <v>274</v>
      </c>
      <c r="R57" s="136" t="s">
        <v>274</v>
      </c>
      <c r="S57" s="136" t="s">
        <v>1645</v>
      </c>
      <c r="T57" s="136" t="s">
        <v>281</v>
      </c>
      <c r="U57" s="136" t="s">
        <v>281</v>
      </c>
      <c r="V57" s="136" t="s">
        <v>47</v>
      </c>
      <c r="W57" s="136" t="s">
        <v>47</v>
      </c>
    </row>
    <row r="58" spans="1:23">
      <c r="A58" s="136" t="s">
        <v>2070</v>
      </c>
      <c r="B58" s="136" t="s">
        <v>369</v>
      </c>
      <c r="C58" s="136" t="s">
        <v>2065</v>
      </c>
      <c r="D58" s="136" t="str">
        <f t="shared" si="0"/>
        <v>Harrison Dengate</v>
      </c>
      <c r="E58" s="136" t="s">
        <v>267</v>
      </c>
      <c r="F58" s="136" t="s">
        <v>316</v>
      </c>
      <c r="G58" s="233" t="s">
        <v>2459</v>
      </c>
      <c r="H58" s="136" t="s">
        <v>2460</v>
      </c>
      <c r="I58" s="136" t="s">
        <v>2071</v>
      </c>
      <c r="J58" s="136" t="s">
        <v>272</v>
      </c>
      <c r="K58" s="136" t="s">
        <v>2072</v>
      </c>
      <c r="L58" s="136" t="s">
        <v>274</v>
      </c>
      <c r="M58" s="136" t="s">
        <v>2073</v>
      </c>
      <c r="N58" s="136" t="s">
        <v>276</v>
      </c>
      <c r="O58" s="136" t="s">
        <v>469</v>
      </c>
      <c r="P58" s="136" t="s">
        <v>2068</v>
      </c>
      <c r="Q58" s="136" t="s">
        <v>2074</v>
      </c>
      <c r="R58" s="136" t="s">
        <v>274</v>
      </c>
      <c r="S58" s="136" t="s">
        <v>2075</v>
      </c>
      <c r="T58" s="136" t="s">
        <v>281</v>
      </c>
      <c r="U58" s="136" t="s">
        <v>281</v>
      </c>
      <c r="V58" s="136" t="s">
        <v>47</v>
      </c>
      <c r="W58" s="136" t="s">
        <v>47</v>
      </c>
    </row>
    <row r="59" spans="1:23">
      <c r="A59" s="136" t="s">
        <v>2078</v>
      </c>
      <c r="B59" s="136" t="s">
        <v>509</v>
      </c>
      <c r="C59" s="136" t="s">
        <v>1178</v>
      </c>
      <c r="D59" s="136" t="str">
        <f t="shared" si="0"/>
        <v>Lachlan Campbell</v>
      </c>
      <c r="E59" s="136" t="s">
        <v>267</v>
      </c>
      <c r="F59" s="136" t="s">
        <v>329</v>
      </c>
      <c r="G59" s="233" t="s">
        <v>2592</v>
      </c>
      <c r="H59" s="136" t="s">
        <v>654</v>
      </c>
      <c r="I59" s="136" t="s">
        <v>2079</v>
      </c>
      <c r="J59" s="136" t="s">
        <v>272</v>
      </c>
      <c r="K59" s="136" t="s">
        <v>2080</v>
      </c>
      <c r="L59" s="136" t="s">
        <v>274</v>
      </c>
      <c r="M59" s="136" t="s">
        <v>2081</v>
      </c>
      <c r="N59" s="136" t="s">
        <v>276</v>
      </c>
      <c r="O59" s="136" t="s">
        <v>1711</v>
      </c>
      <c r="P59" s="136" t="s">
        <v>2082</v>
      </c>
      <c r="Q59" s="136" t="s">
        <v>2083</v>
      </c>
      <c r="R59" s="136" t="s">
        <v>274</v>
      </c>
      <c r="S59" s="136" t="s">
        <v>2083</v>
      </c>
      <c r="T59" s="136" t="s">
        <v>281</v>
      </c>
      <c r="U59" s="136" t="s">
        <v>281</v>
      </c>
      <c r="V59" s="136" t="s">
        <v>47</v>
      </c>
      <c r="W59" s="136" t="s">
        <v>47</v>
      </c>
    </row>
    <row r="60" spans="1:23">
      <c r="A60" s="136" t="s">
        <v>1044</v>
      </c>
      <c r="B60" s="136" t="s">
        <v>490</v>
      </c>
      <c r="C60" s="136" t="s">
        <v>1045</v>
      </c>
      <c r="D60" s="136" t="str">
        <f t="shared" si="0"/>
        <v>Tyler Brown</v>
      </c>
      <c r="E60" s="136" t="s">
        <v>267</v>
      </c>
      <c r="F60" s="136" t="s">
        <v>329</v>
      </c>
      <c r="G60" s="233" t="s">
        <v>1037</v>
      </c>
      <c r="H60" s="136" t="s">
        <v>1038</v>
      </c>
      <c r="I60" s="136" t="s">
        <v>1046</v>
      </c>
      <c r="J60" s="136" t="s">
        <v>272</v>
      </c>
      <c r="K60" s="136" t="s">
        <v>1047</v>
      </c>
      <c r="L60" s="136" t="s">
        <v>1048</v>
      </c>
      <c r="M60" s="136" t="s">
        <v>1049</v>
      </c>
      <c r="N60" s="136" t="s">
        <v>276</v>
      </c>
      <c r="O60" s="136" t="s">
        <v>1050</v>
      </c>
      <c r="P60" s="136" t="s">
        <v>1051</v>
      </c>
      <c r="Q60" s="136" t="s">
        <v>1052</v>
      </c>
      <c r="R60" s="136" t="s">
        <v>274</v>
      </c>
      <c r="S60" s="136" t="s">
        <v>1052</v>
      </c>
      <c r="T60" s="136" t="s">
        <v>281</v>
      </c>
      <c r="U60" s="136" t="s">
        <v>281</v>
      </c>
      <c r="V60" s="136" t="s">
        <v>281</v>
      </c>
      <c r="W60" s="136" t="s">
        <v>281</v>
      </c>
    </row>
    <row r="61" spans="1:23">
      <c r="A61" s="136" t="s">
        <v>1453</v>
      </c>
      <c r="B61" s="136" t="s">
        <v>1196</v>
      </c>
      <c r="C61" s="136" t="s">
        <v>1454</v>
      </c>
      <c r="D61" s="136" t="str">
        <f t="shared" si="0"/>
        <v>Daniel Fraser</v>
      </c>
      <c r="E61" s="136" t="s">
        <v>267</v>
      </c>
      <c r="F61" s="136" t="s">
        <v>1096</v>
      </c>
      <c r="G61" s="233" t="s">
        <v>1455</v>
      </c>
      <c r="H61" s="136" t="s">
        <v>1456</v>
      </c>
      <c r="I61" s="136" t="s">
        <v>1457</v>
      </c>
      <c r="J61" s="136" t="s">
        <v>272</v>
      </c>
      <c r="K61" s="136" t="s">
        <v>1458</v>
      </c>
      <c r="L61" s="136" t="s">
        <v>274</v>
      </c>
      <c r="M61" s="136" t="s">
        <v>1459</v>
      </c>
      <c r="N61" s="136" t="s">
        <v>276</v>
      </c>
      <c r="O61" s="136" t="s">
        <v>1460</v>
      </c>
      <c r="P61" s="136" t="s">
        <v>1461</v>
      </c>
      <c r="Q61" s="136" t="s">
        <v>274</v>
      </c>
      <c r="R61" s="136" t="s">
        <v>1462</v>
      </c>
      <c r="S61" s="136" t="s">
        <v>1463</v>
      </c>
      <c r="T61" s="136" t="s">
        <v>281</v>
      </c>
      <c r="U61" s="136" t="s">
        <v>281</v>
      </c>
      <c r="V61" s="136" t="s">
        <v>47</v>
      </c>
      <c r="W61" s="136" t="s">
        <v>47</v>
      </c>
    </row>
    <row r="62" spans="1:23">
      <c r="A62" s="136" t="s">
        <v>1943</v>
      </c>
      <c r="B62" s="136" t="s">
        <v>1944</v>
      </c>
      <c r="C62" s="136" t="s">
        <v>1945</v>
      </c>
      <c r="D62" s="136" t="str">
        <f t="shared" si="0"/>
        <v>Mitch Lozina</v>
      </c>
      <c r="E62" s="136" t="s">
        <v>267</v>
      </c>
      <c r="F62" s="136" t="s">
        <v>1096</v>
      </c>
      <c r="G62" s="233" t="s">
        <v>1935</v>
      </c>
      <c r="H62" s="136" t="s">
        <v>1936</v>
      </c>
      <c r="I62" s="136" t="s">
        <v>1946</v>
      </c>
      <c r="J62" s="136" t="s">
        <v>272</v>
      </c>
      <c r="K62" s="136" t="s">
        <v>1947</v>
      </c>
      <c r="L62" s="136" t="s">
        <v>274</v>
      </c>
      <c r="M62" s="136" t="s">
        <v>1948</v>
      </c>
      <c r="N62" s="136" t="s">
        <v>276</v>
      </c>
      <c r="O62" s="136" t="s">
        <v>1949</v>
      </c>
      <c r="P62" s="136" t="s">
        <v>1950</v>
      </c>
      <c r="Q62" s="136" t="s">
        <v>274</v>
      </c>
      <c r="R62" s="136" t="s">
        <v>1951</v>
      </c>
      <c r="S62" s="136" t="s">
        <v>1951</v>
      </c>
      <c r="T62" s="136" t="s">
        <v>281</v>
      </c>
      <c r="U62" s="136" t="s">
        <v>281</v>
      </c>
      <c r="V62" s="136" t="s">
        <v>47</v>
      </c>
      <c r="W62" s="136" t="s">
        <v>47</v>
      </c>
    </row>
    <row r="63" spans="1:23">
      <c r="A63" s="136" t="s">
        <v>1475</v>
      </c>
      <c r="B63" s="136" t="s">
        <v>614</v>
      </c>
      <c r="C63" s="136" t="s">
        <v>1466</v>
      </c>
      <c r="D63" s="136" t="str">
        <f t="shared" si="0"/>
        <v>Christopher Kapp</v>
      </c>
      <c r="E63" s="136" t="s">
        <v>267</v>
      </c>
      <c r="F63" s="136" t="s">
        <v>755</v>
      </c>
      <c r="G63" s="233" t="s">
        <v>1467</v>
      </c>
      <c r="H63" s="136" t="s">
        <v>1468</v>
      </c>
      <c r="I63" s="136" t="s">
        <v>1476</v>
      </c>
      <c r="J63" s="136" t="s">
        <v>272</v>
      </c>
      <c r="K63" s="136" t="s">
        <v>1477</v>
      </c>
      <c r="L63" s="136" t="s">
        <v>274</v>
      </c>
      <c r="M63" s="136" t="s">
        <v>1478</v>
      </c>
      <c r="N63" s="136" t="s">
        <v>276</v>
      </c>
      <c r="O63" s="136" t="s">
        <v>1472</v>
      </c>
      <c r="P63" s="136" t="s">
        <v>1479</v>
      </c>
      <c r="Q63" s="136" t="s">
        <v>1474</v>
      </c>
      <c r="R63" s="136" t="s">
        <v>274</v>
      </c>
      <c r="S63" s="136" t="s">
        <v>1474</v>
      </c>
      <c r="T63" s="136" t="s">
        <v>281</v>
      </c>
      <c r="U63" s="136" t="s">
        <v>281</v>
      </c>
      <c r="V63" s="136" t="s">
        <v>281</v>
      </c>
      <c r="W63" s="136" t="s">
        <v>281</v>
      </c>
    </row>
    <row r="64" spans="1:23">
      <c r="A64" s="136" t="s">
        <v>1375</v>
      </c>
      <c r="B64" s="136" t="s">
        <v>537</v>
      </c>
      <c r="C64" s="136" t="s">
        <v>1376</v>
      </c>
      <c r="D64" s="136" t="str">
        <f t="shared" si="0"/>
        <v>Ryan Tomsett</v>
      </c>
      <c r="E64" s="136" t="s">
        <v>267</v>
      </c>
      <c r="F64" s="136" t="s">
        <v>755</v>
      </c>
      <c r="G64" s="233" t="s">
        <v>1377</v>
      </c>
      <c r="H64" s="136" t="s">
        <v>1378</v>
      </c>
      <c r="I64" s="136" t="s">
        <v>1379</v>
      </c>
      <c r="J64" s="136" t="s">
        <v>272</v>
      </c>
      <c r="K64" s="136" t="s">
        <v>1380</v>
      </c>
      <c r="L64" s="136" t="s">
        <v>274</v>
      </c>
      <c r="M64" s="136" t="s">
        <v>748</v>
      </c>
      <c r="N64" s="136" t="s">
        <v>276</v>
      </c>
      <c r="O64" s="136" t="s">
        <v>356</v>
      </c>
      <c r="P64" s="136" t="s">
        <v>1381</v>
      </c>
      <c r="Q64" s="136" t="s">
        <v>1382</v>
      </c>
      <c r="R64" s="136" t="s">
        <v>274</v>
      </c>
      <c r="S64" s="136" t="s">
        <v>1383</v>
      </c>
      <c r="T64" s="136" t="s">
        <v>281</v>
      </c>
      <c r="U64" s="136" t="s">
        <v>281</v>
      </c>
      <c r="V64" s="136" t="s">
        <v>47</v>
      </c>
      <c r="W64" s="136" t="s">
        <v>47</v>
      </c>
    </row>
    <row r="65" spans="1:23">
      <c r="A65" s="136" t="s">
        <v>2511</v>
      </c>
      <c r="B65" s="136" t="s">
        <v>2512</v>
      </c>
      <c r="C65" s="136" t="s">
        <v>2513</v>
      </c>
      <c r="D65" s="136" t="str">
        <f t="shared" si="0"/>
        <v>Victoria Lopes</v>
      </c>
      <c r="E65" s="136" t="s">
        <v>267</v>
      </c>
      <c r="F65" s="136" t="s">
        <v>329</v>
      </c>
      <c r="G65" s="233" t="s">
        <v>2055</v>
      </c>
      <c r="H65" s="136" t="s">
        <v>2447</v>
      </c>
      <c r="I65" s="136" t="s">
        <v>2588</v>
      </c>
      <c r="J65" s="136" t="s">
        <v>307</v>
      </c>
      <c r="K65" s="136" t="s">
        <v>2589</v>
      </c>
      <c r="L65" s="136" t="s">
        <v>274</v>
      </c>
      <c r="M65" s="136" t="s">
        <v>1071</v>
      </c>
      <c r="N65" s="136" t="s">
        <v>276</v>
      </c>
      <c r="O65" s="136" t="s">
        <v>888</v>
      </c>
      <c r="P65" s="136" t="s">
        <v>2590</v>
      </c>
      <c r="Q65" s="136" t="s">
        <v>274</v>
      </c>
      <c r="R65" s="136" t="s">
        <v>2591</v>
      </c>
      <c r="S65" s="136" t="s">
        <v>2591</v>
      </c>
      <c r="T65" s="136" t="s">
        <v>281</v>
      </c>
      <c r="U65" s="136" t="s">
        <v>281</v>
      </c>
      <c r="V65" s="136" t="s">
        <v>47</v>
      </c>
      <c r="W65" s="136" t="s">
        <v>47</v>
      </c>
    </row>
    <row r="66" spans="1:23">
      <c r="A66" s="136" t="s">
        <v>2094</v>
      </c>
      <c r="B66" s="136" t="s">
        <v>964</v>
      </c>
      <c r="C66" s="136" t="s">
        <v>2095</v>
      </c>
      <c r="D66" s="136" t="str">
        <f t="shared" ref="D66:D129" si="1">CONCATENATE(B66," ",C66)</f>
        <v>Stephen Wright</v>
      </c>
      <c r="E66" s="136" t="s">
        <v>267</v>
      </c>
      <c r="F66" s="136" t="s">
        <v>2096</v>
      </c>
      <c r="G66" s="233" t="s">
        <v>2097</v>
      </c>
      <c r="H66" s="136" t="s">
        <v>1586</v>
      </c>
      <c r="I66" s="136" t="s">
        <v>2098</v>
      </c>
      <c r="J66" s="136" t="s">
        <v>272</v>
      </c>
      <c r="K66" s="136" t="s">
        <v>2099</v>
      </c>
      <c r="L66" s="136" t="s">
        <v>274</v>
      </c>
      <c r="M66" s="136" t="s">
        <v>2100</v>
      </c>
      <c r="N66" s="136" t="s">
        <v>276</v>
      </c>
      <c r="O66" s="136" t="s">
        <v>2101</v>
      </c>
      <c r="P66" s="136" t="s">
        <v>2102</v>
      </c>
      <c r="Q66" s="136" t="s">
        <v>2103</v>
      </c>
      <c r="R66" s="136" t="s">
        <v>274</v>
      </c>
      <c r="S66" s="136" t="s">
        <v>2103</v>
      </c>
      <c r="T66" s="136" t="s">
        <v>281</v>
      </c>
      <c r="U66" s="136" t="s">
        <v>281</v>
      </c>
      <c r="V66" s="136" t="s">
        <v>47</v>
      </c>
      <c r="W66" s="136" t="s">
        <v>47</v>
      </c>
    </row>
    <row r="67" spans="1:23">
      <c r="A67" s="136" t="s">
        <v>359</v>
      </c>
      <c r="B67" s="136" t="s">
        <v>360</v>
      </c>
      <c r="C67" s="136" t="s">
        <v>361</v>
      </c>
      <c r="D67" s="136" t="str">
        <f t="shared" si="1"/>
        <v>Barry-John Cutting</v>
      </c>
      <c r="E67" s="136" t="s">
        <v>267</v>
      </c>
      <c r="F67" s="136" t="s">
        <v>268</v>
      </c>
      <c r="G67" s="233" t="s">
        <v>341</v>
      </c>
      <c r="H67" s="136" t="s">
        <v>342</v>
      </c>
      <c r="I67" s="136" t="s">
        <v>362</v>
      </c>
      <c r="J67" s="136" t="s">
        <v>272</v>
      </c>
      <c r="K67" s="136" t="s">
        <v>363</v>
      </c>
      <c r="L67" s="136" t="s">
        <v>274</v>
      </c>
      <c r="M67" s="136" t="s">
        <v>364</v>
      </c>
      <c r="N67" s="136" t="s">
        <v>276</v>
      </c>
      <c r="O67" s="136" t="s">
        <v>365</v>
      </c>
      <c r="P67" s="136" t="s">
        <v>366</v>
      </c>
      <c r="Q67" s="136" t="s">
        <v>274</v>
      </c>
      <c r="R67" s="136" t="s">
        <v>367</v>
      </c>
      <c r="S67" s="136" t="s">
        <v>367</v>
      </c>
      <c r="T67" s="136" t="s">
        <v>281</v>
      </c>
      <c r="U67" s="136" t="s">
        <v>281</v>
      </c>
      <c r="V67" s="136" t="s">
        <v>281</v>
      </c>
      <c r="W67" s="136" t="s">
        <v>281</v>
      </c>
    </row>
    <row r="68" spans="1:23">
      <c r="A68" s="136" t="s">
        <v>2277</v>
      </c>
      <c r="B68" s="136" t="s">
        <v>2278</v>
      </c>
      <c r="C68" s="136" t="s">
        <v>2279</v>
      </c>
      <c r="D68" s="136" t="str">
        <f t="shared" si="1"/>
        <v>Dan Lindsay</v>
      </c>
      <c r="E68" s="136" t="s">
        <v>267</v>
      </c>
      <c r="F68" s="136" t="s">
        <v>2150</v>
      </c>
      <c r="G68" s="233" t="s">
        <v>2151</v>
      </c>
      <c r="H68" s="136" t="s">
        <v>2129</v>
      </c>
      <c r="I68" s="136" t="s">
        <v>2280</v>
      </c>
      <c r="J68" s="136" t="s">
        <v>272</v>
      </c>
      <c r="K68" s="136" t="s">
        <v>2281</v>
      </c>
      <c r="L68" s="136" t="s">
        <v>274</v>
      </c>
      <c r="M68" s="136" t="s">
        <v>504</v>
      </c>
      <c r="N68" s="136" t="s">
        <v>276</v>
      </c>
      <c r="O68" s="136" t="s">
        <v>413</v>
      </c>
      <c r="P68" s="136" t="s">
        <v>2282</v>
      </c>
      <c r="Q68" s="136" t="s">
        <v>274</v>
      </c>
      <c r="R68" s="136" t="s">
        <v>2283</v>
      </c>
      <c r="S68" s="136" t="s">
        <v>2283</v>
      </c>
      <c r="T68" s="136" t="s">
        <v>281</v>
      </c>
      <c r="U68" s="136" t="s">
        <v>281</v>
      </c>
      <c r="V68" s="136" t="s">
        <v>281</v>
      </c>
      <c r="W68" s="136" t="s">
        <v>281</v>
      </c>
    </row>
    <row r="69" spans="1:23">
      <c r="A69" s="136" t="s">
        <v>462</v>
      </c>
      <c r="B69" s="136" t="s">
        <v>463</v>
      </c>
      <c r="C69" s="136" t="s">
        <v>464</v>
      </c>
      <c r="D69" s="136" t="str">
        <f t="shared" si="1"/>
        <v>Greg Holden</v>
      </c>
      <c r="E69" s="136" t="s">
        <v>267</v>
      </c>
      <c r="F69" s="136" t="s">
        <v>268</v>
      </c>
      <c r="G69" s="233" t="s">
        <v>330</v>
      </c>
      <c r="H69" s="136" t="s">
        <v>465</v>
      </c>
      <c r="I69" s="136" t="s">
        <v>466</v>
      </c>
      <c r="J69" s="136" t="s">
        <v>272</v>
      </c>
      <c r="K69" s="136" t="s">
        <v>467</v>
      </c>
      <c r="L69" s="136" t="s">
        <v>274</v>
      </c>
      <c r="M69" s="136" t="s">
        <v>468</v>
      </c>
      <c r="N69" s="136" t="s">
        <v>276</v>
      </c>
      <c r="O69" s="136" t="s">
        <v>469</v>
      </c>
      <c r="P69" s="136" t="s">
        <v>470</v>
      </c>
      <c r="Q69" s="136" t="s">
        <v>274</v>
      </c>
      <c r="R69" s="136" t="s">
        <v>274</v>
      </c>
      <c r="S69" s="136" t="s">
        <v>471</v>
      </c>
      <c r="T69" s="136" t="s">
        <v>281</v>
      </c>
      <c r="U69" s="136" t="s">
        <v>281</v>
      </c>
      <c r="V69" s="136" t="s">
        <v>47</v>
      </c>
      <c r="W69" s="136" t="s">
        <v>47</v>
      </c>
    </row>
    <row r="70" spans="1:23">
      <c r="A70" s="136" t="s">
        <v>2161</v>
      </c>
      <c r="B70" s="136" t="s">
        <v>2162</v>
      </c>
      <c r="C70" s="136" t="s">
        <v>2163</v>
      </c>
      <c r="D70" s="136" t="str">
        <f t="shared" si="1"/>
        <v>Robert H Blackman</v>
      </c>
      <c r="E70" s="136" t="s">
        <v>267</v>
      </c>
      <c r="F70" s="136" t="s">
        <v>2150</v>
      </c>
      <c r="G70" s="233" t="s">
        <v>2151</v>
      </c>
      <c r="H70" s="136" t="s">
        <v>2164</v>
      </c>
      <c r="I70" s="136" t="s">
        <v>2165</v>
      </c>
      <c r="J70" s="136" t="s">
        <v>272</v>
      </c>
      <c r="K70" s="136" t="s">
        <v>2166</v>
      </c>
      <c r="L70" s="136" t="s">
        <v>274</v>
      </c>
      <c r="M70" s="136" t="s">
        <v>2167</v>
      </c>
      <c r="N70" s="136" t="s">
        <v>276</v>
      </c>
      <c r="O70" s="136" t="s">
        <v>1004</v>
      </c>
      <c r="P70" s="136" t="s">
        <v>2168</v>
      </c>
      <c r="Q70" s="136" t="s">
        <v>2169</v>
      </c>
      <c r="R70" s="136" t="s">
        <v>274</v>
      </c>
      <c r="S70" s="136" t="s">
        <v>274</v>
      </c>
      <c r="T70" s="136" t="s">
        <v>281</v>
      </c>
      <c r="U70" s="136" t="s">
        <v>281</v>
      </c>
      <c r="V70" s="136" t="s">
        <v>281</v>
      </c>
      <c r="W70" s="136" t="s">
        <v>281</v>
      </c>
    </row>
    <row r="71" spans="1:23">
      <c r="A71" s="136" t="s">
        <v>1961</v>
      </c>
      <c r="B71" s="136" t="s">
        <v>1962</v>
      </c>
      <c r="C71" s="136" t="s">
        <v>1953</v>
      </c>
      <c r="D71" s="136" t="str">
        <f t="shared" si="1"/>
        <v>Rob Rutkowski</v>
      </c>
      <c r="E71" s="136" t="s">
        <v>267</v>
      </c>
      <c r="F71" s="136" t="s">
        <v>755</v>
      </c>
      <c r="G71" s="233" t="s">
        <v>1954</v>
      </c>
      <c r="H71" s="136" t="s">
        <v>1955</v>
      </c>
      <c r="I71" s="136" t="s">
        <v>1963</v>
      </c>
      <c r="J71" s="136" t="s">
        <v>272</v>
      </c>
      <c r="K71" s="136" t="s">
        <v>1957</v>
      </c>
      <c r="L71" s="136" t="s">
        <v>274</v>
      </c>
      <c r="M71" s="136" t="s">
        <v>1958</v>
      </c>
      <c r="N71" s="136" t="s">
        <v>276</v>
      </c>
      <c r="O71" s="136" t="s">
        <v>322</v>
      </c>
      <c r="P71" s="136" t="s">
        <v>1959</v>
      </c>
      <c r="Q71" s="136" t="s">
        <v>274</v>
      </c>
      <c r="R71" s="136" t="s">
        <v>1960</v>
      </c>
      <c r="S71" s="136" t="s">
        <v>1960</v>
      </c>
      <c r="T71" s="136" t="s">
        <v>281</v>
      </c>
      <c r="U71" s="136" t="s">
        <v>281</v>
      </c>
      <c r="V71" s="136" t="s">
        <v>281</v>
      </c>
      <c r="W71" s="136" t="s">
        <v>281</v>
      </c>
    </row>
    <row r="72" spans="1:23">
      <c r="A72" s="136" t="s">
        <v>956</v>
      </c>
      <c r="B72" s="136" t="s">
        <v>957</v>
      </c>
      <c r="C72" s="136" t="s">
        <v>949</v>
      </c>
      <c r="D72" s="136" t="str">
        <f t="shared" si="1"/>
        <v>Simon Dartell</v>
      </c>
      <c r="E72" s="136" t="s">
        <v>267</v>
      </c>
      <c r="F72" s="136" t="s">
        <v>268</v>
      </c>
      <c r="G72" s="233" t="s">
        <v>929</v>
      </c>
      <c r="H72" s="136" t="s">
        <v>930</v>
      </c>
      <c r="I72" s="136" t="s">
        <v>958</v>
      </c>
      <c r="J72" s="136" t="s">
        <v>272</v>
      </c>
      <c r="K72" s="136" t="s">
        <v>959</v>
      </c>
      <c r="L72" s="136" t="s">
        <v>274</v>
      </c>
      <c r="M72" s="136" t="s">
        <v>960</v>
      </c>
      <c r="N72" s="136" t="s">
        <v>276</v>
      </c>
      <c r="O72" s="136" t="s">
        <v>953</v>
      </c>
      <c r="P72" s="136" t="s">
        <v>961</v>
      </c>
      <c r="Q72" s="136" t="s">
        <v>274</v>
      </c>
      <c r="R72" s="136" t="s">
        <v>274</v>
      </c>
      <c r="S72" s="136" t="s">
        <v>962</v>
      </c>
      <c r="T72" s="136" t="s">
        <v>281</v>
      </c>
      <c r="U72" s="136" t="s">
        <v>281</v>
      </c>
      <c r="V72" s="136" t="s">
        <v>281</v>
      </c>
      <c r="W72" s="136" t="s">
        <v>281</v>
      </c>
    </row>
    <row r="73" spans="1:23">
      <c r="A73" s="136" t="s">
        <v>900</v>
      </c>
      <c r="B73" s="136" t="s">
        <v>442</v>
      </c>
      <c r="C73" s="136" t="s">
        <v>901</v>
      </c>
      <c r="D73" s="136" t="str">
        <f t="shared" si="1"/>
        <v>Aaron Jones</v>
      </c>
      <c r="E73" s="136" t="s">
        <v>267</v>
      </c>
      <c r="F73" s="136" t="s">
        <v>329</v>
      </c>
      <c r="G73" s="233" t="s">
        <v>902</v>
      </c>
      <c r="H73" s="136" t="s">
        <v>903</v>
      </c>
      <c r="I73" s="136" t="s">
        <v>904</v>
      </c>
      <c r="J73" s="136" t="s">
        <v>272</v>
      </c>
      <c r="K73" s="136" t="s">
        <v>905</v>
      </c>
      <c r="L73" s="136" t="s">
        <v>274</v>
      </c>
      <c r="M73" s="136" t="s">
        <v>906</v>
      </c>
      <c r="N73" s="136" t="s">
        <v>276</v>
      </c>
      <c r="O73" s="136" t="s">
        <v>907</v>
      </c>
      <c r="P73" s="136" t="s">
        <v>908</v>
      </c>
      <c r="Q73" s="136" t="s">
        <v>274</v>
      </c>
      <c r="R73" s="136" t="s">
        <v>909</v>
      </c>
      <c r="S73" s="136" t="s">
        <v>909</v>
      </c>
      <c r="T73" s="136" t="s">
        <v>281</v>
      </c>
      <c r="U73" s="136" t="s">
        <v>281</v>
      </c>
      <c r="V73" s="136" t="s">
        <v>47</v>
      </c>
      <c r="W73" s="136" t="s">
        <v>47</v>
      </c>
    </row>
    <row r="74" spans="1:23">
      <c r="A74" s="136" t="s">
        <v>870</v>
      </c>
      <c r="B74" s="136" t="s">
        <v>473</v>
      </c>
      <c r="C74" s="136" t="s">
        <v>861</v>
      </c>
      <c r="D74" s="136" t="str">
        <f t="shared" si="1"/>
        <v>Jordan Shalala</v>
      </c>
      <c r="E74" s="136" t="s">
        <v>267</v>
      </c>
      <c r="F74" s="136" t="s">
        <v>316</v>
      </c>
      <c r="G74" s="233" t="s">
        <v>862</v>
      </c>
      <c r="H74" s="136" t="s">
        <v>863</v>
      </c>
      <c r="I74" s="136" t="s">
        <v>871</v>
      </c>
      <c r="J74" s="136" t="s">
        <v>272</v>
      </c>
      <c r="K74" s="136" t="s">
        <v>865</v>
      </c>
      <c r="L74" s="136" t="s">
        <v>274</v>
      </c>
      <c r="M74" s="136" t="s">
        <v>866</v>
      </c>
      <c r="N74" s="136" t="s">
        <v>276</v>
      </c>
      <c r="O74" s="136" t="s">
        <v>867</v>
      </c>
      <c r="P74" s="136" t="s">
        <v>868</v>
      </c>
      <c r="Q74" s="136" t="s">
        <v>274</v>
      </c>
      <c r="R74" s="136" t="s">
        <v>869</v>
      </c>
      <c r="S74" s="136" t="s">
        <v>869</v>
      </c>
      <c r="T74" s="136" t="s">
        <v>281</v>
      </c>
      <c r="U74" s="136" t="s">
        <v>281</v>
      </c>
      <c r="V74" s="136" t="s">
        <v>47</v>
      </c>
      <c r="W74" s="136" t="s">
        <v>47</v>
      </c>
    </row>
    <row r="75" spans="1:23">
      <c r="A75" s="136" t="s">
        <v>823</v>
      </c>
      <c r="B75" s="136" t="s">
        <v>824</v>
      </c>
      <c r="C75" s="136" t="s">
        <v>825</v>
      </c>
      <c r="D75" s="136" t="str">
        <f t="shared" si="1"/>
        <v>Oliver Saade</v>
      </c>
      <c r="E75" s="136" t="s">
        <v>267</v>
      </c>
      <c r="F75" s="136" t="s">
        <v>268</v>
      </c>
      <c r="G75" s="233" t="s">
        <v>810</v>
      </c>
      <c r="H75" s="136" t="s">
        <v>811</v>
      </c>
      <c r="I75" s="136" t="s">
        <v>826</v>
      </c>
      <c r="J75" s="136" t="s">
        <v>272</v>
      </c>
      <c r="K75" s="136" t="s">
        <v>827</v>
      </c>
      <c r="L75" s="136" t="s">
        <v>274</v>
      </c>
      <c r="M75" s="136" t="s">
        <v>828</v>
      </c>
      <c r="N75" s="136" t="s">
        <v>276</v>
      </c>
      <c r="O75" s="136" t="s">
        <v>829</v>
      </c>
      <c r="P75" s="136" t="s">
        <v>830</v>
      </c>
      <c r="Q75" s="136" t="s">
        <v>274</v>
      </c>
      <c r="R75" s="136" t="s">
        <v>831</v>
      </c>
      <c r="S75" s="136" t="s">
        <v>831</v>
      </c>
      <c r="T75" s="136" t="s">
        <v>281</v>
      </c>
      <c r="U75" s="136" t="s">
        <v>281</v>
      </c>
      <c r="V75" s="136" t="s">
        <v>47</v>
      </c>
      <c r="W75" s="136" t="s">
        <v>47</v>
      </c>
    </row>
    <row r="76" spans="1:23">
      <c r="A76" s="136" t="s">
        <v>2221</v>
      </c>
      <c r="B76" s="136" t="s">
        <v>1196</v>
      </c>
      <c r="C76" s="136" t="s">
        <v>2222</v>
      </c>
      <c r="D76" s="136" t="str">
        <f t="shared" si="1"/>
        <v>Daniel Frougas</v>
      </c>
      <c r="E76" s="136" t="s">
        <v>267</v>
      </c>
      <c r="F76" s="136" t="s">
        <v>329</v>
      </c>
      <c r="G76" s="233" t="s">
        <v>2730</v>
      </c>
      <c r="H76" s="136" t="s">
        <v>2731</v>
      </c>
      <c r="I76" s="136" t="s">
        <v>2223</v>
      </c>
      <c r="J76" s="136" t="s">
        <v>272</v>
      </c>
      <c r="K76" s="136" t="s">
        <v>2224</v>
      </c>
      <c r="L76" s="136" t="s">
        <v>274</v>
      </c>
      <c r="M76" s="136" t="s">
        <v>2225</v>
      </c>
      <c r="N76" s="136" t="s">
        <v>276</v>
      </c>
      <c r="O76" s="136" t="s">
        <v>2226</v>
      </c>
      <c r="P76" s="136" t="s">
        <v>2227</v>
      </c>
      <c r="Q76" s="136" t="s">
        <v>274</v>
      </c>
      <c r="R76" s="136" t="s">
        <v>2228</v>
      </c>
      <c r="S76" s="136" t="s">
        <v>2228</v>
      </c>
      <c r="T76" s="136" t="s">
        <v>281</v>
      </c>
      <c r="U76" s="136" t="s">
        <v>281</v>
      </c>
      <c r="V76" s="136" t="s">
        <v>47</v>
      </c>
      <c r="W76" s="136" t="s">
        <v>47</v>
      </c>
    </row>
    <row r="77" spans="1:23">
      <c r="A77" s="136" t="s">
        <v>2508</v>
      </c>
      <c r="B77" s="136" t="s">
        <v>2509</v>
      </c>
      <c r="C77" s="136" t="s">
        <v>2510</v>
      </c>
      <c r="D77" s="136" t="str">
        <f t="shared" si="1"/>
        <v>Melissa Whitmore</v>
      </c>
      <c r="E77" s="136" t="s">
        <v>267</v>
      </c>
      <c r="F77" s="136" t="s">
        <v>329</v>
      </c>
      <c r="G77" s="233" t="s">
        <v>2579</v>
      </c>
      <c r="H77" s="136" t="s">
        <v>2580</v>
      </c>
      <c r="I77" s="136" t="s">
        <v>2581</v>
      </c>
      <c r="J77" s="136" t="s">
        <v>307</v>
      </c>
      <c r="K77" s="136" t="s">
        <v>2582</v>
      </c>
      <c r="L77" s="136" t="s">
        <v>274</v>
      </c>
      <c r="M77" s="136" t="s">
        <v>2583</v>
      </c>
      <c r="N77" s="136" t="s">
        <v>276</v>
      </c>
      <c r="O77" s="136" t="s">
        <v>731</v>
      </c>
      <c r="P77" s="136" t="s">
        <v>2584</v>
      </c>
      <c r="Q77" s="136" t="s">
        <v>2585</v>
      </c>
      <c r="R77" s="136" t="s">
        <v>2586</v>
      </c>
      <c r="S77" s="136" t="s">
        <v>2587</v>
      </c>
      <c r="T77" s="136" t="s">
        <v>281</v>
      </c>
      <c r="U77" s="136" t="s">
        <v>281</v>
      </c>
      <c r="V77" s="136" t="s">
        <v>47</v>
      </c>
      <c r="W77" s="136" t="s">
        <v>47</v>
      </c>
    </row>
    <row r="78" spans="1:23">
      <c r="A78" s="136" t="s">
        <v>1389</v>
      </c>
      <c r="B78" s="136" t="s">
        <v>734</v>
      </c>
      <c r="C78" s="136" t="s">
        <v>1390</v>
      </c>
      <c r="D78" s="136" t="str">
        <f t="shared" si="1"/>
        <v>Joshua Pontello</v>
      </c>
      <c r="E78" s="136" t="s">
        <v>267</v>
      </c>
      <c r="F78" s="136" t="s">
        <v>1096</v>
      </c>
      <c r="G78" s="233" t="s">
        <v>1391</v>
      </c>
      <c r="H78" s="136" t="s">
        <v>1392</v>
      </c>
      <c r="I78" s="136" t="s">
        <v>1393</v>
      </c>
      <c r="J78" s="136" t="s">
        <v>272</v>
      </c>
      <c r="K78" s="136" t="s">
        <v>1394</v>
      </c>
      <c r="L78" s="136" t="s">
        <v>274</v>
      </c>
      <c r="M78" s="136" t="s">
        <v>1395</v>
      </c>
      <c r="N78" s="136" t="s">
        <v>276</v>
      </c>
      <c r="O78" s="136" t="s">
        <v>829</v>
      </c>
      <c r="P78" s="136" t="s">
        <v>1396</v>
      </c>
      <c r="Q78" s="136" t="s">
        <v>274</v>
      </c>
      <c r="R78" s="136" t="s">
        <v>1397</v>
      </c>
      <c r="S78" s="136" t="s">
        <v>1397</v>
      </c>
      <c r="T78" s="136" t="s">
        <v>281</v>
      </c>
      <c r="U78" s="136" t="s">
        <v>281</v>
      </c>
      <c r="V78" s="136" t="s">
        <v>47</v>
      </c>
      <c r="W78" s="136" t="s">
        <v>47</v>
      </c>
    </row>
    <row r="79" spans="1:23">
      <c r="A79" s="136" t="s">
        <v>453</v>
      </c>
      <c r="B79" s="136" t="s">
        <v>454</v>
      </c>
      <c r="C79" s="136" t="s">
        <v>455</v>
      </c>
      <c r="D79" s="136" t="str">
        <f t="shared" si="1"/>
        <v>Jake Heyneman</v>
      </c>
      <c r="E79" s="136" t="s">
        <v>267</v>
      </c>
      <c r="F79" s="136" t="s">
        <v>329</v>
      </c>
      <c r="G79" s="233" t="s">
        <v>408</v>
      </c>
      <c r="H79" s="136" t="s">
        <v>456</v>
      </c>
      <c r="I79" s="136" t="s">
        <v>457</v>
      </c>
      <c r="J79" s="136" t="s">
        <v>272</v>
      </c>
      <c r="K79" s="136" t="s">
        <v>458</v>
      </c>
      <c r="L79" s="136" t="s">
        <v>274</v>
      </c>
      <c r="M79" s="136" t="s">
        <v>459</v>
      </c>
      <c r="N79" s="136" t="s">
        <v>276</v>
      </c>
      <c r="O79" s="136" t="s">
        <v>460</v>
      </c>
      <c r="P79" s="136" t="s">
        <v>2732</v>
      </c>
      <c r="Q79" s="136" t="s">
        <v>274</v>
      </c>
      <c r="R79" s="136" t="s">
        <v>274</v>
      </c>
      <c r="S79" s="136" t="s">
        <v>461</v>
      </c>
      <c r="T79" s="136" t="s">
        <v>281</v>
      </c>
      <c r="U79" s="136" t="s">
        <v>281</v>
      </c>
      <c r="V79" s="136" t="s">
        <v>281</v>
      </c>
      <c r="W79" s="136" t="s">
        <v>281</v>
      </c>
    </row>
    <row r="80" spans="1:23">
      <c r="A80" s="136" t="s">
        <v>1666</v>
      </c>
      <c r="B80" s="136" t="s">
        <v>516</v>
      </c>
      <c r="C80" s="136" t="s">
        <v>1667</v>
      </c>
      <c r="D80" s="136" t="str">
        <f t="shared" si="1"/>
        <v>James Swarbrick</v>
      </c>
      <c r="E80" s="136" t="s">
        <v>267</v>
      </c>
      <c r="F80" s="136" t="s">
        <v>1096</v>
      </c>
      <c r="G80" s="233" t="s">
        <v>1668</v>
      </c>
      <c r="H80" s="136" t="s">
        <v>1669</v>
      </c>
      <c r="I80" s="136" t="s">
        <v>1670</v>
      </c>
      <c r="J80" s="136" t="s">
        <v>272</v>
      </c>
      <c r="K80" s="136" t="s">
        <v>1671</v>
      </c>
      <c r="L80" s="136" t="s">
        <v>274</v>
      </c>
      <c r="M80" s="136" t="s">
        <v>1672</v>
      </c>
      <c r="N80" s="136" t="s">
        <v>276</v>
      </c>
      <c r="O80" s="136" t="s">
        <v>1673</v>
      </c>
      <c r="P80" s="136" t="s">
        <v>1674</v>
      </c>
      <c r="Q80" s="136" t="s">
        <v>1675</v>
      </c>
      <c r="R80" s="136" t="s">
        <v>1676</v>
      </c>
      <c r="S80" s="136" t="s">
        <v>1677</v>
      </c>
      <c r="T80" s="136" t="s">
        <v>281</v>
      </c>
      <c r="U80" s="136" t="s">
        <v>281</v>
      </c>
      <c r="V80" s="136" t="s">
        <v>47</v>
      </c>
      <c r="W80" s="136" t="s">
        <v>47</v>
      </c>
    </row>
    <row r="81" spans="1:23">
      <c r="A81" s="136" t="s">
        <v>1094</v>
      </c>
      <c r="B81" s="136" t="s">
        <v>957</v>
      </c>
      <c r="C81" s="136" t="s">
        <v>1095</v>
      </c>
      <c r="D81" s="136" t="str">
        <f t="shared" si="1"/>
        <v>Simon Davison</v>
      </c>
      <c r="E81" s="136" t="s">
        <v>267</v>
      </c>
      <c r="F81" s="136" t="s">
        <v>1096</v>
      </c>
      <c r="G81" s="233" t="s">
        <v>1097</v>
      </c>
      <c r="H81" s="136" t="s">
        <v>1098</v>
      </c>
      <c r="I81" s="136" t="s">
        <v>1099</v>
      </c>
      <c r="J81" s="136" t="s">
        <v>272</v>
      </c>
      <c r="K81" s="136" t="s">
        <v>1100</v>
      </c>
      <c r="L81" s="136" t="s">
        <v>274</v>
      </c>
      <c r="M81" s="136" t="s">
        <v>1101</v>
      </c>
      <c r="N81" s="136" t="s">
        <v>276</v>
      </c>
      <c r="O81" s="136" t="s">
        <v>1102</v>
      </c>
      <c r="P81" s="136" t="s">
        <v>1103</v>
      </c>
      <c r="Q81" s="136" t="s">
        <v>274</v>
      </c>
      <c r="R81" s="136" t="s">
        <v>274</v>
      </c>
      <c r="S81" s="136" t="s">
        <v>1104</v>
      </c>
      <c r="T81" s="136" t="s">
        <v>281</v>
      </c>
      <c r="U81" s="136" t="s">
        <v>281</v>
      </c>
      <c r="V81" s="136" t="s">
        <v>47</v>
      </c>
      <c r="W81" s="136" t="s">
        <v>47</v>
      </c>
    </row>
    <row r="82" spans="1:23">
      <c r="A82" s="136" t="s">
        <v>643</v>
      </c>
      <c r="B82" s="136" t="s">
        <v>311</v>
      </c>
      <c r="C82" s="136" t="s">
        <v>644</v>
      </c>
      <c r="D82" s="136" t="str">
        <f t="shared" si="1"/>
        <v>Luke Seymour</v>
      </c>
      <c r="E82" s="136" t="s">
        <v>267</v>
      </c>
      <c r="F82" s="136" t="s">
        <v>329</v>
      </c>
      <c r="G82" s="233" t="s">
        <v>518</v>
      </c>
      <c r="H82" s="136" t="s">
        <v>519</v>
      </c>
      <c r="I82" s="136" t="s">
        <v>645</v>
      </c>
      <c r="J82" s="136" t="s">
        <v>272</v>
      </c>
      <c r="K82" s="136" t="s">
        <v>646</v>
      </c>
      <c r="L82" s="136" t="s">
        <v>274</v>
      </c>
      <c r="M82" s="136" t="s">
        <v>647</v>
      </c>
      <c r="N82" s="136" t="s">
        <v>276</v>
      </c>
      <c r="O82" s="136" t="s">
        <v>648</v>
      </c>
      <c r="P82" s="136" t="s">
        <v>649</v>
      </c>
      <c r="Q82" s="136" t="s">
        <v>650</v>
      </c>
      <c r="R82" s="136" t="s">
        <v>651</v>
      </c>
      <c r="S82" s="136" t="s">
        <v>651</v>
      </c>
      <c r="T82" s="136" t="s">
        <v>281</v>
      </c>
      <c r="U82" s="136" t="s">
        <v>281</v>
      </c>
      <c r="V82" s="136" t="s">
        <v>47</v>
      </c>
      <c r="W82" s="136" t="s">
        <v>47</v>
      </c>
    </row>
    <row r="83" spans="1:23">
      <c r="A83" s="136" t="s">
        <v>1790</v>
      </c>
      <c r="B83" s="136" t="s">
        <v>1791</v>
      </c>
      <c r="C83" s="136" t="s">
        <v>1792</v>
      </c>
      <c r="D83" s="136" t="str">
        <f t="shared" si="1"/>
        <v>Marshall Atayan</v>
      </c>
      <c r="E83" s="136" t="s">
        <v>267</v>
      </c>
      <c r="F83" s="136" t="s">
        <v>755</v>
      </c>
      <c r="G83" s="233" t="s">
        <v>1793</v>
      </c>
      <c r="H83" s="136" t="s">
        <v>1794</v>
      </c>
      <c r="I83" s="136" t="s">
        <v>1795</v>
      </c>
      <c r="J83" s="136" t="s">
        <v>272</v>
      </c>
      <c r="K83" s="136" t="s">
        <v>1796</v>
      </c>
      <c r="L83" s="136" t="s">
        <v>274</v>
      </c>
      <c r="M83" s="136" t="s">
        <v>1797</v>
      </c>
      <c r="N83" s="136" t="s">
        <v>276</v>
      </c>
      <c r="O83" s="136" t="s">
        <v>1798</v>
      </c>
      <c r="P83" s="136" t="s">
        <v>1799</v>
      </c>
      <c r="Q83" s="136" t="s">
        <v>274</v>
      </c>
      <c r="R83" s="136" t="s">
        <v>274</v>
      </c>
      <c r="S83" s="136" t="s">
        <v>1800</v>
      </c>
      <c r="T83" s="136" t="s">
        <v>281</v>
      </c>
      <c r="U83" s="136" t="s">
        <v>281</v>
      </c>
      <c r="V83" s="136" t="s">
        <v>47</v>
      </c>
      <c r="W83" s="136" t="s">
        <v>47</v>
      </c>
    </row>
    <row r="84" spans="1:23">
      <c r="A84" s="136" t="s">
        <v>1952</v>
      </c>
      <c r="B84" s="136" t="s">
        <v>454</v>
      </c>
      <c r="C84" s="136" t="s">
        <v>1953</v>
      </c>
      <c r="D84" s="136" t="str">
        <f t="shared" si="1"/>
        <v>Jake Rutkowski</v>
      </c>
      <c r="E84" s="136" t="s">
        <v>267</v>
      </c>
      <c r="F84" s="136" t="s">
        <v>755</v>
      </c>
      <c r="G84" s="233" t="s">
        <v>1954</v>
      </c>
      <c r="H84" s="136" t="s">
        <v>1955</v>
      </c>
      <c r="I84" s="136" t="s">
        <v>1956</v>
      </c>
      <c r="J84" s="136" t="s">
        <v>272</v>
      </c>
      <c r="K84" s="136" t="s">
        <v>1957</v>
      </c>
      <c r="L84" s="136" t="s">
        <v>274</v>
      </c>
      <c r="M84" s="136" t="s">
        <v>1958</v>
      </c>
      <c r="N84" s="136" t="s">
        <v>276</v>
      </c>
      <c r="O84" s="136" t="s">
        <v>322</v>
      </c>
      <c r="P84" s="136" t="s">
        <v>1959</v>
      </c>
      <c r="Q84" s="136" t="s">
        <v>274</v>
      </c>
      <c r="R84" s="136" t="s">
        <v>1960</v>
      </c>
      <c r="S84" s="136" t="s">
        <v>1960</v>
      </c>
      <c r="T84" s="136" t="s">
        <v>281</v>
      </c>
      <c r="U84" s="136" t="s">
        <v>281</v>
      </c>
      <c r="V84" s="136" t="s">
        <v>47</v>
      </c>
      <c r="W84" s="136" t="s">
        <v>47</v>
      </c>
    </row>
    <row r="85" spans="1:23">
      <c r="A85" s="136" t="s">
        <v>972</v>
      </c>
      <c r="B85" s="136" t="s">
        <v>973</v>
      </c>
      <c r="C85" s="136" t="s">
        <v>974</v>
      </c>
      <c r="D85" s="136" t="str">
        <f t="shared" si="1"/>
        <v>Nick Blaxell</v>
      </c>
      <c r="E85" s="136" t="s">
        <v>267</v>
      </c>
      <c r="F85" s="136" t="s">
        <v>268</v>
      </c>
      <c r="G85" s="233" t="s">
        <v>975</v>
      </c>
      <c r="H85" s="136" t="s">
        <v>976</v>
      </c>
      <c r="I85" s="136" t="s">
        <v>977</v>
      </c>
      <c r="J85" s="136" t="s">
        <v>272</v>
      </c>
      <c r="K85" s="136" t="s">
        <v>978</v>
      </c>
      <c r="L85" s="136" t="s">
        <v>274</v>
      </c>
      <c r="M85" s="136" t="s">
        <v>979</v>
      </c>
      <c r="N85" s="136" t="s">
        <v>276</v>
      </c>
      <c r="O85" s="136" t="s">
        <v>980</v>
      </c>
      <c r="P85" s="136" t="s">
        <v>981</v>
      </c>
      <c r="Q85" s="136" t="s">
        <v>274</v>
      </c>
      <c r="R85" s="136" t="s">
        <v>982</v>
      </c>
      <c r="S85" s="136" t="s">
        <v>982</v>
      </c>
      <c r="T85" s="136" t="s">
        <v>281</v>
      </c>
      <c r="U85" s="136" t="s">
        <v>281</v>
      </c>
      <c r="V85" s="136" t="s">
        <v>281</v>
      </c>
      <c r="W85" s="136" t="s">
        <v>281</v>
      </c>
    </row>
    <row r="86" spans="1:23">
      <c r="A86" s="136" t="s">
        <v>2706</v>
      </c>
      <c r="B86" s="136" t="s">
        <v>2707</v>
      </c>
      <c r="C86" s="136" t="s">
        <v>2708</v>
      </c>
      <c r="D86" s="136" t="str">
        <f t="shared" si="1"/>
        <v>Brandon Colling</v>
      </c>
      <c r="E86" s="136" t="s">
        <v>267</v>
      </c>
      <c r="F86" s="136" t="s">
        <v>329</v>
      </c>
      <c r="G86" s="233" t="s">
        <v>2704</v>
      </c>
      <c r="H86" s="136" t="s">
        <v>2705</v>
      </c>
      <c r="I86" s="136" t="s">
        <v>2709</v>
      </c>
      <c r="J86" s="136" t="s">
        <v>272</v>
      </c>
      <c r="K86" s="136" t="s">
        <v>2710</v>
      </c>
      <c r="L86" s="136" t="s">
        <v>274</v>
      </c>
      <c r="M86" s="136" t="s">
        <v>2711</v>
      </c>
      <c r="N86" s="136" t="s">
        <v>276</v>
      </c>
      <c r="O86" s="136" t="s">
        <v>907</v>
      </c>
      <c r="P86" s="136" t="s">
        <v>2712</v>
      </c>
      <c r="Q86" s="136" t="s">
        <v>274</v>
      </c>
      <c r="R86" s="136" t="s">
        <v>274</v>
      </c>
      <c r="S86" s="136" t="s">
        <v>2713</v>
      </c>
      <c r="T86" s="136" t="s">
        <v>281</v>
      </c>
      <c r="U86" s="136" t="s">
        <v>281</v>
      </c>
      <c r="V86" s="136" t="s">
        <v>47</v>
      </c>
      <c r="W86" s="136" t="s">
        <v>47</v>
      </c>
    </row>
    <row r="87" spans="1:23">
      <c r="A87" s="136" t="s">
        <v>1007</v>
      </c>
      <c r="B87" s="136" t="s">
        <v>734</v>
      </c>
      <c r="C87" s="136" t="s">
        <v>372</v>
      </c>
      <c r="D87" s="136" t="str">
        <f t="shared" si="1"/>
        <v>Joshua Hunter</v>
      </c>
      <c r="E87" s="136" t="s">
        <v>267</v>
      </c>
      <c r="F87" s="136" t="s">
        <v>316</v>
      </c>
      <c r="G87" s="233" t="s">
        <v>975</v>
      </c>
      <c r="H87" s="136" t="s">
        <v>777</v>
      </c>
      <c r="I87" s="136" t="s">
        <v>1008</v>
      </c>
      <c r="J87" s="136" t="s">
        <v>272</v>
      </c>
      <c r="K87" s="136" t="s">
        <v>1009</v>
      </c>
      <c r="L87" s="136" t="s">
        <v>274</v>
      </c>
      <c r="M87" s="136" t="s">
        <v>1010</v>
      </c>
      <c r="N87" s="136" t="s">
        <v>276</v>
      </c>
      <c r="O87" s="136" t="s">
        <v>356</v>
      </c>
      <c r="P87" s="136" t="s">
        <v>1011</v>
      </c>
      <c r="Q87" s="136" t="s">
        <v>274</v>
      </c>
      <c r="R87" s="136" t="s">
        <v>274</v>
      </c>
      <c r="S87" s="136" t="s">
        <v>1012</v>
      </c>
      <c r="T87" s="136" t="s">
        <v>281</v>
      </c>
      <c r="U87" s="136" t="s">
        <v>281</v>
      </c>
      <c r="V87" s="136" t="s">
        <v>47</v>
      </c>
      <c r="W87" s="136" t="s">
        <v>47</v>
      </c>
    </row>
    <row r="88" spans="1:23">
      <c r="A88" s="136" t="s">
        <v>1268</v>
      </c>
      <c r="B88" s="136" t="s">
        <v>1269</v>
      </c>
      <c r="C88" s="136" t="s">
        <v>1270</v>
      </c>
      <c r="D88" s="136" t="str">
        <f t="shared" si="1"/>
        <v>Trevor Clark</v>
      </c>
      <c r="E88" s="136" t="s">
        <v>267</v>
      </c>
      <c r="F88" s="136" t="s">
        <v>1096</v>
      </c>
      <c r="G88" s="233" t="s">
        <v>1271</v>
      </c>
      <c r="H88" s="136" t="s">
        <v>1272</v>
      </c>
      <c r="I88" s="136" t="s">
        <v>1273</v>
      </c>
      <c r="J88" s="136" t="s">
        <v>272</v>
      </c>
      <c r="K88" s="136" t="s">
        <v>1274</v>
      </c>
      <c r="L88" s="136" t="s">
        <v>274</v>
      </c>
      <c r="M88" s="136" t="s">
        <v>1003</v>
      </c>
      <c r="N88" s="136" t="s">
        <v>276</v>
      </c>
      <c r="O88" s="136" t="s">
        <v>1004</v>
      </c>
      <c r="P88" s="136" t="s">
        <v>1275</v>
      </c>
      <c r="Q88" s="136" t="s">
        <v>274</v>
      </c>
      <c r="R88" s="136" t="s">
        <v>1276</v>
      </c>
      <c r="S88" s="136" t="s">
        <v>1276</v>
      </c>
      <c r="T88" s="136" t="s">
        <v>281</v>
      </c>
      <c r="U88" s="136" t="s">
        <v>281</v>
      </c>
      <c r="V88" s="136" t="s">
        <v>47</v>
      </c>
      <c r="W88" s="136" t="s">
        <v>47</v>
      </c>
    </row>
    <row r="89" spans="1:23">
      <c r="A89" s="136" t="s">
        <v>998</v>
      </c>
      <c r="B89" s="136" t="s">
        <v>999</v>
      </c>
      <c r="C89" s="136" t="s">
        <v>1000</v>
      </c>
      <c r="D89" s="136" t="str">
        <f t="shared" si="1"/>
        <v>Adrian Hammond</v>
      </c>
      <c r="E89" s="136" t="s">
        <v>267</v>
      </c>
      <c r="F89" s="136" t="s">
        <v>329</v>
      </c>
      <c r="G89" s="233" t="s">
        <v>975</v>
      </c>
      <c r="H89" s="136" t="s">
        <v>976</v>
      </c>
      <c r="I89" s="136" t="s">
        <v>1001</v>
      </c>
      <c r="J89" s="136" t="s">
        <v>272</v>
      </c>
      <c r="K89" s="136" t="s">
        <v>1002</v>
      </c>
      <c r="L89" s="136" t="s">
        <v>274</v>
      </c>
      <c r="M89" s="136" t="s">
        <v>1003</v>
      </c>
      <c r="N89" s="136" t="s">
        <v>276</v>
      </c>
      <c r="O89" s="136" t="s">
        <v>1004</v>
      </c>
      <c r="P89" s="136" t="s">
        <v>1005</v>
      </c>
      <c r="Q89" s="136" t="s">
        <v>274</v>
      </c>
      <c r="R89" s="136" t="s">
        <v>274</v>
      </c>
      <c r="S89" s="136" t="s">
        <v>1006</v>
      </c>
      <c r="T89" s="136" t="s">
        <v>281</v>
      </c>
      <c r="U89" s="136" t="s">
        <v>281</v>
      </c>
      <c r="V89" s="136" t="s">
        <v>47</v>
      </c>
      <c r="W89" s="136" t="s">
        <v>47</v>
      </c>
    </row>
    <row r="90" spans="1:23">
      <c r="A90" s="136" t="s">
        <v>2331</v>
      </c>
      <c r="B90" s="136" t="s">
        <v>1196</v>
      </c>
      <c r="C90" s="136" t="s">
        <v>2332</v>
      </c>
      <c r="D90" s="136" t="str">
        <f t="shared" si="1"/>
        <v>Daniel Vella</v>
      </c>
      <c r="E90" s="136" t="s">
        <v>267</v>
      </c>
      <c r="F90" s="136" t="s">
        <v>2240</v>
      </c>
      <c r="G90" s="233" t="s">
        <v>2151</v>
      </c>
      <c r="H90" s="136" t="s">
        <v>2333</v>
      </c>
      <c r="I90" s="136" t="s">
        <v>2334</v>
      </c>
      <c r="J90" s="136" t="s">
        <v>272</v>
      </c>
      <c r="K90" s="136" t="s">
        <v>2335</v>
      </c>
      <c r="L90" s="136" t="s">
        <v>274</v>
      </c>
      <c r="M90" s="136" t="s">
        <v>2076</v>
      </c>
      <c r="N90" s="136" t="s">
        <v>276</v>
      </c>
      <c r="O90" s="136" t="s">
        <v>2077</v>
      </c>
      <c r="P90" s="136" t="s">
        <v>2336</v>
      </c>
      <c r="Q90" s="136" t="s">
        <v>2337</v>
      </c>
      <c r="R90" s="136" t="s">
        <v>2337</v>
      </c>
      <c r="S90" s="136" t="s">
        <v>2338</v>
      </c>
      <c r="T90" s="136" t="s">
        <v>281</v>
      </c>
      <c r="U90" s="136" t="s">
        <v>281</v>
      </c>
      <c r="V90" s="136" t="s">
        <v>47</v>
      </c>
      <c r="W90" s="136" t="s">
        <v>47</v>
      </c>
    </row>
    <row r="91" spans="1:23">
      <c r="A91" s="136" t="s">
        <v>2213</v>
      </c>
      <c r="B91" s="136" t="s">
        <v>327</v>
      </c>
      <c r="C91" s="136" t="s">
        <v>2206</v>
      </c>
      <c r="D91" s="136" t="str">
        <f t="shared" si="1"/>
        <v>David Freeburn</v>
      </c>
      <c r="E91" s="136" t="s">
        <v>267</v>
      </c>
      <c r="F91" s="136" t="s">
        <v>2150</v>
      </c>
      <c r="G91" s="233" t="s">
        <v>2151</v>
      </c>
      <c r="H91" s="136" t="s">
        <v>2207</v>
      </c>
      <c r="I91" s="136" t="s">
        <v>2214</v>
      </c>
      <c r="J91" s="136" t="s">
        <v>272</v>
      </c>
      <c r="K91" s="136" t="s">
        <v>2209</v>
      </c>
      <c r="L91" s="136" t="s">
        <v>274</v>
      </c>
      <c r="M91" s="136" t="s">
        <v>2210</v>
      </c>
      <c r="N91" s="136" t="s">
        <v>276</v>
      </c>
      <c r="O91" s="136" t="s">
        <v>413</v>
      </c>
      <c r="P91" s="136" t="s">
        <v>2211</v>
      </c>
      <c r="Q91" s="136" t="s">
        <v>274</v>
      </c>
      <c r="R91" s="136" t="s">
        <v>2215</v>
      </c>
      <c r="S91" s="136" t="s">
        <v>2212</v>
      </c>
      <c r="T91" s="136" t="s">
        <v>281</v>
      </c>
      <c r="U91" s="136" t="s">
        <v>281</v>
      </c>
      <c r="V91" s="136" t="s">
        <v>281</v>
      </c>
      <c r="W91" s="136" t="s">
        <v>281</v>
      </c>
    </row>
    <row r="92" spans="1:23">
      <c r="A92" s="136" t="s">
        <v>2205</v>
      </c>
      <c r="B92" s="136" t="s">
        <v>554</v>
      </c>
      <c r="C92" s="136" t="s">
        <v>2206</v>
      </c>
      <c r="D92" s="136" t="str">
        <f t="shared" si="1"/>
        <v>Bradley Freeburn</v>
      </c>
      <c r="E92" s="136" t="s">
        <v>267</v>
      </c>
      <c r="F92" s="136" t="s">
        <v>2153</v>
      </c>
      <c r="G92" s="233" t="s">
        <v>2151</v>
      </c>
      <c r="H92" s="136" t="s">
        <v>2207</v>
      </c>
      <c r="I92" s="136" t="s">
        <v>2208</v>
      </c>
      <c r="J92" s="136" t="s">
        <v>272</v>
      </c>
      <c r="K92" s="136" t="s">
        <v>2209</v>
      </c>
      <c r="L92" s="136" t="s">
        <v>274</v>
      </c>
      <c r="M92" s="136" t="s">
        <v>2210</v>
      </c>
      <c r="N92" s="136" t="s">
        <v>276</v>
      </c>
      <c r="O92" s="136" t="s">
        <v>413</v>
      </c>
      <c r="P92" s="136" t="s">
        <v>2211</v>
      </c>
      <c r="Q92" s="136" t="s">
        <v>2212</v>
      </c>
      <c r="R92" s="136" t="s">
        <v>2212</v>
      </c>
      <c r="S92" s="136" t="s">
        <v>2212</v>
      </c>
      <c r="T92" s="136" t="s">
        <v>281</v>
      </c>
      <c r="U92" s="136" t="s">
        <v>281</v>
      </c>
      <c r="V92" s="136" t="s">
        <v>47</v>
      </c>
      <c r="W92" s="136" t="s">
        <v>47</v>
      </c>
    </row>
    <row r="93" spans="1:23">
      <c r="A93" s="136" t="s">
        <v>1656</v>
      </c>
      <c r="B93" s="136" t="s">
        <v>1657</v>
      </c>
      <c r="C93" s="136" t="s">
        <v>1658</v>
      </c>
      <c r="D93" s="136" t="str">
        <f t="shared" si="1"/>
        <v>Shane Petersen</v>
      </c>
      <c r="E93" s="136" t="s">
        <v>267</v>
      </c>
      <c r="F93" s="136" t="s">
        <v>1096</v>
      </c>
      <c r="G93" s="233" t="s">
        <v>1659</v>
      </c>
      <c r="H93" s="136" t="s">
        <v>1660</v>
      </c>
      <c r="I93" s="136" t="s">
        <v>1661</v>
      </c>
      <c r="J93" s="136" t="s">
        <v>272</v>
      </c>
      <c r="K93" s="136" t="s">
        <v>1662</v>
      </c>
      <c r="L93" s="136" t="s">
        <v>274</v>
      </c>
      <c r="M93" s="136" t="s">
        <v>1663</v>
      </c>
      <c r="N93" s="136" t="s">
        <v>276</v>
      </c>
      <c r="O93" s="136" t="s">
        <v>731</v>
      </c>
      <c r="P93" s="136" t="s">
        <v>1664</v>
      </c>
      <c r="Q93" s="136" t="s">
        <v>274</v>
      </c>
      <c r="R93" s="136" t="s">
        <v>1665</v>
      </c>
      <c r="S93" s="136" t="s">
        <v>1665</v>
      </c>
      <c r="T93" s="136" t="s">
        <v>281</v>
      </c>
      <c r="U93" s="136" t="s">
        <v>281</v>
      </c>
      <c r="V93" s="136" t="s">
        <v>47</v>
      </c>
      <c r="W93" s="136" t="s">
        <v>47</v>
      </c>
    </row>
    <row r="94" spans="1:23">
      <c r="A94" s="136" t="s">
        <v>2507</v>
      </c>
      <c r="B94" s="136" t="s">
        <v>372</v>
      </c>
      <c r="C94" s="136" t="s">
        <v>679</v>
      </c>
      <c r="D94" s="136" t="str">
        <f t="shared" si="1"/>
        <v>Hunter Sydenham</v>
      </c>
      <c r="E94" s="136" t="s">
        <v>284</v>
      </c>
      <c r="F94" s="136" t="s">
        <v>268</v>
      </c>
      <c r="G94" s="233" t="s">
        <v>2467</v>
      </c>
      <c r="H94" s="136" t="s">
        <v>398</v>
      </c>
      <c r="I94" s="136" t="s">
        <v>2576</v>
      </c>
      <c r="J94" s="136" t="s">
        <v>272</v>
      </c>
      <c r="K94" s="136" t="s">
        <v>2577</v>
      </c>
      <c r="L94" s="136" t="s">
        <v>274</v>
      </c>
      <c r="M94" s="136" t="s">
        <v>2578</v>
      </c>
      <c r="N94" s="136" t="s">
        <v>276</v>
      </c>
      <c r="O94" s="136" t="s">
        <v>346</v>
      </c>
      <c r="P94" s="136" t="s">
        <v>682</v>
      </c>
      <c r="Q94" s="136" t="s">
        <v>683</v>
      </c>
      <c r="R94" s="136" t="s">
        <v>683</v>
      </c>
      <c r="S94" s="136" t="s">
        <v>683</v>
      </c>
      <c r="T94" s="136" t="s">
        <v>281</v>
      </c>
      <c r="U94" s="136" t="s">
        <v>281</v>
      </c>
      <c r="V94" s="136" t="s">
        <v>281</v>
      </c>
      <c r="W94" s="136" t="s">
        <v>281</v>
      </c>
    </row>
    <row r="95" spans="1:23">
      <c r="A95" s="136" t="s">
        <v>2244</v>
      </c>
      <c r="B95" s="136" t="s">
        <v>2245</v>
      </c>
      <c r="C95" s="136" t="s">
        <v>2246</v>
      </c>
      <c r="D95" s="136" t="str">
        <f t="shared" si="1"/>
        <v>Luca Guidone</v>
      </c>
      <c r="E95" s="136" t="s">
        <v>267</v>
      </c>
      <c r="F95" s="136" t="s">
        <v>2153</v>
      </c>
      <c r="G95" s="233" t="s">
        <v>2151</v>
      </c>
      <c r="H95" s="136" t="s">
        <v>1927</v>
      </c>
      <c r="I95" s="136" t="s">
        <v>2247</v>
      </c>
      <c r="J95" s="136" t="s">
        <v>272</v>
      </c>
      <c r="K95" s="136" t="s">
        <v>2248</v>
      </c>
      <c r="L95" s="136" t="s">
        <v>274</v>
      </c>
      <c r="M95" s="136" t="s">
        <v>1081</v>
      </c>
      <c r="N95" s="136" t="s">
        <v>276</v>
      </c>
      <c r="O95" s="136" t="s">
        <v>595</v>
      </c>
      <c r="P95" s="136" t="s">
        <v>2249</v>
      </c>
      <c r="Q95" s="136" t="s">
        <v>274</v>
      </c>
      <c r="R95" s="136" t="s">
        <v>274</v>
      </c>
      <c r="S95" s="136" t="s">
        <v>2250</v>
      </c>
      <c r="T95" s="136" t="s">
        <v>281</v>
      </c>
      <c r="U95" s="136" t="s">
        <v>281</v>
      </c>
      <c r="V95" s="136" t="s">
        <v>47</v>
      </c>
      <c r="W95" s="136" t="s">
        <v>47</v>
      </c>
    </row>
    <row r="96" spans="1:23">
      <c r="A96" s="136" t="s">
        <v>2196</v>
      </c>
      <c r="B96" s="136" t="s">
        <v>1364</v>
      </c>
      <c r="C96" s="136" t="s">
        <v>2197</v>
      </c>
      <c r="D96" s="136" t="str">
        <f t="shared" si="1"/>
        <v>Logan Eveleigh</v>
      </c>
      <c r="E96" s="136" t="s">
        <v>267</v>
      </c>
      <c r="F96" s="136" t="s">
        <v>2153</v>
      </c>
      <c r="G96" s="233" t="s">
        <v>2151</v>
      </c>
      <c r="H96" s="136" t="s">
        <v>2198</v>
      </c>
      <c r="I96" s="136" t="s">
        <v>2199</v>
      </c>
      <c r="J96" s="136" t="s">
        <v>272</v>
      </c>
      <c r="K96" s="136" t="s">
        <v>2200</v>
      </c>
      <c r="L96" s="136" t="s">
        <v>274</v>
      </c>
      <c r="M96" s="136" t="s">
        <v>2201</v>
      </c>
      <c r="N96" s="136" t="s">
        <v>276</v>
      </c>
      <c r="O96" s="136" t="s">
        <v>1460</v>
      </c>
      <c r="P96" s="136" t="s">
        <v>2202</v>
      </c>
      <c r="Q96" s="136" t="s">
        <v>2203</v>
      </c>
      <c r="R96" s="136" t="s">
        <v>2204</v>
      </c>
      <c r="S96" s="136" t="s">
        <v>2204</v>
      </c>
      <c r="T96" s="136" t="s">
        <v>281</v>
      </c>
      <c r="U96" s="136" t="s">
        <v>281</v>
      </c>
      <c r="V96" s="136" t="s">
        <v>47</v>
      </c>
      <c r="W96" s="136" t="s">
        <v>47</v>
      </c>
    </row>
    <row r="97" spans="1:23">
      <c r="A97" s="136" t="s">
        <v>1605</v>
      </c>
      <c r="B97" s="136" t="s">
        <v>639</v>
      </c>
      <c r="C97" s="136" t="s">
        <v>1606</v>
      </c>
      <c r="D97" s="136" t="str">
        <f t="shared" si="1"/>
        <v>William Newell</v>
      </c>
      <c r="E97" s="136" t="s">
        <v>267</v>
      </c>
      <c r="F97" s="136" t="s">
        <v>755</v>
      </c>
      <c r="G97" s="233" t="s">
        <v>1607</v>
      </c>
      <c r="H97" s="136" t="s">
        <v>1608</v>
      </c>
      <c r="I97" s="136" t="s">
        <v>1609</v>
      </c>
      <c r="J97" s="136" t="s">
        <v>272</v>
      </c>
      <c r="K97" s="136" t="s">
        <v>1610</v>
      </c>
      <c r="L97" s="136" t="s">
        <v>1611</v>
      </c>
      <c r="M97" s="136" t="s">
        <v>1612</v>
      </c>
      <c r="N97" s="136" t="s">
        <v>276</v>
      </c>
      <c r="O97" s="136" t="s">
        <v>1613</v>
      </c>
      <c r="P97" s="136" t="s">
        <v>1614</v>
      </c>
      <c r="Q97" s="136" t="s">
        <v>1615</v>
      </c>
      <c r="R97" s="136" t="s">
        <v>1615</v>
      </c>
      <c r="S97" s="136" t="s">
        <v>1616</v>
      </c>
      <c r="T97" s="136" t="s">
        <v>281</v>
      </c>
      <c r="U97" s="136" t="s">
        <v>281</v>
      </c>
      <c r="V97" s="136" t="s">
        <v>47</v>
      </c>
      <c r="W97" s="136" t="s">
        <v>47</v>
      </c>
    </row>
    <row r="98" spans="1:23">
      <c r="A98" s="136" t="s">
        <v>1436</v>
      </c>
      <c r="B98" s="136" t="s">
        <v>734</v>
      </c>
      <c r="C98" s="136" t="s">
        <v>1437</v>
      </c>
      <c r="D98" s="136" t="str">
        <f t="shared" si="1"/>
        <v>Joshua Seiffert</v>
      </c>
      <c r="E98" s="136" t="s">
        <v>267</v>
      </c>
      <c r="F98" s="136" t="s">
        <v>1096</v>
      </c>
      <c r="G98" s="233" t="s">
        <v>1438</v>
      </c>
      <c r="H98" s="136" t="s">
        <v>1439</v>
      </c>
      <c r="I98" s="136" t="s">
        <v>1440</v>
      </c>
      <c r="J98" s="136" t="s">
        <v>272</v>
      </c>
      <c r="K98" s="136" t="s">
        <v>1441</v>
      </c>
      <c r="L98" s="136" t="s">
        <v>274</v>
      </c>
      <c r="M98" s="136" t="s">
        <v>424</v>
      </c>
      <c r="N98" s="136" t="s">
        <v>276</v>
      </c>
      <c r="O98" s="136" t="s">
        <v>425</v>
      </c>
      <c r="P98" s="136" t="s">
        <v>1442</v>
      </c>
      <c r="Q98" s="136" t="s">
        <v>1443</v>
      </c>
      <c r="R98" s="136" t="s">
        <v>1444</v>
      </c>
      <c r="S98" s="136" t="s">
        <v>1444</v>
      </c>
      <c r="T98" s="136" t="s">
        <v>281</v>
      </c>
      <c r="U98" s="136" t="s">
        <v>281</v>
      </c>
      <c r="V98" s="136" t="s">
        <v>47</v>
      </c>
      <c r="W98" s="136" t="s">
        <v>47</v>
      </c>
    </row>
    <row r="99" spans="1:23">
      <c r="A99" s="136" t="s">
        <v>613</v>
      </c>
      <c r="B99" s="136" t="s">
        <v>614</v>
      </c>
      <c r="C99" s="136" t="s">
        <v>615</v>
      </c>
      <c r="D99" s="136" t="str">
        <f t="shared" si="1"/>
        <v>Christopher Sandrone</v>
      </c>
      <c r="E99" s="136" t="s">
        <v>267</v>
      </c>
      <c r="F99" s="136" t="s">
        <v>268</v>
      </c>
      <c r="G99" s="233" t="s">
        <v>601</v>
      </c>
      <c r="H99" s="136" t="s">
        <v>602</v>
      </c>
      <c r="I99" s="136" t="s">
        <v>616</v>
      </c>
      <c r="J99" s="136" t="s">
        <v>272</v>
      </c>
      <c r="K99" s="136" t="s">
        <v>617</v>
      </c>
      <c r="L99" s="136" t="s">
        <v>274</v>
      </c>
      <c r="M99" s="136" t="s">
        <v>618</v>
      </c>
      <c r="N99" s="136" t="s">
        <v>276</v>
      </c>
      <c r="O99" s="136" t="s">
        <v>495</v>
      </c>
      <c r="P99" s="136" t="s">
        <v>619</v>
      </c>
      <c r="Q99" s="136" t="s">
        <v>274</v>
      </c>
      <c r="R99" s="136" t="s">
        <v>274</v>
      </c>
      <c r="S99" s="136" t="s">
        <v>2575</v>
      </c>
      <c r="T99" s="136" t="s">
        <v>281</v>
      </c>
      <c r="U99" s="136" t="s">
        <v>281</v>
      </c>
      <c r="V99" s="136" t="s">
        <v>47</v>
      </c>
      <c r="W99" s="136" t="s">
        <v>47</v>
      </c>
    </row>
    <row r="100" spans="1:23">
      <c r="A100" s="136" t="s">
        <v>1339</v>
      </c>
      <c r="B100" s="136" t="s">
        <v>454</v>
      </c>
      <c r="C100" s="136" t="s">
        <v>1340</v>
      </c>
      <c r="D100" s="136" t="str">
        <f t="shared" si="1"/>
        <v>Jake Mckinnon</v>
      </c>
      <c r="E100" s="136" t="s">
        <v>267</v>
      </c>
      <c r="F100" s="136" t="s">
        <v>1179</v>
      </c>
      <c r="G100" s="233" t="s">
        <v>1341</v>
      </c>
      <c r="H100" s="136" t="s">
        <v>1342</v>
      </c>
      <c r="I100" s="136" t="s">
        <v>1343</v>
      </c>
      <c r="J100" s="136" t="s">
        <v>272</v>
      </c>
      <c r="K100" s="136" t="s">
        <v>1344</v>
      </c>
      <c r="L100" s="136" t="s">
        <v>274</v>
      </c>
      <c r="M100" s="136" t="s">
        <v>1345</v>
      </c>
      <c r="N100" s="136" t="s">
        <v>276</v>
      </c>
      <c r="O100" s="136" t="s">
        <v>1346</v>
      </c>
      <c r="P100" s="136" t="s">
        <v>1347</v>
      </c>
      <c r="Q100" s="136" t="s">
        <v>274</v>
      </c>
      <c r="R100" s="136" t="s">
        <v>1348</v>
      </c>
      <c r="S100" s="136" t="s">
        <v>1348</v>
      </c>
      <c r="T100" s="136" t="s">
        <v>281</v>
      </c>
      <c r="U100" s="136" t="s">
        <v>281</v>
      </c>
      <c r="V100" s="136" t="s">
        <v>281</v>
      </c>
      <c r="W100" s="136" t="s">
        <v>281</v>
      </c>
    </row>
    <row r="101" spans="1:23">
      <c r="A101" s="136" t="s">
        <v>1510</v>
      </c>
      <c r="B101" s="136" t="s">
        <v>442</v>
      </c>
      <c r="C101" s="136" t="s">
        <v>1511</v>
      </c>
      <c r="D101" s="136" t="str">
        <f t="shared" si="1"/>
        <v>Aaron Middleton</v>
      </c>
      <c r="E101" s="136" t="s">
        <v>267</v>
      </c>
      <c r="F101" s="136" t="s">
        <v>1096</v>
      </c>
      <c r="G101" s="233" t="s">
        <v>1512</v>
      </c>
      <c r="H101" s="136" t="s">
        <v>1513</v>
      </c>
      <c r="I101" s="136" t="s">
        <v>1514</v>
      </c>
      <c r="J101" s="136" t="s">
        <v>272</v>
      </c>
      <c r="K101" s="136" t="s">
        <v>1515</v>
      </c>
      <c r="L101" s="136" t="s">
        <v>274</v>
      </c>
      <c r="M101" s="136" t="s">
        <v>1516</v>
      </c>
      <c r="N101" s="136" t="s">
        <v>276</v>
      </c>
      <c r="O101" s="136" t="s">
        <v>1517</v>
      </c>
      <c r="P101" s="136" t="s">
        <v>1518</v>
      </c>
      <c r="Q101" s="136" t="s">
        <v>274</v>
      </c>
      <c r="R101" s="136" t="s">
        <v>274</v>
      </c>
      <c r="S101" s="136" t="s">
        <v>1519</v>
      </c>
      <c r="T101" s="136" t="s">
        <v>281</v>
      </c>
      <c r="U101" s="136" t="s">
        <v>281</v>
      </c>
      <c r="V101" s="136" t="s">
        <v>47</v>
      </c>
      <c r="W101" s="136" t="s">
        <v>47</v>
      </c>
    </row>
    <row r="102" spans="1:23">
      <c r="A102" s="136" t="s">
        <v>2170</v>
      </c>
      <c r="B102" s="136" t="s">
        <v>311</v>
      </c>
      <c r="C102" s="136" t="s">
        <v>2171</v>
      </c>
      <c r="D102" s="136" t="str">
        <f t="shared" si="1"/>
        <v>Luke Burton</v>
      </c>
      <c r="E102" s="136" t="s">
        <v>267</v>
      </c>
      <c r="F102" s="136" t="s">
        <v>2150</v>
      </c>
      <c r="G102" s="233" t="s">
        <v>2151</v>
      </c>
      <c r="H102" s="136" t="s">
        <v>1880</v>
      </c>
      <c r="I102" s="136" t="s">
        <v>2172</v>
      </c>
      <c r="J102" s="136" t="s">
        <v>272</v>
      </c>
      <c r="K102" s="136" t="s">
        <v>2173</v>
      </c>
      <c r="L102" s="136" t="s">
        <v>274</v>
      </c>
      <c r="M102" s="136" t="s">
        <v>1109</v>
      </c>
      <c r="N102" s="136" t="s">
        <v>276</v>
      </c>
      <c r="O102" s="136" t="s">
        <v>1110</v>
      </c>
      <c r="P102" s="136" t="s">
        <v>2174</v>
      </c>
      <c r="Q102" s="136" t="s">
        <v>274</v>
      </c>
      <c r="R102" s="136" t="s">
        <v>2175</v>
      </c>
      <c r="S102" s="136" t="s">
        <v>2175</v>
      </c>
      <c r="T102" s="136" t="s">
        <v>281</v>
      </c>
      <c r="U102" s="136" t="s">
        <v>281</v>
      </c>
      <c r="V102" s="136" t="s">
        <v>281</v>
      </c>
      <c r="W102" s="136" t="s">
        <v>281</v>
      </c>
    </row>
    <row r="103" spans="1:23">
      <c r="A103" s="136" t="s">
        <v>581</v>
      </c>
      <c r="B103" s="136" t="s">
        <v>582</v>
      </c>
      <c r="C103" s="136" t="s">
        <v>583</v>
      </c>
      <c r="D103" s="136" t="str">
        <f t="shared" si="1"/>
        <v>Cassandra Puckle</v>
      </c>
      <c r="E103" s="136" t="s">
        <v>267</v>
      </c>
      <c r="F103" s="136" t="s">
        <v>329</v>
      </c>
      <c r="G103" s="233" t="s">
        <v>408</v>
      </c>
      <c r="H103" s="136" t="s">
        <v>456</v>
      </c>
      <c r="I103" s="136" t="s">
        <v>584</v>
      </c>
      <c r="J103" s="136" t="s">
        <v>307</v>
      </c>
      <c r="K103" s="136" t="s">
        <v>585</v>
      </c>
      <c r="L103" s="136" t="s">
        <v>274</v>
      </c>
      <c r="M103" s="136" t="s">
        <v>586</v>
      </c>
      <c r="N103" s="136" t="s">
        <v>276</v>
      </c>
      <c r="O103" s="136" t="s">
        <v>495</v>
      </c>
      <c r="P103" s="136" t="s">
        <v>587</v>
      </c>
      <c r="Q103" s="136" t="s">
        <v>274</v>
      </c>
      <c r="R103" s="136" t="s">
        <v>274</v>
      </c>
      <c r="S103" s="136" t="s">
        <v>588</v>
      </c>
      <c r="T103" s="136" t="s">
        <v>281</v>
      </c>
      <c r="U103" s="136" t="s">
        <v>281</v>
      </c>
      <c r="V103" s="136" t="s">
        <v>47</v>
      </c>
      <c r="W103" s="136" t="s">
        <v>47</v>
      </c>
    </row>
    <row r="104" spans="1:23">
      <c r="A104" s="136" t="s">
        <v>472</v>
      </c>
      <c r="B104" s="136" t="s">
        <v>473</v>
      </c>
      <c r="C104" s="136" t="s">
        <v>464</v>
      </c>
      <c r="D104" s="136" t="str">
        <f t="shared" si="1"/>
        <v>Jordan Holden</v>
      </c>
      <c r="E104" s="136" t="s">
        <v>267</v>
      </c>
      <c r="F104" s="136" t="s">
        <v>268</v>
      </c>
      <c r="G104" s="233" t="s">
        <v>330</v>
      </c>
      <c r="H104" s="136" t="s">
        <v>465</v>
      </c>
      <c r="I104" s="136" t="s">
        <v>474</v>
      </c>
      <c r="J104" s="136" t="s">
        <v>272</v>
      </c>
      <c r="K104" s="136" t="s">
        <v>475</v>
      </c>
      <c r="L104" s="136" t="s">
        <v>274</v>
      </c>
      <c r="M104" s="136" t="s">
        <v>476</v>
      </c>
      <c r="N104" s="136" t="s">
        <v>276</v>
      </c>
      <c r="O104" s="136" t="s">
        <v>477</v>
      </c>
      <c r="P104" s="136" t="s">
        <v>478</v>
      </c>
      <c r="Q104" s="136" t="s">
        <v>274</v>
      </c>
      <c r="R104" s="136" t="s">
        <v>274</v>
      </c>
      <c r="S104" s="136" t="s">
        <v>479</v>
      </c>
      <c r="T104" s="136" t="s">
        <v>281</v>
      </c>
      <c r="U104" s="136" t="s">
        <v>281</v>
      </c>
      <c r="V104" s="136" t="s">
        <v>47</v>
      </c>
      <c r="W104" s="136" t="s">
        <v>47</v>
      </c>
    </row>
    <row r="105" spans="1:23">
      <c r="A105" s="136" t="s">
        <v>2104</v>
      </c>
      <c r="B105" s="136" t="s">
        <v>1364</v>
      </c>
      <c r="C105" s="136" t="s">
        <v>2105</v>
      </c>
      <c r="D105" s="136" t="str">
        <f t="shared" si="1"/>
        <v>Logan Spiteri</v>
      </c>
      <c r="E105" s="136" t="s">
        <v>267</v>
      </c>
      <c r="F105" s="136" t="s">
        <v>2106</v>
      </c>
      <c r="G105" s="233" t="s">
        <v>2107</v>
      </c>
      <c r="H105" s="136" t="s">
        <v>2108</v>
      </c>
      <c r="I105" s="136" t="s">
        <v>2109</v>
      </c>
      <c r="J105" s="136" t="s">
        <v>272</v>
      </c>
      <c r="K105" s="136" t="s">
        <v>2110</v>
      </c>
      <c r="L105" s="136" t="s">
        <v>274</v>
      </c>
      <c r="M105" s="136" t="s">
        <v>459</v>
      </c>
      <c r="N105" s="136" t="s">
        <v>276</v>
      </c>
      <c r="O105" s="136" t="s">
        <v>460</v>
      </c>
      <c r="P105" s="136" t="s">
        <v>2111</v>
      </c>
      <c r="Q105" s="136" t="s">
        <v>274</v>
      </c>
      <c r="R105" s="136" t="s">
        <v>274</v>
      </c>
      <c r="S105" s="136" t="s">
        <v>2112</v>
      </c>
      <c r="T105" s="136" t="s">
        <v>47</v>
      </c>
      <c r="U105" s="136" t="s">
        <v>281</v>
      </c>
      <c r="V105" s="136" t="s">
        <v>47</v>
      </c>
      <c r="W105" s="136" t="s">
        <v>47</v>
      </c>
    </row>
    <row r="106" spans="1:23">
      <c r="A106" s="136" t="s">
        <v>304</v>
      </c>
      <c r="B106" s="136" t="s">
        <v>305</v>
      </c>
      <c r="C106" s="136" t="s">
        <v>294</v>
      </c>
      <c r="D106" s="136" t="str">
        <f t="shared" si="1"/>
        <v>Jessica Bollard</v>
      </c>
      <c r="E106" s="136" t="s">
        <v>267</v>
      </c>
      <c r="F106" s="136" t="s">
        <v>268</v>
      </c>
      <c r="G106" s="233" t="s">
        <v>295</v>
      </c>
      <c r="H106" s="136" t="s">
        <v>296</v>
      </c>
      <c r="I106" s="136" t="s">
        <v>306</v>
      </c>
      <c r="J106" s="136" t="s">
        <v>307</v>
      </c>
      <c r="K106" s="136" t="s">
        <v>308</v>
      </c>
      <c r="L106" s="136" t="s">
        <v>274</v>
      </c>
      <c r="M106" s="136" t="s">
        <v>309</v>
      </c>
      <c r="N106" s="136" t="s">
        <v>276</v>
      </c>
      <c r="O106" s="136" t="s">
        <v>300</v>
      </c>
      <c r="P106" s="136" t="s">
        <v>301</v>
      </c>
      <c r="Q106" s="136" t="s">
        <v>302</v>
      </c>
      <c r="R106" s="136" t="s">
        <v>274</v>
      </c>
      <c r="S106" s="136" t="s">
        <v>303</v>
      </c>
      <c r="T106" s="136" t="s">
        <v>281</v>
      </c>
      <c r="U106" s="136" t="s">
        <v>281</v>
      </c>
      <c r="V106" s="136" t="s">
        <v>47</v>
      </c>
      <c r="W106" s="136" t="s">
        <v>47</v>
      </c>
    </row>
    <row r="107" spans="1:23">
      <c r="A107" s="136" t="s">
        <v>947</v>
      </c>
      <c r="B107" s="136" t="s">
        <v>948</v>
      </c>
      <c r="C107" s="136" t="s">
        <v>949</v>
      </c>
      <c r="D107" s="136" t="str">
        <f t="shared" si="1"/>
        <v>Sam Dartell</v>
      </c>
      <c r="E107" s="136" t="s">
        <v>267</v>
      </c>
      <c r="F107" s="136" t="s">
        <v>268</v>
      </c>
      <c r="G107" s="233" t="s">
        <v>929</v>
      </c>
      <c r="H107" s="136" t="s">
        <v>930</v>
      </c>
      <c r="I107" s="136" t="s">
        <v>950</v>
      </c>
      <c r="J107" s="136" t="s">
        <v>272</v>
      </c>
      <c r="K107" s="136" t="s">
        <v>951</v>
      </c>
      <c r="L107" s="136" t="s">
        <v>274</v>
      </c>
      <c r="M107" s="136" t="s">
        <v>952</v>
      </c>
      <c r="N107" s="136" t="s">
        <v>276</v>
      </c>
      <c r="O107" s="136" t="s">
        <v>953</v>
      </c>
      <c r="P107" s="136" t="s">
        <v>954</v>
      </c>
      <c r="Q107" s="136" t="s">
        <v>955</v>
      </c>
      <c r="R107" s="136" t="s">
        <v>274</v>
      </c>
      <c r="S107" s="136" t="s">
        <v>955</v>
      </c>
      <c r="T107" s="136" t="s">
        <v>281</v>
      </c>
      <c r="U107" s="136" t="s">
        <v>281</v>
      </c>
      <c r="V107" s="136" t="s">
        <v>281</v>
      </c>
      <c r="W107" s="136" t="s">
        <v>47</v>
      </c>
    </row>
    <row r="108" spans="1:23">
      <c r="A108" s="136" t="s">
        <v>1019</v>
      </c>
      <c r="B108" s="136" t="s">
        <v>499</v>
      </c>
      <c r="C108" s="136" t="s">
        <v>1020</v>
      </c>
      <c r="D108" s="136" t="str">
        <f t="shared" si="1"/>
        <v>Blake Newall</v>
      </c>
      <c r="E108" s="136" t="s">
        <v>267</v>
      </c>
      <c r="F108" s="136" t="s">
        <v>329</v>
      </c>
      <c r="G108" s="233" t="s">
        <v>975</v>
      </c>
      <c r="H108" s="136" t="s">
        <v>976</v>
      </c>
      <c r="I108" s="136" t="s">
        <v>1021</v>
      </c>
      <c r="J108" s="136" t="s">
        <v>272</v>
      </c>
      <c r="K108" s="136" t="s">
        <v>1022</v>
      </c>
      <c r="L108" s="136" t="s">
        <v>274</v>
      </c>
      <c r="M108" s="136" t="s">
        <v>1023</v>
      </c>
      <c r="N108" s="136" t="s">
        <v>276</v>
      </c>
      <c r="O108" s="136" t="s">
        <v>1004</v>
      </c>
      <c r="P108" s="136" t="s">
        <v>1005</v>
      </c>
      <c r="Q108" s="136" t="s">
        <v>274</v>
      </c>
      <c r="R108" s="136" t="s">
        <v>1024</v>
      </c>
      <c r="S108" s="136" t="s">
        <v>1024</v>
      </c>
      <c r="T108" s="136" t="s">
        <v>281</v>
      </c>
      <c r="U108" s="136" t="s">
        <v>281</v>
      </c>
      <c r="V108" s="136" t="s">
        <v>47</v>
      </c>
      <c r="W108" s="136" t="s">
        <v>47</v>
      </c>
    </row>
    <row r="109" spans="1:23">
      <c r="A109" s="136" t="s">
        <v>2505</v>
      </c>
      <c r="B109" s="136" t="s">
        <v>2239</v>
      </c>
      <c r="C109" s="136" t="s">
        <v>2506</v>
      </c>
      <c r="D109" s="136" t="str">
        <f t="shared" si="1"/>
        <v>Connor Hey</v>
      </c>
      <c r="E109" s="136" t="s">
        <v>267</v>
      </c>
      <c r="F109" s="136" t="s">
        <v>329</v>
      </c>
      <c r="G109" s="233" t="s">
        <v>2568</v>
      </c>
      <c r="H109" s="136" t="s">
        <v>2569</v>
      </c>
      <c r="I109" s="136" t="s">
        <v>2570</v>
      </c>
      <c r="J109" s="136" t="s">
        <v>272</v>
      </c>
      <c r="K109" s="136" t="s">
        <v>2571</v>
      </c>
      <c r="L109" s="136" t="s">
        <v>274</v>
      </c>
      <c r="M109" s="136" t="s">
        <v>1899</v>
      </c>
      <c r="N109" s="136" t="s">
        <v>276</v>
      </c>
      <c r="O109" s="136" t="s">
        <v>1526</v>
      </c>
      <c r="P109" s="136" t="s">
        <v>2572</v>
      </c>
      <c r="Q109" s="136" t="s">
        <v>2573</v>
      </c>
      <c r="R109" s="136" t="s">
        <v>274</v>
      </c>
      <c r="S109" s="136" t="s">
        <v>2574</v>
      </c>
      <c r="T109" s="136" t="s">
        <v>281</v>
      </c>
      <c r="U109" s="136" t="s">
        <v>281</v>
      </c>
      <c r="V109" s="136" t="s">
        <v>47</v>
      </c>
      <c r="W109" s="136" t="s">
        <v>47</v>
      </c>
    </row>
    <row r="110" spans="1:23">
      <c r="A110" s="136" t="s">
        <v>589</v>
      </c>
      <c r="B110" s="136" t="s">
        <v>590</v>
      </c>
      <c r="C110" s="136" t="s">
        <v>591</v>
      </c>
      <c r="D110" s="136" t="str">
        <f t="shared" si="1"/>
        <v>STEVE Russo</v>
      </c>
      <c r="E110" s="136" t="s">
        <v>267</v>
      </c>
      <c r="F110" s="136" t="s">
        <v>329</v>
      </c>
      <c r="G110" s="233" t="s">
        <v>352</v>
      </c>
      <c r="H110" s="136" t="s">
        <v>318</v>
      </c>
      <c r="I110" s="136" t="s">
        <v>592</v>
      </c>
      <c r="J110" s="136" t="s">
        <v>272</v>
      </c>
      <c r="K110" s="136" t="s">
        <v>593</v>
      </c>
      <c r="L110" s="136" t="s">
        <v>274</v>
      </c>
      <c r="M110" s="136" t="s">
        <v>594</v>
      </c>
      <c r="N110" s="136" t="s">
        <v>276</v>
      </c>
      <c r="O110" s="136" t="s">
        <v>595</v>
      </c>
      <c r="P110" s="136" t="s">
        <v>596</v>
      </c>
      <c r="Q110" s="136" t="s">
        <v>597</v>
      </c>
      <c r="R110" s="136" t="s">
        <v>597</v>
      </c>
      <c r="S110" s="136" t="s">
        <v>597</v>
      </c>
      <c r="T110" s="136" t="s">
        <v>281</v>
      </c>
      <c r="U110" s="136" t="s">
        <v>281</v>
      </c>
      <c r="V110" s="136" t="s">
        <v>47</v>
      </c>
      <c r="W110" s="136" t="s">
        <v>47</v>
      </c>
    </row>
    <row r="111" spans="1:23">
      <c r="A111" s="136" t="s">
        <v>2219</v>
      </c>
      <c r="B111" s="136" t="s">
        <v>311</v>
      </c>
      <c r="C111" s="136" t="s">
        <v>2206</v>
      </c>
      <c r="D111" s="136" t="str">
        <f t="shared" si="1"/>
        <v>Luke Freeburn</v>
      </c>
      <c r="E111" s="136" t="s">
        <v>267</v>
      </c>
      <c r="F111" s="136" t="s">
        <v>2153</v>
      </c>
      <c r="G111" s="233" t="s">
        <v>2151</v>
      </c>
      <c r="H111" s="136" t="s">
        <v>2207</v>
      </c>
      <c r="I111" s="136" t="s">
        <v>2220</v>
      </c>
      <c r="J111" s="136" t="s">
        <v>272</v>
      </c>
      <c r="K111" s="136" t="s">
        <v>2209</v>
      </c>
      <c r="L111" s="136" t="s">
        <v>274</v>
      </c>
      <c r="M111" s="136" t="s">
        <v>2210</v>
      </c>
      <c r="N111" s="136" t="s">
        <v>276</v>
      </c>
      <c r="O111" s="136" t="s">
        <v>413</v>
      </c>
      <c r="P111" s="136" t="s">
        <v>2211</v>
      </c>
      <c r="Q111" s="136" t="s">
        <v>274</v>
      </c>
      <c r="R111" s="136" t="s">
        <v>2212</v>
      </c>
      <c r="S111" s="136" t="s">
        <v>2212</v>
      </c>
      <c r="T111" s="136" t="s">
        <v>281</v>
      </c>
      <c r="U111" s="136" t="s">
        <v>281</v>
      </c>
      <c r="V111" s="136" t="s">
        <v>281</v>
      </c>
      <c r="W111" s="136" t="s">
        <v>281</v>
      </c>
    </row>
    <row r="112" spans="1:23">
      <c r="A112" s="136" t="s">
        <v>2502</v>
      </c>
      <c r="B112" s="136" t="s">
        <v>2503</v>
      </c>
      <c r="C112" s="136" t="s">
        <v>2504</v>
      </c>
      <c r="D112" s="136" t="str">
        <f t="shared" si="1"/>
        <v>Kellie Pearce</v>
      </c>
      <c r="E112" s="136" t="s">
        <v>267</v>
      </c>
      <c r="F112" s="136" t="s">
        <v>268</v>
      </c>
      <c r="G112" s="233" t="s">
        <v>2152</v>
      </c>
      <c r="H112" s="136" t="s">
        <v>2529</v>
      </c>
      <c r="I112" s="136" t="s">
        <v>2562</v>
      </c>
      <c r="J112" s="136" t="s">
        <v>307</v>
      </c>
      <c r="K112" s="136" t="s">
        <v>2563</v>
      </c>
      <c r="L112" s="136" t="s">
        <v>274</v>
      </c>
      <c r="M112" s="136" t="s">
        <v>2564</v>
      </c>
      <c r="N112" s="136" t="s">
        <v>276</v>
      </c>
      <c r="O112" s="136" t="s">
        <v>907</v>
      </c>
      <c r="P112" s="136" t="s">
        <v>2565</v>
      </c>
      <c r="Q112" s="136" t="s">
        <v>2566</v>
      </c>
      <c r="R112" s="136" t="s">
        <v>274</v>
      </c>
      <c r="S112" s="136" t="s">
        <v>2567</v>
      </c>
      <c r="T112" s="136" t="s">
        <v>281</v>
      </c>
      <c r="U112" s="136" t="s">
        <v>281</v>
      </c>
      <c r="V112" s="136" t="s">
        <v>281</v>
      </c>
      <c r="W112" s="136" t="s">
        <v>281</v>
      </c>
    </row>
    <row r="113" spans="1:23">
      <c r="A113" s="136" t="s">
        <v>1192</v>
      </c>
      <c r="B113" s="136" t="s">
        <v>1193</v>
      </c>
      <c r="C113" s="136" t="s">
        <v>1178</v>
      </c>
      <c r="D113" s="136" t="str">
        <f t="shared" si="1"/>
        <v>Travis Campbell</v>
      </c>
      <c r="E113" s="136" t="s">
        <v>267</v>
      </c>
      <c r="F113" s="136" t="s">
        <v>1179</v>
      </c>
      <c r="G113" s="233" t="s">
        <v>1180</v>
      </c>
      <c r="H113" s="136" t="s">
        <v>1181</v>
      </c>
      <c r="I113" s="136" t="s">
        <v>1194</v>
      </c>
      <c r="J113" s="136" t="s">
        <v>272</v>
      </c>
      <c r="K113" s="136" t="s">
        <v>1183</v>
      </c>
      <c r="L113" s="136" t="s">
        <v>274</v>
      </c>
      <c r="M113" s="136" t="s">
        <v>1184</v>
      </c>
      <c r="N113" s="136" t="s">
        <v>276</v>
      </c>
      <c r="O113" s="136" t="s">
        <v>1185</v>
      </c>
      <c r="P113" s="136" t="s">
        <v>1186</v>
      </c>
      <c r="Q113" s="136" t="s">
        <v>1187</v>
      </c>
      <c r="R113" s="136" t="s">
        <v>1188</v>
      </c>
      <c r="S113" s="136" t="s">
        <v>1188</v>
      </c>
      <c r="T113" s="136" t="s">
        <v>281</v>
      </c>
      <c r="U113" s="136" t="s">
        <v>281</v>
      </c>
      <c r="V113" s="136" t="s">
        <v>47</v>
      </c>
      <c r="W113" s="136" t="s">
        <v>47</v>
      </c>
    </row>
    <row r="114" spans="1:23">
      <c r="A114" s="136" t="s">
        <v>677</v>
      </c>
      <c r="B114" s="136" t="s">
        <v>678</v>
      </c>
      <c r="C114" s="136" t="s">
        <v>679</v>
      </c>
      <c r="D114" s="136" t="str">
        <f t="shared" si="1"/>
        <v>Matt Sydenham</v>
      </c>
      <c r="E114" s="136" t="s">
        <v>267</v>
      </c>
      <c r="F114" s="136" t="s">
        <v>268</v>
      </c>
      <c r="G114" s="233" t="s">
        <v>397</v>
      </c>
      <c r="H114" s="136" t="s">
        <v>398</v>
      </c>
      <c r="I114" s="136" t="s">
        <v>680</v>
      </c>
      <c r="J114" s="136" t="s">
        <v>272</v>
      </c>
      <c r="K114" s="136" t="s">
        <v>681</v>
      </c>
      <c r="L114" s="136" t="s">
        <v>274</v>
      </c>
      <c r="M114" s="136" t="s">
        <v>345</v>
      </c>
      <c r="N114" s="136" t="s">
        <v>276</v>
      </c>
      <c r="O114" s="136" t="s">
        <v>346</v>
      </c>
      <c r="P114" s="136" t="s">
        <v>682</v>
      </c>
      <c r="Q114" s="136" t="s">
        <v>274</v>
      </c>
      <c r="R114" s="136" t="s">
        <v>274</v>
      </c>
      <c r="S114" s="136" t="s">
        <v>683</v>
      </c>
      <c r="T114" s="136" t="s">
        <v>281</v>
      </c>
      <c r="U114" s="136" t="s">
        <v>281</v>
      </c>
      <c r="V114" s="136" t="s">
        <v>47</v>
      </c>
      <c r="W114" s="136" t="s">
        <v>47</v>
      </c>
    </row>
    <row r="115" spans="1:23">
      <c r="A115" s="136" t="s">
        <v>991</v>
      </c>
      <c r="B115" s="136" t="s">
        <v>992</v>
      </c>
      <c r="C115" s="136" t="s">
        <v>985</v>
      </c>
      <c r="D115" s="136" t="str">
        <f t="shared" si="1"/>
        <v>Volkan Gunduz</v>
      </c>
      <c r="E115" s="136" t="s">
        <v>267</v>
      </c>
      <c r="F115" s="136" t="s">
        <v>316</v>
      </c>
      <c r="G115" s="233" t="s">
        <v>975</v>
      </c>
      <c r="H115" s="136" t="s">
        <v>789</v>
      </c>
      <c r="I115" s="136" t="s">
        <v>993</v>
      </c>
      <c r="J115" s="136" t="s">
        <v>272</v>
      </c>
      <c r="K115" s="136" t="s">
        <v>994</v>
      </c>
      <c r="L115" s="136" t="s">
        <v>274</v>
      </c>
      <c r="M115" s="136" t="s">
        <v>995</v>
      </c>
      <c r="N115" s="136" t="s">
        <v>276</v>
      </c>
      <c r="O115" s="136" t="s">
        <v>996</v>
      </c>
      <c r="P115" s="136" t="s">
        <v>997</v>
      </c>
      <c r="Q115" s="136" t="s">
        <v>990</v>
      </c>
      <c r="R115" s="136" t="s">
        <v>274</v>
      </c>
      <c r="S115" s="136" t="s">
        <v>990</v>
      </c>
      <c r="T115" s="136" t="s">
        <v>281</v>
      </c>
      <c r="U115" s="136" t="s">
        <v>281</v>
      </c>
      <c r="V115" s="136" t="s">
        <v>47</v>
      </c>
      <c r="W115" s="136" t="s">
        <v>47</v>
      </c>
    </row>
    <row r="116" spans="1:23">
      <c r="A116" s="136" t="s">
        <v>983</v>
      </c>
      <c r="B116" s="136" t="s">
        <v>984</v>
      </c>
      <c r="C116" s="136" t="s">
        <v>985</v>
      </c>
      <c r="D116" s="136" t="str">
        <f t="shared" si="1"/>
        <v>Ahmet Gunduz</v>
      </c>
      <c r="E116" s="136" t="s">
        <v>267</v>
      </c>
      <c r="F116" s="136" t="s">
        <v>316</v>
      </c>
      <c r="G116" s="233" t="s">
        <v>975</v>
      </c>
      <c r="H116" s="136" t="s">
        <v>789</v>
      </c>
      <c r="I116" s="136" t="s">
        <v>986</v>
      </c>
      <c r="J116" s="136" t="s">
        <v>272</v>
      </c>
      <c r="K116" s="136" t="s">
        <v>987</v>
      </c>
      <c r="L116" s="136" t="s">
        <v>274</v>
      </c>
      <c r="M116" s="136" t="s">
        <v>988</v>
      </c>
      <c r="N116" s="136" t="s">
        <v>276</v>
      </c>
      <c r="O116" s="136" t="s">
        <v>907</v>
      </c>
      <c r="P116" s="136" t="s">
        <v>989</v>
      </c>
      <c r="Q116" s="136" t="s">
        <v>274</v>
      </c>
      <c r="R116" s="136" t="s">
        <v>274</v>
      </c>
      <c r="S116" s="136" t="s">
        <v>990</v>
      </c>
      <c r="T116" s="136" t="s">
        <v>281</v>
      </c>
      <c r="U116" s="136" t="s">
        <v>281</v>
      </c>
      <c r="V116" s="136" t="s">
        <v>281</v>
      </c>
      <c r="W116" s="136" t="s">
        <v>281</v>
      </c>
    </row>
    <row r="117" spans="1:23">
      <c r="A117" s="136" t="s">
        <v>1189</v>
      </c>
      <c r="B117" s="136" t="s">
        <v>1190</v>
      </c>
      <c r="C117" s="136" t="s">
        <v>1178</v>
      </c>
      <c r="D117" s="136" t="str">
        <f t="shared" si="1"/>
        <v>Ethan Campbell</v>
      </c>
      <c r="E117" s="136" t="s">
        <v>267</v>
      </c>
      <c r="F117" s="136" t="s">
        <v>1179</v>
      </c>
      <c r="G117" s="233" t="s">
        <v>1180</v>
      </c>
      <c r="H117" s="136" t="s">
        <v>1181</v>
      </c>
      <c r="I117" s="136" t="s">
        <v>1191</v>
      </c>
      <c r="J117" s="136" t="s">
        <v>272</v>
      </c>
      <c r="K117" s="136" t="s">
        <v>1183</v>
      </c>
      <c r="L117" s="136" t="s">
        <v>274</v>
      </c>
      <c r="M117" s="136" t="s">
        <v>1184</v>
      </c>
      <c r="N117" s="136" t="s">
        <v>276</v>
      </c>
      <c r="O117" s="136" t="s">
        <v>1185</v>
      </c>
      <c r="P117" s="136" t="s">
        <v>1186</v>
      </c>
      <c r="Q117" s="136" t="s">
        <v>1187</v>
      </c>
      <c r="R117" s="136" t="s">
        <v>1188</v>
      </c>
      <c r="S117" s="136" t="s">
        <v>1188</v>
      </c>
      <c r="T117" s="136" t="s">
        <v>281</v>
      </c>
      <c r="U117" s="136" t="s">
        <v>281</v>
      </c>
      <c r="V117" s="136" t="s">
        <v>47</v>
      </c>
      <c r="W117" s="136" t="s">
        <v>47</v>
      </c>
    </row>
    <row r="118" spans="1:23">
      <c r="A118" s="136" t="s">
        <v>910</v>
      </c>
      <c r="B118" s="136" t="s">
        <v>911</v>
      </c>
      <c r="C118" s="136" t="s">
        <v>912</v>
      </c>
      <c r="D118" s="136" t="str">
        <f t="shared" si="1"/>
        <v>Ayden Strong</v>
      </c>
      <c r="E118" s="136" t="s">
        <v>267</v>
      </c>
      <c r="F118" s="136" t="s">
        <v>316</v>
      </c>
      <c r="G118" s="233" t="s">
        <v>913</v>
      </c>
      <c r="H118" s="136" t="s">
        <v>914</v>
      </c>
      <c r="I118" s="136" t="s">
        <v>915</v>
      </c>
      <c r="J118" s="136" t="s">
        <v>272</v>
      </c>
      <c r="K118" s="136" t="s">
        <v>916</v>
      </c>
      <c r="L118" s="136" t="s">
        <v>917</v>
      </c>
      <c r="M118" s="136" t="s">
        <v>918</v>
      </c>
      <c r="N118" s="136" t="s">
        <v>276</v>
      </c>
      <c r="O118" s="136" t="s">
        <v>300</v>
      </c>
      <c r="P118" s="136" t="s">
        <v>919</v>
      </c>
      <c r="Q118" s="136" t="s">
        <v>274</v>
      </c>
      <c r="R118" s="136" t="s">
        <v>920</v>
      </c>
      <c r="S118" s="136" t="s">
        <v>921</v>
      </c>
      <c r="T118" s="136" t="s">
        <v>281</v>
      </c>
      <c r="U118" s="136" t="s">
        <v>281</v>
      </c>
      <c r="V118" s="136" t="s">
        <v>47</v>
      </c>
      <c r="W118" s="136" t="s">
        <v>47</v>
      </c>
    </row>
    <row r="119" spans="1:23">
      <c r="A119" s="136" t="s">
        <v>1121</v>
      </c>
      <c r="B119" s="136" t="s">
        <v>1122</v>
      </c>
      <c r="C119" s="136" t="s">
        <v>1123</v>
      </c>
      <c r="D119" s="136" t="str">
        <f t="shared" si="1"/>
        <v>Lewis D'Amore</v>
      </c>
      <c r="E119" s="136" t="s">
        <v>267</v>
      </c>
      <c r="F119" s="136" t="s">
        <v>755</v>
      </c>
      <c r="G119" s="233" t="s">
        <v>1124</v>
      </c>
      <c r="H119" s="136" t="s">
        <v>1125</v>
      </c>
      <c r="I119" s="136" t="s">
        <v>1126</v>
      </c>
      <c r="J119" s="136" t="s">
        <v>272</v>
      </c>
      <c r="K119" s="136" t="s">
        <v>1127</v>
      </c>
      <c r="L119" s="136" t="s">
        <v>274</v>
      </c>
      <c r="M119" s="136" t="s">
        <v>1128</v>
      </c>
      <c r="N119" s="136" t="s">
        <v>276</v>
      </c>
      <c r="O119" s="136" t="s">
        <v>460</v>
      </c>
      <c r="P119" s="136" t="s">
        <v>2561</v>
      </c>
      <c r="Q119" s="136" t="s">
        <v>274</v>
      </c>
      <c r="R119" s="136" t="s">
        <v>274</v>
      </c>
      <c r="S119" s="136" t="s">
        <v>1129</v>
      </c>
      <c r="T119" s="136" t="s">
        <v>281</v>
      </c>
      <c r="U119" s="136" t="s">
        <v>281</v>
      </c>
      <c r="V119" s="136" t="s">
        <v>47</v>
      </c>
      <c r="W119" s="136" t="s">
        <v>47</v>
      </c>
    </row>
    <row r="120" spans="1:23">
      <c r="A120" s="136" t="s">
        <v>922</v>
      </c>
      <c r="B120" s="136" t="s">
        <v>327</v>
      </c>
      <c r="C120" s="136" t="s">
        <v>912</v>
      </c>
      <c r="D120" s="136" t="str">
        <f t="shared" si="1"/>
        <v>David Strong</v>
      </c>
      <c r="E120" s="136" t="s">
        <v>267</v>
      </c>
      <c r="F120" s="136" t="s">
        <v>316</v>
      </c>
      <c r="G120" s="233" t="s">
        <v>913</v>
      </c>
      <c r="H120" s="136" t="s">
        <v>914</v>
      </c>
      <c r="I120" s="136" t="s">
        <v>923</v>
      </c>
      <c r="J120" s="136" t="s">
        <v>272</v>
      </c>
      <c r="K120" s="136" t="s">
        <v>924</v>
      </c>
      <c r="L120" s="136" t="s">
        <v>274</v>
      </c>
      <c r="M120" s="136" t="s">
        <v>925</v>
      </c>
      <c r="N120" s="136" t="s">
        <v>276</v>
      </c>
      <c r="O120" s="136" t="s">
        <v>300</v>
      </c>
      <c r="P120" s="136" t="s">
        <v>919</v>
      </c>
      <c r="Q120" s="136" t="s">
        <v>274</v>
      </c>
      <c r="R120" s="136" t="s">
        <v>274</v>
      </c>
      <c r="S120" s="136" t="s">
        <v>921</v>
      </c>
      <c r="T120" s="136" t="s">
        <v>281</v>
      </c>
      <c r="U120" s="136" t="s">
        <v>281</v>
      </c>
      <c r="V120" s="136" t="s">
        <v>47</v>
      </c>
      <c r="W120" s="136" t="s">
        <v>47</v>
      </c>
    </row>
    <row r="121" spans="1:23">
      <c r="A121" s="136" t="s">
        <v>1886</v>
      </c>
      <c r="B121" s="136" t="s">
        <v>1887</v>
      </c>
      <c r="C121" s="136" t="s">
        <v>1888</v>
      </c>
      <c r="D121" s="136" t="str">
        <f t="shared" si="1"/>
        <v>Lincoln Pope</v>
      </c>
      <c r="E121" s="136" t="s">
        <v>267</v>
      </c>
      <c r="F121" s="136" t="s">
        <v>755</v>
      </c>
      <c r="G121" s="233" t="s">
        <v>1879</v>
      </c>
      <c r="H121" s="136" t="s">
        <v>1880</v>
      </c>
      <c r="I121" s="136" t="s">
        <v>1889</v>
      </c>
      <c r="J121" s="136" t="s">
        <v>272</v>
      </c>
      <c r="K121" s="136" t="s">
        <v>1890</v>
      </c>
      <c r="L121" s="136" t="s">
        <v>274</v>
      </c>
      <c r="M121" s="136" t="s">
        <v>494</v>
      </c>
      <c r="N121" s="136" t="s">
        <v>276</v>
      </c>
      <c r="O121" s="136" t="s">
        <v>495</v>
      </c>
      <c r="P121" s="136" t="s">
        <v>1884</v>
      </c>
      <c r="Q121" s="136" t="s">
        <v>1885</v>
      </c>
      <c r="R121" s="136" t="s">
        <v>1885</v>
      </c>
      <c r="S121" s="136" t="s">
        <v>1885</v>
      </c>
      <c r="T121" s="136" t="s">
        <v>281</v>
      </c>
      <c r="U121" s="136" t="s">
        <v>281</v>
      </c>
      <c r="V121" s="136" t="s">
        <v>47</v>
      </c>
      <c r="W121" s="136" t="s">
        <v>47</v>
      </c>
    </row>
    <row r="122" spans="1:23">
      <c r="A122" s="136" t="s">
        <v>1894</v>
      </c>
      <c r="B122" s="136" t="s">
        <v>1895</v>
      </c>
      <c r="C122" s="136" t="s">
        <v>1896</v>
      </c>
      <c r="D122" s="136" t="str">
        <f t="shared" si="1"/>
        <v>Riley Skinner</v>
      </c>
      <c r="E122" s="136" t="s">
        <v>267</v>
      </c>
      <c r="F122" s="136" t="s">
        <v>755</v>
      </c>
      <c r="G122" s="233" t="s">
        <v>1879</v>
      </c>
      <c r="H122" s="136" t="s">
        <v>1880</v>
      </c>
      <c r="I122" s="136" t="s">
        <v>1897</v>
      </c>
      <c r="J122" s="136" t="s">
        <v>272</v>
      </c>
      <c r="K122" s="136" t="s">
        <v>1898</v>
      </c>
      <c r="L122" s="136" t="s">
        <v>274</v>
      </c>
      <c r="M122" s="136" t="s">
        <v>1899</v>
      </c>
      <c r="N122" s="136" t="s">
        <v>276</v>
      </c>
      <c r="O122" s="136" t="s">
        <v>1900</v>
      </c>
      <c r="P122" s="136" t="s">
        <v>1901</v>
      </c>
      <c r="Q122" s="136" t="s">
        <v>274</v>
      </c>
      <c r="R122" s="136" t="s">
        <v>274</v>
      </c>
      <c r="S122" s="136" t="s">
        <v>1902</v>
      </c>
      <c r="T122" s="136" t="s">
        <v>281</v>
      </c>
      <c r="U122" s="136" t="s">
        <v>281</v>
      </c>
      <c r="V122" s="136" t="s">
        <v>47</v>
      </c>
      <c r="W122" s="136" t="s">
        <v>47</v>
      </c>
    </row>
    <row r="123" spans="1:23">
      <c r="A123" s="136" t="s">
        <v>832</v>
      </c>
      <c r="B123" s="136" t="s">
        <v>499</v>
      </c>
      <c r="C123" s="136" t="s">
        <v>833</v>
      </c>
      <c r="D123" s="136" t="str">
        <f t="shared" si="1"/>
        <v>Blake Schembri</v>
      </c>
      <c r="E123" s="136" t="s">
        <v>267</v>
      </c>
      <c r="F123" s="136" t="s">
        <v>329</v>
      </c>
      <c r="G123" s="233" t="s">
        <v>810</v>
      </c>
      <c r="H123" s="136" t="s">
        <v>737</v>
      </c>
      <c r="I123" s="136" t="s">
        <v>834</v>
      </c>
      <c r="J123" s="136" t="s">
        <v>272</v>
      </c>
      <c r="K123" s="136" t="s">
        <v>835</v>
      </c>
      <c r="L123" s="136" t="s">
        <v>274</v>
      </c>
      <c r="M123" s="136" t="s">
        <v>504</v>
      </c>
      <c r="N123" s="136" t="s">
        <v>276</v>
      </c>
      <c r="O123" s="136" t="s">
        <v>460</v>
      </c>
      <c r="P123" s="136" t="s">
        <v>836</v>
      </c>
      <c r="Q123" s="136" t="s">
        <v>274</v>
      </c>
      <c r="R123" s="136" t="s">
        <v>837</v>
      </c>
      <c r="S123" s="136" t="s">
        <v>838</v>
      </c>
      <c r="T123" s="136" t="s">
        <v>281</v>
      </c>
      <c r="U123" s="136" t="s">
        <v>281</v>
      </c>
      <c r="V123" s="136" t="s">
        <v>47</v>
      </c>
      <c r="W123" s="136" t="s">
        <v>47</v>
      </c>
    </row>
    <row r="124" spans="1:23">
      <c r="A124" s="136" t="s">
        <v>1195</v>
      </c>
      <c r="B124" s="136" t="s">
        <v>1196</v>
      </c>
      <c r="C124" s="136" t="s">
        <v>1197</v>
      </c>
      <c r="D124" s="136" t="str">
        <f t="shared" si="1"/>
        <v>Daniel Driscoll</v>
      </c>
      <c r="E124" s="136" t="s">
        <v>284</v>
      </c>
      <c r="F124" s="136" t="s">
        <v>755</v>
      </c>
      <c r="G124" s="233" t="s">
        <v>1180</v>
      </c>
      <c r="H124" s="136" t="s">
        <v>1181</v>
      </c>
      <c r="I124" s="136" t="s">
        <v>1198</v>
      </c>
      <c r="J124" s="136" t="s">
        <v>272</v>
      </c>
      <c r="K124" s="136" t="s">
        <v>1199</v>
      </c>
      <c r="L124" s="136" t="s">
        <v>274</v>
      </c>
      <c r="M124" s="136" t="s">
        <v>1200</v>
      </c>
      <c r="N124" s="136" t="s">
        <v>276</v>
      </c>
      <c r="O124" s="136" t="s">
        <v>1201</v>
      </c>
      <c r="P124" s="136" t="s">
        <v>1202</v>
      </c>
      <c r="Q124" s="136" t="s">
        <v>1203</v>
      </c>
      <c r="R124" s="136" t="s">
        <v>274</v>
      </c>
      <c r="S124" s="136" t="s">
        <v>1204</v>
      </c>
      <c r="T124" s="136" t="s">
        <v>281</v>
      </c>
      <c r="U124" s="136" t="s">
        <v>281</v>
      </c>
      <c r="V124" s="136" t="s">
        <v>47</v>
      </c>
      <c r="W124" s="136" t="s">
        <v>47</v>
      </c>
    </row>
    <row r="125" spans="1:23">
      <c r="A125" s="136" t="s">
        <v>2126</v>
      </c>
      <c r="B125" s="136" t="s">
        <v>2127</v>
      </c>
      <c r="C125" s="136" t="s">
        <v>2128</v>
      </c>
      <c r="D125" s="136" t="str">
        <f t="shared" si="1"/>
        <v>Brian Tabbernal</v>
      </c>
      <c r="E125" s="136" t="s">
        <v>267</v>
      </c>
      <c r="F125" s="136" t="s">
        <v>329</v>
      </c>
      <c r="G125" s="233" t="s">
        <v>2704</v>
      </c>
      <c r="H125" s="136" t="s">
        <v>2705</v>
      </c>
      <c r="I125" s="136" t="s">
        <v>2130</v>
      </c>
      <c r="J125" s="136" t="s">
        <v>272</v>
      </c>
      <c r="K125" s="136" t="s">
        <v>2131</v>
      </c>
      <c r="L125" s="136" t="s">
        <v>274</v>
      </c>
      <c r="M125" s="136" t="s">
        <v>2132</v>
      </c>
      <c r="N125" s="136" t="s">
        <v>276</v>
      </c>
      <c r="O125" s="136" t="s">
        <v>335</v>
      </c>
      <c r="P125" s="136" t="s">
        <v>2133</v>
      </c>
      <c r="Q125" s="136" t="s">
        <v>274</v>
      </c>
      <c r="R125" s="136" t="s">
        <v>2134</v>
      </c>
      <c r="S125" s="136" t="s">
        <v>2134</v>
      </c>
      <c r="T125" s="136" t="s">
        <v>281</v>
      </c>
      <c r="U125" s="136" t="s">
        <v>281</v>
      </c>
      <c r="V125" s="136" t="s">
        <v>47</v>
      </c>
      <c r="W125" s="136" t="s">
        <v>47</v>
      </c>
    </row>
    <row r="126" spans="1:23">
      <c r="A126" s="136" t="s">
        <v>2695</v>
      </c>
      <c r="B126" s="136" t="s">
        <v>2696</v>
      </c>
      <c r="C126" s="136" t="s">
        <v>2697</v>
      </c>
      <c r="D126" s="136" t="str">
        <f t="shared" si="1"/>
        <v>Myles Duggan</v>
      </c>
      <c r="E126" s="136" t="s">
        <v>267</v>
      </c>
      <c r="F126" s="136" t="s">
        <v>329</v>
      </c>
      <c r="G126" s="233" t="s">
        <v>2698</v>
      </c>
      <c r="H126" s="136" t="s">
        <v>2699</v>
      </c>
      <c r="I126" s="136" t="s">
        <v>2700</v>
      </c>
      <c r="J126" s="136" t="s">
        <v>272</v>
      </c>
      <c r="K126" s="136" t="s">
        <v>2701</v>
      </c>
      <c r="L126" s="136" t="s">
        <v>274</v>
      </c>
      <c r="M126" s="136" t="s">
        <v>1301</v>
      </c>
      <c r="N126" s="136" t="s">
        <v>276</v>
      </c>
      <c r="O126" s="136" t="s">
        <v>469</v>
      </c>
      <c r="P126" s="136" t="s">
        <v>2702</v>
      </c>
      <c r="Q126" s="136" t="s">
        <v>274</v>
      </c>
      <c r="R126" s="136" t="s">
        <v>274</v>
      </c>
      <c r="S126" s="136" t="s">
        <v>2703</v>
      </c>
      <c r="T126" s="136" t="s">
        <v>281</v>
      </c>
      <c r="U126" s="136" t="s">
        <v>281</v>
      </c>
      <c r="V126" s="136" t="s">
        <v>47</v>
      </c>
      <c r="W126" s="136" t="s">
        <v>47</v>
      </c>
    </row>
    <row r="127" spans="1:23">
      <c r="A127" s="136" t="s">
        <v>2499</v>
      </c>
      <c r="B127" s="136" t="s">
        <v>2500</v>
      </c>
      <c r="C127" s="136" t="s">
        <v>2501</v>
      </c>
      <c r="D127" s="136" t="str">
        <f t="shared" si="1"/>
        <v>Kirsty Shiel</v>
      </c>
      <c r="E127" s="136" t="s">
        <v>267</v>
      </c>
      <c r="F127" s="136" t="s">
        <v>329</v>
      </c>
      <c r="G127" s="233" t="s">
        <v>2062</v>
      </c>
      <c r="H127" s="136" t="s">
        <v>2554</v>
      </c>
      <c r="I127" s="136" t="s">
        <v>2555</v>
      </c>
      <c r="J127" s="136" t="s">
        <v>307</v>
      </c>
      <c r="K127" s="136" t="s">
        <v>2556</v>
      </c>
      <c r="L127" s="136" t="s">
        <v>274</v>
      </c>
      <c r="M127" s="136" t="s">
        <v>2557</v>
      </c>
      <c r="N127" s="136" t="s">
        <v>276</v>
      </c>
      <c r="O127" s="136" t="s">
        <v>413</v>
      </c>
      <c r="P127" s="136" t="s">
        <v>2558</v>
      </c>
      <c r="Q127" s="136" t="s">
        <v>2559</v>
      </c>
      <c r="R127" s="136" t="s">
        <v>274</v>
      </c>
      <c r="S127" s="136" t="s">
        <v>2560</v>
      </c>
      <c r="T127" s="136" t="s">
        <v>281</v>
      </c>
      <c r="U127" s="136" t="s">
        <v>281</v>
      </c>
      <c r="V127" s="136" t="s">
        <v>47</v>
      </c>
      <c r="W127" s="136" t="s">
        <v>47</v>
      </c>
    </row>
    <row r="128" spans="1:23">
      <c r="A128" s="136" t="s">
        <v>2056</v>
      </c>
      <c r="B128" s="136" t="s">
        <v>438</v>
      </c>
      <c r="C128" s="136" t="s">
        <v>2057</v>
      </c>
      <c r="D128" s="136" t="str">
        <f t="shared" si="1"/>
        <v>Dean Starling</v>
      </c>
      <c r="E128" s="136" t="s">
        <v>267</v>
      </c>
      <c r="F128" s="136" t="s">
        <v>329</v>
      </c>
      <c r="G128" s="233" t="s">
        <v>2459</v>
      </c>
      <c r="H128" s="136" t="s">
        <v>2553</v>
      </c>
      <c r="I128" s="136" t="s">
        <v>2058</v>
      </c>
      <c r="J128" s="136" t="s">
        <v>272</v>
      </c>
      <c r="K128" s="136" t="s">
        <v>2059</v>
      </c>
      <c r="L128" s="136" t="s">
        <v>274</v>
      </c>
      <c r="M128" s="136" t="s">
        <v>942</v>
      </c>
      <c r="N128" s="136" t="s">
        <v>276</v>
      </c>
      <c r="O128" s="136" t="s">
        <v>943</v>
      </c>
      <c r="P128" s="136" t="s">
        <v>2060</v>
      </c>
      <c r="Q128" s="136" t="s">
        <v>2061</v>
      </c>
      <c r="R128" s="136" t="s">
        <v>2061</v>
      </c>
      <c r="S128" s="136" t="s">
        <v>2061</v>
      </c>
      <c r="T128" s="136" t="s">
        <v>281</v>
      </c>
      <c r="U128" s="136" t="s">
        <v>281</v>
      </c>
      <c r="V128" s="136" t="s">
        <v>47</v>
      </c>
      <c r="W128" s="136" t="s">
        <v>47</v>
      </c>
    </row>
    <row r="129" spans="1:23">
      <c r="A129" s="136" t="s">
        <v>1356</v>
      </c>
      <c r="B129" s="136" t="s">
        <v>1196</v>
      </c>
      <c r="C129" s="136" t="s">
        <v>1357</v>
      </c>
      <c r="D129" s="136" t="str">
        <f t="shared" si="1"/>
        <v>Daniel Orsini</v>
      </c>
      <c r="E129" s="136" t="s">
        <v>267</v>
      </c>
      <c r="F129" s="136" t="s">
        <v>755</v>
      </c>
      <c r="G129" s="233" t="s">
        <v>1358</v>
      </c>
      <c r="H129" s="136" t="s">
        <v>1359</v>
      </c>
      <c r="I129" s="136" t="s">
        <v>1360</v>
      </c>
      <c r="J129" s="136" t="s">
        <v>272</v>
      </c>
      <c r="K129" s="136" t="s">
        <v>2550</v>
      </c>
      <c r="L129" s="136" t="s">
        <v>2551</v>
      </c>
      <c r="M129" s="136" t="s">
        <v>792</v>
      </c>
      <c r="N129" s="136" t="s">
        <v>276</v>
      </c>
      <c r="O129" s="136" t="s">
        <v>300</v>
      </c>
      <c r="P129" s="136" t="s">
        <v>2552</v>
      </c>
      <c r="Q129" s="136" t="s">
        <v>1362</v>
      </c>
      <c r="R129" s="136" t="s">
        <v>1362</v>
      </c>
      <c r="S129" s="136" t="s">
        <v>1362</v>
      </c>
      <c r="T129" s="136" t="s">
        <v>281</v>
      </c>
      <c r="U129" s="136" t="s">
        <v>281</v>
      </c>
      <c r="V129" s="136" t="s">
        <v>47</v>
      </c>
      <c r="W129" s="136" t="s">
        <v>47</v>
      </c>
    </row>
    <row r="130" spans="1:23">
      <c r="A130" s="136" t="s">
        <v>1176</v>
      </c>
      <c r="B130" s="136" t="s">
        <v>1177</v>
      </c>
      <c r="C130" s="136" t="s">
        <v>1178</v>
      </c>
      <c r="D130" s="136" t="str">
        <f t="shared" ref="D130:D193" si="2">CONCATENATE(B130," ",C130)</f>
        <v>Dane Campbell</v>
      </c>
      <c r="E130" s="136" t="s">
        <v>267</v>
      </c>
      <c r="F130" s="136" t="s">
        <v>1179</v>
      </c>
      <c r="G130" s="233" t="s">
        <v>1180</v>
      </c>
      <c r="H130" s="136" t="s">
        <v>1181</v>
      </c>
      <c r="I130" s="136" t="s">
        <v>1182</v>
      </c>
      <c r="J130" s="136" t="s">
        <v>272</v>
      </c>
      <c r="K130" s="136" t="s">
        <v>1183</v>
      </c>
      <c r="L130" s="136" t="s">
        <v>274</v>
      </c>
      <c r="M130" s="136" t="s">
        <v>1184</v>
      </c>
      <c r="N130" s="136" t="s">
        <v>276</v>
      </c>
      <c r="O130" s="136" t="s">
        <v>1185</v>
      </c>
      <c r="P130" s="136" t="s">
        <v>1186</v>
      </c>
      <c r="Q130" s="136" t="s">
        <v>1187</v>
      </c>
      <c r="R130" s="136" t="s">
        <v>274</v>
      </c>
      <c r="S130" s="136" t="s">
        <v>1188</v>
      </c>
      <c r="T130" s="136" t="s">
        <v>281</v>
      </c>
      <c r="U130" s="136" t="s">
        <v>281</v>
      </c>
      <c r="V130" s="136" t="s">
        <v>47</v>
      </c>
      <c r="W130" s="136" t="s">
        <v>47</v>
      </c>
    </row>
    <row r="131" spans="1:23">
      <c r="A131" s="136" t="s">
        <v>669</v>
      </c>
      <c r="B131" s="136" t="s">
        <v>670</v>
      </c>
      <c r="C131" s="136" t="s">
        <v>671</v>
      </c>
      <c r="D131" s="136" t="str">
        <f t="shared" si="2"/>
        <v>Brock Stinson</v>
      </c>
      <c r="E131" s="136" t="s">
        <v>267</v>
      </c>
      <c r="F131" s="136" t="s">
        <v>329</v>
      </c>
      <c r="G131" s="233" t="s">
        <v>547</v>
      </c>
      <c r="H131" s="136" t="s">
        <v>548</v>
      </c>
      <c r="I131" s="136" t="s">
        <v>672</v>
      </c>
      <c r="J131" s="136" t="s">
        <v>272</v>
      </c>
      <c r="K131" s="136" t="s">
        <v>673</v>
      </c>
      <c r="L131" s="136" t="s">
        <v>274</v>
      </c>
      <c r="M131" s="136" t="s">
        <v>674</v>
      </c>
      <c r="N131" s="136" t="s">
        <v>276</v>
      </c>
      <c r="O131" s="136" t="s">
        <v>413</v>
      </c>
      <c r="P131" s="136" t="s">
        <v>675</v>
      </c>
      <c r="Q131" s="136" t="s">
        <v>676</v>
      </c>
      <c r="R131" s="136" t="s">
        <v>274</v>
      </c>
      <c r="S131" s="136" t="s">
        <v>274</v>
      </c>
      <c r="T131" s="136" t="s">
        <v>281</v>
      </c>
      <c r="U131" s="136" t="s">
        <v>281</v>
      </c>
      <c r="V131" s="136" t="s">
        <v>47</v>
      </c>
      <c r="W131" s="136" t="s">
        <v>47</v>
      </c>
    </row>
    <row r="132" spans="1:23">
      <c r="A132" s="136" t="s">
        <v>1013</v>
      </c>
      <c r="B132" s="136" t="s">
        <v>1014</v>
      </c>
      <c r="C132" s="136" t="s">
        <v>372</v>
      </c>
      <c r="D132" s="136" t="str">
        <f t="shared" si="2"/>
        <v>Paul Hunter</v>
      </c>
      <c r="E132" s="136" t="s">
        <v>267</v>
      </c>
      <c r="F132" s="136" t="s">
        <v>316</v>
      </c>
      <c r="G132" s="233" t="s">
        <v>975</v>
      </c>
      <c r="H132" s="136" t="s">
        <v>777</v>
      </c>
      <c r="I132" s="136" t="s">
        <v>1015</v>
      </c>
      <c r="J132" s="136" t="s">
        <v>272</v>
      </c>
      <c r="K132" s="136" t="s">
        <v>1016</v>
      </c>
      <c r="L132" s="136" t="s">
        <v>274</v>
      </c>
      <c r="M132" s="136" t="s">
        <v>1017</v>
      </c>
      <c r="N132" s="136" t="s">
        <v>276</v>
      </c>
      <c r="O132" s="136" t="s">
        <v>356</v>
      </c>
      <c r="P132" s="136" t="s">
        <v>1018</v>
      </c>
      <c r="Q132" s="136" t="s">
        <v>274</v>
      </c>
      <c r="R132" s="136" t="s">
        <v>274</v>
      </c>
      <c r="S132" s="136" t="s">
        <v>1012</v>
      </c>
      <c r="T132" s="136" t="s">
        <v>281</v>
      </c>
      <c r="U132" s="136" t="s">
        <v>281</v>
      </c>
      <c r="V132" s="136" t="s">
        <v>47</v>
      </c>
      <c r="W132" s="136" t="s">
        <v>47</v>
      </c>
    </row>
    <row r="133" spans="1:23">
      <c r="A133" s="136" t="s">
        <v>1243</v>
      </c>
      <c r="B133" s="136" t="s">
        <v>1244</v>
      </c>
      <c r="C133" s="136" t="s">
        <v>1245</v>
      </c>
      <c r="D133" s="136" t="str">
        <f t="shared" si="2"/>
        <v>Dominic Magliarachi</v>
      </c>
      <c r="E133" s="136" t="s">
        <v>267</v>
      </c>
      <c r="F133" s="136" t="s">
        <v>1179</v>
      </c>
      <c r="G133" s="233" t="s">
        <v>1215</v>
      </c>
      <c r="H133" s="136" t="s">
        <v>1216</v>
      </c>
      <c r="I133" s="136" t="s">
        <v>1246</v>
      </c>
      <c r="J133" s="136" t="s">
        <v>272</v>
      </c>
      <c r="K133" s="136" t="s">
        <v>1247</v>
      </c>
      <c r="L133" s="136" t="s">
        <v>274</v>
      </c>
      <c r="M133" s="136" t="s">
        <v>1248</v>
      </c>
      <c r="N133" s="136" t="s">
        <v>276</v>
      </c>
      <c r="O133" s="136" t="s">
        <v>1249</v>
      </c>
      <c r="P133" s="136" t="s">
        <v>1250</v>
      </c>
      <c r="Q133" s="136" t="s">
        <v>274</v>
      </c>
      <c r="R133" s="136" t="s">
        <v>274</v>
      </c>
      <c r="S133" s="136" t="s">
        <v>1251</v>
      </c>
      <c r="T133" s="136" t="s">
        <v>281</v>
      </c>
      <c r="U133" s="136" t="s">
        <v>281</v>
      </c>
      <c r="V133" s="136" t="s">
        <v>47</v>
      </c>
      <c r="W133" s="136" t="s">
        <v>47</v>
      </c>
    </row>
    <row r="134" spans="1:23">
      <c r="A134" s="136" t="s">
        <v>1384</v>
      </c>
      <c r="B134" s="136" t="s">
        <v>1385</v>
      </c>
      <c r="C134" s="136" t="s">
        <v>1376</v>
      </c>
      <c r="D134" s="136" t="str">
        <f t="shared" si="2"/>
        <v>Scott Tomsett</v>
      </c>
      <c r="E134" s="136" t="s">
        <v>267</v>
      </c>
      <c r="F134" s="136" t="s">
        <v>755</v>
      </c>
      <c r="G134" s="233" t="s">
        <v>1377</v>
      </c>
      <c r="H134" s="136" t="s">
        <v>1378</v>
      </c>
      <c r="I134" s="136" t="s">
        <v>1386</v>
      </c>
      <c r="J134" s="136" t="s">
        <v>272</v>
      </c>
      <c r="K134" s="136" t="s">
        <v>1387</v>
      </c>
      <c r="L134" s="136" t="s">
        <v>274</v>
      </c>
      <c r="M134" s="136" t="s">
        <v>355</v>
      </c>
      <c r="N134" s="136" t="s">
        <v>276</v>
      </c>
      <c r="O134" s="136" t="s">
        <v>356</v>
      </c>
      <c r="P134" s="136" t="s">
        <v>1388</v>
      </c>
      <c r="Q134" s="136" t="s">
        <v>274</v>
      </c>
      <c r="R134" s="136" t="s">
        <v>274</v>
      </c>
      <c r="S134" s="136" t="s">
        <v>1383</v>
      </c>
      <c r="T134" s="136" t="s">
        <v>281</v>
      </c>
      <c r="U134" s="136" t="s">
        <v>281</v>
      </c>
      <c r="V134" s="136" t="s">
        <v>47</v>
      </c>
      <c r="W134" s="136" t="s">
        <v>47</v>
      </c>
    </row>
    <row r="135" spans="1:23">
      <c r="A135" s="136" t="s">
        <v>2033</v>
      </c>
      <c r="B135" s="136" t="s">
        <v>999</v>
      </c>
      <c r="C135" s="136" t="s">
        <v>2034</v>
      </c>
      <c r="D135" s="136" t="str">
        <f t="shared" si="2"/>
        <v>Adrian Estasy</v>
      </c>
      <c r="E135" s="136" t="s">
        <v>267</v>
      </c>
      <c r="F135" s="136" t="s">
        <v>1179</v>
      </c>
      <c r="G135" s="233" t="s">
        <v>2035</v>
      </c>
      <c r="H135" s="136" t="s">
        <v>2036</v>
      </c>
      <c r="I135" s="136" t="s">
        <v>2037</v>
      </c>
      <c r="J135" s="136" t="s">
        <v>272</v>
      </c>
      <c r="K135" s="136" t="s">
        <v>2038</v>
      </c>
      <c r="L135" s="136" t="s">
        <v>274</v>
      </c>
      <c r="M135" s="136" t="s">
        <v>434</v>
      </c>
      <c r="N135" s="136" t="s">
        <v>276</v>
      </c>
      <c r="O135" s="136" t="s">
        <v>300</v>
      </c>
      <c r="P135" s="136" t="s">
        <v>2039</v>
      </c>
      <c r="Q135" s="136" t="s">
        <v>274</v>
      </c>
      <c r="R135" s="136" t="s">
        <v>2040</v>
      </c>
      <c r="S135" s="136" t="s">
        <v>2041</v>
      </c>
      <c r="T135" s="136" t="s">
        <v>281</v>
      </c>
      <c r="U135" s="136" t="s">
        <v>281</v>
      </c>
      <c r="V135" s="136" t="s">
        <v>47</v>
      </c>
      <c r="W135" s="136" t="s">
        <v>47</v>
      </c>
    </row>
    <row r="136" spans="1:23">
      <c r="A136" s="136" t="s">
        <v>2042</v>
      </c>
      <c r="B136" s="136" t="s">
        <v>1854</v>
      </c>
      <c r="C136" s="136" t="s">
        <v>2034</v>
      </c>
      <c r="D136" s="136" t="str">
        <f t="shared" si="2"/>
        <v>Christian Estasy</v>
      </c>
      <c r="E136" s="136" t="s">
        <v>267</v>
      </c>
      <c r="F136" s="136" t="s">
        <v>1179</v>
      </c>
      <c r="G136" s="233" t="s">
        <v>2035</v>
      </c>
      <c r="H136" s="136" t="s">
        <v>2036</v>
      </c>
      <c r="I136" s="136" t="s">
        <v>2043</v>
      </c>
      <c r="J136" s="136" t="s">
        <v>272</v>
      </c>
      <c r="K136" s="136" t="s">
        <v>2038</v>
      </c>
      <c r="L136" s="136" t="s">
        <v>274</v>
      </c>
      <c r="M136" s="136" t="s">
        <v>434</v>
      </c>
      <c r="N136" s="136" t="s">
        <v>276</v>
      </c>
      <c r="O136" s="136" t="s">
        <v>300</v>
      </c>
      <c r="P136" s="136" t="s">
        <v>2039</v>
      </c>
      <c r="Q136" s="136" t="s">
        <v>274</v>
      </c>
      <c r="R136" s="136" t="s">
        <v>2040</v>
      </c>
      <c r="S136" s="136" t="s">
        <v>2041</v>
      </c>
      <c r="T136" s="136" t="s">
        <v>281</v>
      </c>
      <c r="U136" s="136" t="s">
        <v>281</v>
      </c>
      <c r="V136" s="136" t="s">
        <v>281</v>
      </c>
      <c r="W136" s="136" t="s">
        <v>281</v>
      </c>
    </row>
    <row r="137" spans="1:23">
      <c r="A137" s="136" t="s">
        <v>2044</v>
      </c>
      <c r="B137" s="136" t="s">
        <v>824</v>
      </c>
      <c r="C137" s="136" t="s">
        <v>2034</v>
      </c>
      <c r="D137" s="136" t="str">
        <f t="shared" si="2"/>
        <v>Oliver Estasy</v>
      </c>
      <c r="E137" s="136" t="s">
        <v>267</v>
      </c>
      <c r="F137" s="136" t="s">
        <v>1179</v>
      </c>
      <c r="G137" s="233" t="s">
        <v>2035</v>
      </c>
      <c r="H137" s="136" t="s">
        <v>2036</v>
      </c>
      <c r="I137" s="136" t="s">
        <v>2045</v>
      </c>
      <c r="J137" s="136" t="s">
        <v>272</v>
      </c>
      <c r="K137" s="136" t="s">
        <v>2038</v>
      </c>
      <c r="L137" s="136" t="s">
        <v>274</v>
      </c>
      <c r="M137" s="136" t="s">
        <v>434</v>
      </c>
      <c r="N137" s="136" t="s">
        <v>276</v>
      </c>
      <c r="O137" s="136" t="s">
        <v>300</v>
      </c>
      <c r="P137" s="136" t="s">
        <v>2039</v>
      </c>
      <c r="Q137" s="136" t="s">
        <v>274</v>
      </c>
      <c r="R137" s="136" t="s">
        <v>2040</v>
      </c>
      <c r="S137" s="136" t="s">
        <v>2041</v>
      </c>
      <c r="T137" s="136" t="s">
        <v>281</v>
      </c>
      <c r="U137" s="136" t="s">
        <v>281</v>
      </c>
      <c r="V137" s="136" t="s">
        <v>47</v>
      </c>
      <c r="W137" s="136" t="s">
        <v>47</v>
      </c>
    </row>
    <row r="138" spans="1:23">
      <c r="A138" s="136" t="s">
        <v>807</v>
      </c>
      <c r="B138" s="136" t="s">
        <v>808</v>
      </c>
      <c r="C138" s="136" t="s">
        <v>809</v>
      </c>
      <c r="D138" s="136" t="str">
        <f t="shared" si="2"/>
        <v>Jamie Benaud</v>
      </c>
      <c r="E138" s="136" t="s">
        <v>267</v>
      </c>
      <c r="F138" s="136" t="s">
        <v>316</v>
      </c>
      <c r="G138" s="233" t="s">
        <v>810</v>
      </c>
      <c r="H138" s="136" t="s">
        <v>811</v>
      </c>
      <c r="I138" s="136" t="s">
        <v>812</v>
      </c>
      <c r="J138" s="136" t="s">
        <v>272</v>
      </c>
      <c r="K138" s="136" t="s">
        <v>813</v>
      </c>
      <c r="L138" s="136" t="s">
        <v>274</v>
      </c>
      <c r="M138" s="136" t="s">
        <v>814</v>
      </c>
      <c r="N138" s="136" t="s">
        <v>276</v>
      </c>
      <c r="O138" s="136" t="s">
        <v>815</v>
      </c>
      <c r="P138" s="136" t="s">
        <v>816</v>
      </c>
      <c r="Q138" s="136" t="s">
        <v>274</v>
      </c>
      <c r="R138" s="136" t="s">
        <v>274</v>
      </c>
      <c r="S138" s="136" t="s">
        <v>817</v>
      </c>
      <c r="T138" s="136" t="s">
        <v>281</v>
      </c>
      <c r="U138" s="136" t="s">
        <v>281</v>
      </c>
      <c r="V138" s="136" t="s">
        <v>47</v>
      </c>
      <c r="W138" s="136" t="s">
        <v>47</v>
      </c>
    </row>
    <row r="139" spans="1:23">
      <c r="A139" s="136" t="s">
        <v>578</v>
      </c>
      <c r="B139" s="136" t="s">
        <v>579</v>
      </c>
      <c r="C139" s="136" t="s">
        <v>566</v>
      </c>
      <c r="D139" s="136" t="str">
        <f t="shared" si="2"/>
        <v>Todd Phillips</v>
      </c>
      <c r="E139" s="136" t="s">
        <v>267</v>
      </c>
      <c r="F139" s="136" t="s">
        <v>268</v>
      </c>
      <c r="G139" s="233" t="s">
        <v>567</v>
      </c>
      <c r="H139" s="136" t="s">
        <v>568</v>
      </c>
      <c r="I139" s="136" t="s">
        <v>580</v>
      </c>
      <c r="J139" s="136" t="s">
        <v>272</v>
      </c>
      <c r="K139" s="136" t="s">
        <v>570</v>
      </c>
      <c r="L139" s="136" t="s">
        <v>274</v>
      </c>
      <c r="M139" s="136" t="s">
        <v>571</v>
      </c>
      <c r="N139" s="136" t="s">
        <v>276</v>
      </c>
      <c r="O139" s="136" t="s">
        <v>572</v>
      </c>
      <c r="P139" s="136" t="s">
        <v>573</v>
      </c>
      <c r="Q139" s="136" t="s">
        <v>574</v>
      </c>
      <c r="R139" s="136" t="s">
        <v>574</v>
      </c>
      <c r="S139" s="136" t="s">
        <v>574</v>
      </c>
      <c r="T139" s="136" t="s">
        <v>281</v>
      </c>
      <c r="U139" s="136" t="s">
        <v>281</v>
      </c>
      <c r="V139" s="136" t="s">
        <v>47</v>
      </c>
      <c r="W139" s="136" t="s">
        <v>47</v>
      </c>
    </row>
    <row r="140" spans="1:23">
      <c r="A140" s="136" t="s">
        <v>575</v>
      </c>
      <c r="B140" s="136" t="s">
        <v>576</v>
      </c>
      <c r="C140" s="136" t="s">
        <v>566</v>
      </c>
      <c r="D140" s="136" t="str">
        <f t="shared" si="2"/>
        <v>Samuel Phillips</v>
      </c>
      <c r="E140" s="136" t="s">
        <v>267</v>
      </c>
      <c r="F140" s="136" t="s">
        <v>268</v>
      </c>
      <c r="G140" s="233" t="s">
        <v>567</v>
      </c>
      <c r="H140" s="136" t="s">
        <v>568</v>
      </c>
      <c r="I140" s="136" t="s">
        <v>577</v>
      </c>
      <c r="J140" s="136" t="s">
        <v>272</v>
      </c>
      <c r="K140" s="136" t="s">
        <v>570</v>
      </c>
      <c r="L140" s="136" t="s">
        <v>274</v>
      </c>
      <c r="M140" s="136" t="s">
        <v>571</v>
      </c>
      <c r="N140" s="136" t="s">
        <v>276</v>
      </c>
      <c r="O140" s="136" t="s">
        <v>572</v>
      </c>
      <c r="P140" s="136" t="s">
        <v>573</v>
      </c>
      <c r="Q140" s="136" t="s">
        <v>574</v>
      </c>
      <c r="R140" s="136" t="s">
        <v>274</v>
      </c>
      <c r="S140" s="136" t="s">
        <v>574</v>
      </c>
      <c r="T140" s="136" t="s">
        <v>281</v>
      </c>
      <c r="U140" s="136" t="s">
        <v>281</v>
      </c>
      <c r="V140" s="136" t="s">
        <v>281</v>
      </c>
      <c r="W140" s="136" t="s">
        <v>281</v>
      </c>
    </row>
    <row r="141" spans="1:23">
      <c r="A141" s="136" t="s">
        <v>1891</v>
      </c>
      <c r="B141" s="136" t="s">
        <v>1385</v>
      </c>
      <c r="C141" s="136" t="s">
        <v>1888</v>
      </c>
      <c r="D141" s="136" t="str">
        <f t="shared" si="2"/>
        <v>Scott Pope</v>
      </c>
      <c r="E141" s="136" t="s">
        <v>267</v>
      </c>
      <c r="F141" s="136" t="s">
        <v>755</v>
      </c>
      <c r="G141" s="233" t="s">
        <v>1879</v>
      </c>
      <c r="H141" s="136" t="s">
        <v>1880</v>
      </c>
      <c r="I141" s="136" t="s">
        <v>1892</v>
      </c>
      <c r="J141" s="136" t="s">
        <v>272</v>
      </c>
      <c r="K141" s="136" t="s">
        <v>1893</v>
      </c>
      <c r="L141" s="136" t="s">
        <v>274</v>
      </c>
      <c r="M141" s="136" t="s">
        <v>494</v>
      </c>
      <c r="N141" s="136" t="s">
        <v>276</v>
      </c>
      <c r="O141" s="136" t="s">
        <v>495</v>
      </c>
      <c r="P141" s="136" t="s">
        <v>1884</v>
      </c>
      <c r="Q141" s="136" t="s">
        <v>274</v>
      </c>
      <c r="R141" s="136" t="s">
        <v>274</v>
      </c>
      <c r="S141" s="136" t="s">
        <v>1885</v>
      </c>
      <c r="T141" s="136" t="s">
        <v>281</v>
      </c>
      <c r="U141" s="136" t="s">
        <v>281</v>
      </c>
      <c r="V141" s="136" t="s">
        <v>47</v>
      </c>
      <c r="W141" s="136" t="s">
        <v>47</v>
      </c>
    </row>
    <row r="142" spans="1:23">
      <c r="A142" s="136" t="s">
        <v>2064</v>
      </c>
      <c r="B142" s="136" t="s">
        <v>1253</v>
      </c>
      <c r="C142" s="136" t="s">
        <v>2065</v>
      </c>
      <c r="D142" s="136" t="str">
        <f t="shared" si="2"/>
        <v>Darren Dengate</v>
      </c>
      <c r="E142" s="136" t="s">
        <v>267</v>
      </c>
      <c r="F142" s="136" t="s">
        <v>316</v>
      </c>
      <c r="G142" s="233" t="s">
        <v>2459</v>
      </c>
      <c r="H142" s="136" t="s">
        <v>2460</v>
      </c>
      <c r="I142" s="136" t="s">
        <v>2066</v>
      </c>
      <c r="J142" s="136" t="s">
        <v>272</v>
      </c>
      <c r="K142" s="136" t="s">
        <v>2067</v>
      </c>
      <c r="L142" s="136" t="s">
        <v>274</v>
      </c>
      <c r="M142" s="136" t="s">
        <v>2063</v>
      </c>
      <c r="N142" s="136" t="s">
        <v>276</v>
      </c>
      <c r="O142" s="136" t="s">
        <v>469</v>
      </c>
      <c r="P142" s="136" t="s">
        <v>2068</v>
      </c>
      <c r="Q142" s="136" t="s">
        <v>274</v>
      </c>
      <c r="R142" s="136" t="s">
        <v>274</v>
      </c>
      <c r="S142" s="136" t="s">
        <v>2069</v>
      </c>
      <c r="T142" s="136" t="s">
        <v>281</v>
      </c>
      <c r="U142" s="136" t="s">
        <v>281</v>
      </c>
      <c r="V142" s="136" t="s">
        <v>47</v>
      </c>
      <c r="W142" s="136" t="s">
        <v>47</v>
      </c>
    </row>
    <row r="143" spans="1:23">
      <c r="A143" s="136" t="s">
        <v>2145</v>
      </c>
      <c r="B143" s="136" t="s">
        <v>2146</v>
      </c>
      <c r="C143" s="136" t="s">
        <v>686</v>
      </c>
      <c r="D143" s="136" t="str">
        <f t="shared" si="2"/>
        <v>Rod Tippett</v>
      </c>
      <c r="E143" s="136" t="s">
        <v>267</v>
      </c>
      <c r="F143" s="136" t="s">
        <v>268</v>
      </c>
      <c r="G143" s="233" t="s">
        <v>2138</v>
      </c>
      <c r="H143" s="136" t="s">
        <v>2549</v>
      </c>
      <c r="I143" s="136" t="s">
        <v>2147</v>
      </c>
      <c r="J143" s="136" t="s">
        <v>272</v>
      </c>
      <c r="K143" s="136" t="s">
        <v>2140</v>
      </c>
      <c r="L143" s="136" t="s">
        <v>274</v>
      </c>
      <c r="M143" s="136" t="s">
        <v>2141</v>
      </c>
      <c r="N143" s="136" t="s">
        <v>276</v>
      </c>
      <c r="O143" s="136" t="s">
        <v>2142</v>
      </c>
      <c r="P143" s="136" t="s">
        <v>2148</v>
      </c>
      <c r="Q143" s="136" t="s">
        <v>274</v>
      </c>
      <c r="R143" s="136" t="s">
        <v>274</v>
      </c>
      <c r="S143" s="136" t="s">
        <v>2149</v>
      </c>
      <c r="T143" s="136" t="s">
        <v>281</v>
      </c>
      <c r="U143" s="136" t="s">
        <v>281</v>
      </c>
      <c r="V143" s="136" t="s">
        <v>47</v>
      </c>
      <c r="W143" s="136" t="s">
        <v>47</v>
      </c>
    </row>
    <row r="144" spans="1:23">
      <c r="A144" s="136" t="s">
        <v>2136</v>
      </c>
      <c r="B144" s="136" t="s">
        <v>2137</v>
      </c>
      <c r="C144" s="136" t="s">
        <v>686</v>
      </c>
      <c r="D144" s="136" t="str">
        <f t="shared" si="2"/>
        <v>Alyce Tippett</v>
      </c>
      <c r="E144" s="136" t="s">
        <v>267</v>
      </c>
      <c r="F144" s="136" t="s">
        <v>268</v>
      </c>
      <c r="G144" s="233" t="s">
        <v>2138</v>
      </c>
      <c r="H144" s="136" t="s">
        <v>2549</v>
      </c>
      <c r="I144" s="136" t="s">
        <v>2139</v>
      </c>
      <c r="J144" s="136" t="s">
        <v>307</v>
      </c>
      <c r="K144" s="136" t="s">
        <v>2140</v>
      </c>
      <c r="L144" s="136" t="s">
        <v>274</v>
      </c>
      <c r="M144" s="136" t="s">
        <v>2141</v>
      </c>
      <c r="N144" s="136" t="s">
        <v>276</v>
      </c>
      <c r="O144" s="136" t="s">
        <v>2142</v>
      </c>
      <c r="P144" s="136" t="s">
        <v>2143</v>
      </c>
      <c r="Q144" s="136" t="s">
        <v>274</v>
      </c>
      <c r="R144" s="136" t="s">
        <v>274</v>
      </c>
      <c r="S144" s="136" t="s">
        <v>2144</v>
      </c>
      <c r="T144" s="136" t="s">
        <v>281</v>
      </c>
      <c r="U144" s="136" t="s">
        <v>281</v>
      </c>
      <c r="V144" s="136" t="s">
        <v>47</v>
      </c>
      <c r="W144" s="136" t="s">
        <v>47</v>
      </c>
    </row>
    <row r="145" spans="1:23">
      <c r="A145" s="136" t="s">
        <v>1801</v>
      </c>
      <c r="B145" s="136" t="s">
        <v>1026</v>
      </c>
      <c r="C145" s="136" t="s">
        <v>1802</v>
      </c>
      <c r="D145" s="136" t="str">
        <f t="shared" si="2"/>
        <v>Andrew Lake</v>
      </c>
      <c r="E145" s="136" t="s">
        <v>267</v>
      </c>
      <c r="F145" s="136" t="s">
        <v>1096</v>
      </c>
      <c r="G145" s="233" t="s">
        <v>1803</v>
      </c>
      <c r="H145" s="136" t="s">
        <v>1650</v>
      </c>
      <c r="I145" s="136" t="s">
        <v>1804</v>
      </c>
      <c r="J145" s="136" t="s">
        <v>272</v>
      </c>
      <c r="K145" s="136" t="s">
        <v>1805</v>
      </c>
      <c r="L145" s="136" t="s">
        <v>274</v>
      </c>
      <c r="M145" s="136" t="s">
        <v>1806</v>
      </c>
      <c r="N145" s="136" t="s">
        <v>276</v>
      </c>
      <c r="O145" s="136" t="s">
        <v>1460</v>
      </c>
      <c r="P145" s="136" t="s">
        <v>1807</v>
      </c>
      <c r="Q145" s="136" t="s">
        <v>274</v>
      </c>
      <c r="R145" s="136" t="s">
        <v>274</v>
      </c>
      <c r="S145" s="136" t="s">
        <v>1808</v>
      </c>
      <c r="T145" s="136" t="s">
        <v>281</v>
      </c>
      <c r="U145" s="136" t="s">
        <v>281</v>
      </c>
      <c r="V145" s="136" t="s">
        <v>47</v>
      </c>
      <c r="W145" s="136" t="s">
        <v>47</v>
      </c>
    </row>
    <row r="146" spans="1:23">
      <c r="A146" s="136" t="s">
        <v>2498</v>
      </c>
      <c r="B146" s="136" t="s">
        <v>1014</v>
      </c>
      <c r="C146" s="136" t="s">
        <v>2340</v>
      </c>
      <c r="D146" s="136" t="str">
        <f t="shared" si="2"/>
        <v>Paul Wilson</v>
      </c>
      <c r="E146" s="136" t="s">
        <v>267</v>
      </c>
      <c r="F146" s="136" t="s">
        <v>329</v>
      </c>
      <c r="G146" s="233" t="s">
        <v>2473</v>
      </c>
      <c r="H146" s="136" t="s">
        <v>465</v>
      </c>
      <c r="I146" s="136" t="s">
        <v>2544</v>
      </c>
      <c r="J146" s="136" t="s">
        <v>272</v>
      </c>
      <c r="K146" s="136" t="s">
        <v>2545</v>
      </c>
      <c r="L146" s="136" t="s">
        <v>274</v>
      </c>
      <c r="M146" s="136" t="s">
        <v>2546</v>
      </c>
      <c r="N146" s="136" t="s">
        <v>276</v>
      </c>
      <c r="O146" s="136" t="s">
        <v>2345</v>
      </c>
      <c r="P146" s="136" t="s">
        <v>2547</v>
      </c>
      <c r="Q146" s="136" t="s">
        <v>274</v>
      </c>
      <c r="R146" s="136" t="s">
        <v>274</v>
      </c>
      <c r="S146" s="136" t="s">
        <v>2548</v>
      </c>
      <c r="T146" s="136" t="s">
        <v>281</v>
      </c>
      <c r="U146" s="136" t="s">
        <v>281</v>
      </c>
      <c r="V146" s="136" t="s">
        <v>47</v>
      </c>
      <c r="W146" s="136" t="s">
        <v>47</v>
      </c>
    </row>
    <row r="147" spans="1:23">
      <c r="A147" s="136" t="s">
        <v>2046</v>
      </c>
      <c r="B147" s="136" t="s">
        <v>2047</v>
      </c>
      <c r="C147" s="136" t="s">
        <v>2048</v>
      </c>
      <c r="D147" s="136" t="str">
        <f t="shared" si="2"/>
        <v>Phillip Sage</v>
      </c>
      <c r="E147" s="136" t="s">
        <v>267</v>
      </c>
      <c r="F147" s="136" t="s">
        <v>1096</v>
      </c>
      <c r="G147" s="233" t="s">
        <v>2035</v>
      </c>
      <c r="H147" s="136" t="s">
        <v>2036</v>
      </c>
      <c r="I147" s="136" t="s">
        <v>2049</v>
      </c>
      <c r="J147" s="136" t="s">
        <v>272</v>
      </c>
      <c r="K147" s="136" t="s">
        <v>2050</v>
      </c>
      <c r="L147" s="136" t="s">
        <v>274</v>
      </c>
      <c r="M147" s="136" t="s">
        <v>2030</v>
      </c>
      <c r="N147" s="136" t="s">
        <v>276</v>
      </c>
      <c r="O147" s="136" t="s">
        <v>1570</v>
      </c>
      <c r="P147" s="136" t="s">
        <v>2051</v>
      </c>
      <c r="Q147" s="136" t="s">
        <v>2052</v>
      </c>
      <c r="R147" s="136" t="s">
        <v>2053</v>
      </c>
      <c r="S147" s="136" t="s">
        <v>2054</v>
      </c>
      <c r="T147" s="136" t="s">
        <v>281</v>
      </c>
      <c r="U147" s="136" t="s">
        <v>281</v>
      </c>
      <c r="V147" s="136" t="s">
        <v>47</v>
      </c>
      <c r="W147" s="136" t="s">
        <v>47</v>
      </c>
    </row>
    <row r="148" spans="1:23">
      <c r="A148" s="136" t="s">
        <v>2117</v>
      </c>
      <c r="B148" s="136" t="s">
        <v>1146</v>
      </c>
      <c r="C148" s="136" t="s">
        <v>2118</v>
      </c>
      <c r="D148" s="136" t="str">
        <f t="shared" si="2"/>
        <v>Anthony Bradshaw</v>
      </c>
      <c r="E148" s="136" t="s">
        <v>267</v>
      </c>
      <c r="F148" s="136" t="s">
        <v>2096</v>
      </c>
      <c r="G148" s="233" t="s">
        <v>2119</v>
      </c>
      <c r="H148" s="136" t="s">
        <v>2120</v>
      </c>
      <c r="I148" s="136" t="s">
        <v>2121</v>
      </c>
      <c r="J148" s="136" t="s">
        <v>272</v>
      </c>
      <c r="K148" s="136" t="s">
        <v>2122</v>
      </c>
      <c r="L148" s="136" t="s">
        <v>274</v>
      </c>
      <c r="M148" s="136" t="s">
        <v>2123</v>
      </c>
      <c r="N148" s="136" t="s">
        <v>276</v>
      </c>
      <c r="O148" s="136" t="s">
        <v>413</v>
      </c>
      <c r="P148" s="136" t="s">
        <v>2124</v>
      </c>
      <c r="Q148" s="136" t="s">
        <v>274</v>
      </c>
      <c r="R148" s="136" t="s">
        <v>274</v>
      </c>
      <c r="S148" s="136" t="s">
        <v>2125</v>
      </c>
      <c r="T148" s="136" t="s">
        <v>281</v>
      </c>
      <c r="U148" s="136" t="s">
        <v>281</v>
      </c>
      <c r="V148" s="136" t="s">
        <v>47</v>
      </c>
      <c r="W148" s="136" t="s">
        <v>47</v>
      </c>
    </row>
    <row r="149" spans="1:23">
      <c r="A149" s="136" t="s">
        <v>1867</v>
      </c>
      <c r="B149" s="136" t="s">
        <v>1868</v>
      </c>
      <c r="C149" s="136" t="s">
        <v>1869</v>
      </c>
      <c r="D149" s="136" t="str">
        <f t="shared" si="2"/>
        <v>Dave Youl</v>
      </c>
      <c r="E149" s="136" t="s">
        <v>267</v>
      </c>
      <c r="F149" s="136" t="s">
        <v>1179</v>
      </c>
      <c r="G149" s="233" t="s">
        <v>1859</v>
      </c>
      <c r="H149" s="136" t="s">
        <v>1847</v>
      </c>
      <c r="I149" s="136" t="s">
        <v>1870</v>
      </c>
      <c r="J149" s="136" t="s">
        <v>272</v>
      </c>
      <c r="K149" s="136" t="s">
        <v>1871</v>
      </c>
      <c r="L149" s="136" t="s">
        <v>274</v>
      </c>
      <c r="M149" s="136" t="s">
        <v>1872</v>
      </c>
      <c r="N149" s="136" t="s">
        <v>276</v>
      </c>
      <c r="O149" s="136" t="s">
        <v>1873</v>
      </c>
      <c r="P149" s="136" t="s">
        <v>1874</v>
      </c>
      <c r="Q149" s="136" t="s">
        <v>274</v>
      </c>
      <c r="R149" s="136" t="s">
        <v>274</v>
      </c>
      <c r="S149" s="136" t="s">
        <v>1875</v>
      </c>
      <c r="T149" s="136" t="s">
        <v>281</v>
      </c>
      <c r="U149" s="136" t="s">
        <v>281</v>
      </c>
      <c r="V149" s="136" t="s">
        <v>47</v>
      </c>
      <c r="W149" s="136" t="s">
        <v>47</v>
      </c>
    </row>
    <row r="150" spans="1:23">
      <c r="A150" s="136" t="s">
        <v>2113</v>
      </c>
      <c r="B150" s="136" t="s">
        <v>2114</v>
      </c>
      <c r="C150" s="136" t="s">
        <v>1869</v>
      </c>
      <c r="D150" s="136" t="str">
        <f t="shared" si="2"/>
        <v>Lucas Youl</v>
      </c>
      <c r="E150" s="136" t="s">
        <v>284</v>
      </c>
      <c r="F150" s="136" t="s">
        <v>2106</v>
      </c>
      <c r="G150" s="233" t="s">
        <v>2115</v>
      </c>
      <c r="H150" s="136" t="s">
        <v>1847</v>
      </c>
      <c r="I150" s="136" t="s">
        <v>2116</v>
      </c>
      <c r="J150" s="136" t="s">
        <v>272</v>
      </c>
      <c r="K150" s="136" t="s">
        <v>1871</v>
      </c>
      <c r="L150" s="136" t="s">
        <v>274</v>
      </c>
      <c r="M150" s="136" t="s">
        <v>1872</v>
      </c>
      <c r="N150" s="136" t="s">
        <v>276</v>
      </c>
      <c r="O150" s="136" t="s">
        <v>1873</v>
      </c>
      <c r="P150" s="136" t="s">
        <v>1874</v>
      </c>
      <c r="Q150" s="136" t="s">
        <v>274</v>
      </c>
      <c r="R150" s="136" t="s">
        <v>274</v>
      </c>
      <c r="S150" s="136" t="s">
        <v>1875</v>
      </c>
      <c r="T150" s="136" t="s">
        <v>47</v>
      </c>
      <c r="U150" s="136" t="s">
        <v>281</v>
      </c>
      <c r="V150" s="136" t="s">
        <v>281</v>
      </c>
      <c r="W150" s="136" t="s">
        <v>281</v>
      </c>
    </row>
    <row r="151" spans="1:23">
      <c r="A151" s="136" t="s">
        <v>684</v>
      </c>
      <c r="B151" s="136" t="s">
        <v>685</v>
      </c>
      <c r="C151" s="136" t="s">
        <v>686</v>
      </c>
      <c r="D151" s="136" t="str">
        <f t="shared" si="2"/>
        <v>Craig Tippett</v>
      </c>
      <c r="E151" s="136" t="s">
        <v>267</v>
      </c>
      <c r="F151" s="136" t="s">
        <v>316</v>
      </c>
      <c r="G151" s="233" t="s">
        <v>518</v>
      </c>
      <c r="H151" s="136" t="s">
        <v>519</v>
      </c>
      <c r="I151" s="136" t="s">
        <v>687</v>
      </c>
      <c r="J151" s="136" t="s">
        <v>272</v>
      </c>
      <c r="K151" s="136" t="s">
        <v>688</v>
      </c>
      <c r="L151" s="136" t="s">
        <v>274</v>
      </c>
      <c r="M151" s="136" t="s">
        <v>689</v>
      </c>
      <c r="N151" s="136" t="s">
        <v>276</v>
      </c>
      <c r="O151" s="136" t="s">
        <v>690</v>
      </c>
      <c r="P151" s="136" t="s">
        <v>691</v>
      </c>
      <c r="Q151" s="136" t="s">
        <v>274</v>
      </c>
      <c r="R151" s="136" t="s">
        <v>274</v>
      </c>
      <c r="S151" s="136" t="s">
        <v>692</v>
      </c>
      <c r="T151" s="136" t="s">
        <v>281</v>
      </c>
      <c r="U151" s="136" t="s">
        <v>281</v>
      </c>
      <c r="V151" s="136" t="s">
        <v>47</v>
      </c>
      <c r="W151" s="136" t="s">
        <v>47</v>
      </c>
    </row>
    <row r="152" spans="1:23">
      <c r="A152" s="136" t="s">
        <v>282</v>
      </c>
      <c r="B152" s="136" t="s">
        <v>283</v>
      </c>
      <c r="C152" s="136" t="s">
        <v>266</v>
      </c>
      <c r="D152" s="136" t="str">
        <f t="shared" si="2"/>
        <v>Mathew Algie</v>
      </c>
      <c r="E152" s="136" t="s">
        <v>284</v>
      </c>
      <c r="F152" s="136" t="s">
        <v>268</v>
      </c>
      <c r="G152" s="233" t="s">
        <v>269</v>
      </c>
      <c r="H152" s="136" t="s">
        <v>270</v>
      </c>
      <c r="I152" s="136" t="s">
        <v>285</v>
      </c>
      <c r="J152" s="136" t="s">
        <v>272</v>
      </c>
      <c r="K152" s="136" t="s">
        <v>286</v>
      </c>
      <c r="L152" s="136" t="s">
        <v>274</v>
      </c>
      <c r="M152" s="136" t="s">
        <v>287</v>
      </c>
      <c r="N152" s="136" t="s">
        <v>276</v>
      </c>
      <c r="O152" s="136" t="s">
        <v>288</v>
      </c>
      <c r="P152" s="136" t="s">
        <v>289</v>
      </c>
      <c r="Q152" s="136" t="s">
        <v>290</v>
      </c>
      <c r="R152" s="136" t="s">
        <v>274</v>
      </c>
      <c r="S152" s="136" t="s">
        <v>291</v>
      </c>
      <c r="T152" s="136" t="s">
        <v>281</v>
      </c>
      <c r="U152" s="136" t="s">
        <v>281</v>
      </c>
      <c r="V152" s="136" t="s">
        <v>47</v>
      </c>
      <c r="W152" s="136" t="s">
        <v>47</v>
      </c>
    </row>
    <row r="153" spans="1:23">
      <c r="A153" s="136" t="s">
        <v>264</v>
      </c>
      <c r="B153" s="136" t="s">
        <v>265</v>
      </c>
      <c r="C153" s="136" t="s">
        <v>266</v>
      </c>
      <c r="D153" s="136" t="str">
        <f t="shared" si="2"/>
        <v>John Algie</v>
      </c>
      <c r="E153" s="136" t="s">
        <v>267</v>
      </c>
      <c r="F153" s="136" t="s">
        <v>268</v>
      </c>
      <c r="G153" s="233" t="s">
        <v>269</v>
      </c>
      <c r="H153" s="136" t="s">
        <v>270</v>
      </c>
      <c r="I153" s="136" t="s">
        <v>271</v>
      </c>
      <c r="J153" s="136" t="s">
        <v>272</v>
      </c>
      <c r="K153" s="136" t="s">
        <v>273</v>
      </c>
      <c r="L153" s="136" t="s">
        <v>274</v>
      </c>
      <c r="M153" s="136" t="s">
        <v>275</v>
      </c>
      <c r="N153" s="136" t="s">
        <v>276</v>
      </c>
      <c r="O153" s="136" t="s">
        <v>277</v>
      </c>
      <c r="P153" s="136" t="s">
        <v>278</v>
      </c>
      <c r="Q153" s="136" t="s">
        <v>274</v>
      </c>
      <c r="R153" s="136" t="s">
        <v>279</v>
      </c>
      <c r="S153" s="136" t="s">
        <v>280</v>
      </c>
      <c r="T153" s="136" t="s">
        <v>281</v>
      </c>
      <c r="U153" s="136" t="s">
        <v>281</v>
      </c>
      <c r="V153" s="136" t="s">
        <v>47</v>
      </c>
      <c r="W153" s="136" t="s">
        <v>47</v>
      </c>
    </row>
    <row r="154" spans="1:23">
      <c r="A154" s="136" t="s">
        <v>2716</v>
      </c>
      <c r="B154" s="136" t="s">
        <v>2717</v>
      </c>
      <c r="C154" s="136" t="s">
        <v>2718</v>
      </c>
      <c r="D154" s="136" t="str">
        <f t="shared" si="2"/>
        <v>Robert Cribbin</v>
      </c>
      <c r="E154" s="136" t="s">
        <v>267</v>
      </c>
      <c r="F154" s="136" t="s">
        <v>329</v>
      </c>
      <c r="G154" s="233" t="s">
        <v>2653</v>
      </c>
      <c r="H154" s="136" t="s">
        <v>2654</v>
      </c>
      <c r="I154" s="136" t="s">
        <v>2733</v>
      </c>
      <c r="J154" s="136" t="s">
        <v>272</v>
      </c>
      <c r="K154" s="136" t="s">
        <v>2734</v>
      </c>
      <c r="L154" s="136" t="s">
        <v>274</v>
      </c>
      <c r="M154" s="136" t="s">
        <v>2442</v>
      </c>
      <c r="N154" s="136" t="s">
        <v>276</v>
      </c>
      <c r="O154" s="136" t="s">
        <v>1110</v>
      </c>
      <c r="P154" s="136" t="s">
        <v>2735</v>
      </c>
      <c r="Q154" s="136" t="s">
        <v>2736</v>
      </c>
      <c r="R154" s="136" t="s">
        <v>2736</v>
      </c>
      <c r="S154" s="136" t="s">
        <v>2736</v>
      </c>
      <c r="T154" s="136" t="s">
        <v>281</v>
      </c>
      <c r="U154" s="136" t="s">
        <v>281</v>
      </c>
      <c r="V154" s="136" t="s">
        <v>47</v>
      </c>
      <c r="W154" s="136" t="s">
        <v>47</v>
      </c>
    </row>
    <row r="155" spans="1:23">
      <c r="A155" s="136" t="s">
        <v>851</v>
      </c>
      <c r="B155" s="136" t="s">
        <v>852</v>
      </c>
      <c r="C155" s="136" t="s">
        <v>849</v>
      </c>
      <c r="D155" s="136" t="str">
        <f t="shared" si="2"/>
        <v>Oscar Singh</v>
      </c>
      <c r="E155" s="136" t="s">
        <v>267</v>
      </c>
      <c r="F155" s="136" t="s">
        <v>268</v>
      </c>
      <c r="G155" s="233" t="s">
        <v>842</v>
      </c>
      <c r="H155" s="136" t="s">
        <v>843</v>
      </c>
      <c r="I155" s="136" t="s">
        <v>853</v>
      </c>
      <c r="J155" s="136" t="s">
        <v>272</v>
      </c>
      <c r="K155" s="136" t="s">
        <v>2737</v>
      </c>
      <c r="L155" s="136" t="s">
        <v>274</v>
      </c>
      <c r="M155" s="136" t="s">
        <v>2738</v>
      </c>
      <c r="N155" s="136" t="s">
        <v>276</v>
      </c>
      <c r="O155" s="136" t="s">
        <v>1949</v>
      </c>
      <c r="P155" s="136" t="s">
        <v>845</v>
      </c>
      <c r="Q155" s="136" t="s">
        <v>274</v>
      </c>
      <c r="R155" s="136" t="s">
        <v>274</v>
      </c>
      <c r="S155" s="136" t="s">
        <v>846</v>
      </c>
      <c r="T155" s="136" t="s">
        <v>281</v>
      </c>
      <c r="U155" s="136" t="s">
        <v>281</v>
      </c>
      <c r="V155" s="136" t="s">
        <v>47</v>
      </c>
      <c r="W155" s="136" t="s">
        <v>47</v>
      </c>
    </row>
    <row r="156" spans="1:23">
      <c r="A156" s="136" t="s">
        <v>1239</v>
      </c>
      <c r="B156" s="136" t="s">
        <v>1196</v>
      </c>
      <c r="C156" s="136" t="s">
        <v>787</v>
      </c>
      <c r="D156" s="136" t="str">
        <f t="shared" si="2"/>
        <v>Daniel Grima</v>
      </c>
      <c r="E156" s="136" t="s">
        <v>267</v>
      </c>
      <c r="F156" s="136" t="s">
        <v>1179</v>
      </c>
      <c r="G156" s="233" t="s">
        <v>1215</v>
      </c>
      <c r="H156" s="136" t="s">
        <v>1216</v>
      </c>
      <c r="I156" s="136" t="s">
        <v>1240</v>
      </c>
      <c r="J156" s="136" t="s">
        <v>272</v>
      </c>
      <c r="K156" s="136" t="s">
        <v>1235</v>
      </c>
      <c r="L156" s="136" t="s">
        <v>274</v>
      </c>
      <c r="M156" s="136" t="s">
        <v>1236</v>
      </c>
      <c r="N156" s="136" t="s">
        <v>276</v>
      </c>
      <c r="O156" s="136" t="s">
        <v>1004</v>
      </c>
      <c r="P156" s="136" t="s">
        <v>1237</v>
      </c>
      <c r="Q156" s="136" t="s">
        <v>274</v>
      </c>
      <c r="R156" s="136" t="s">
        <v>274</v>
      </c>
      <c r="S156" s="136" t="s">
        <v>1238</v>
      </c>
      <c r="T156" s="136" t="s">
        <v>281</v>
      </c>
      <c r="U156" s="136" t="s">
        <v>281</v>
      </c>
      <c r="V156" s="136" t="s">
        <v>47</v>
      </c>
      <c r="W156" s="136" t="s">
        <v>47</v>
      </c>
    </row>
    <row r="157" spans="1:23">
      <c r="A157" s="136" t="s">
        <v>839</v>
      </c>
      <c r="B157" s="136" t="s">
        <v>840</v>
      </c>
      <c r="C157" s="136" t="s">
        <v>841</v>
      </c>
      <c r="D157" s="136" t="str">
        <f t="shared" si="2"/>
        <v>keith singh</v>
      </c>
      <c r="E157" s="136" t="s">
        <v>267</v>
      </c>
      <c r="F157" s="136" t="s">
        <v>268</v>
      </c>
      <c r="G157" s="233" t="s">
        <v>842</v>
      </c>
      <c r="H157" s="136" t="s">
        <v>843</v>
      </c>
      <c r="I157" s="136" t="s">
        <v>844</v>
      </c>
      <c r="J157" s="136" t="s">
        <v>272</v>
      </c>
      <c r="K157" s="136" t="s">
        <v>2737</v>
      </c>
      <c r="L157" s="136" t="s">
        <v>274</v>
      </c>
      <c r="M157" s="136" t="s">
        <v>2738</v>
      </c>
      <c r="N157" s="136" t="s">
        <v>276</v>
      </c>
      <c r="O157" s="136" t="s">
        <v>1949</v>
      </c>
      <c r="P157" s="136" t="s">
        <v>845</v>
      </c>
      <c r="Q157" s="136" t="s">
        <v>274</v>
      </c>
      <c r="R157" s="136" t="s">
        <v>274</v>
      </c>
      <c r="S157" s="136" t="s">
        <v>846</v>
      </c>
      <c r="T157" s="136" t="s">
        <v>281</v>
      </c>
      <c r="U157" s="136" t="s">
        <v>281</v>
      </c>
      <c r="V157" s="136" t="s">
        <v>47</v>
      </c>
      <c r="W157" s="136" t="s">
        <v>47</v>
      </c>
    </row>
    <row r="158" spans="1:23">
      <c r="A158" s="136" t="s">
        <v>1241</v>
      </c>
      <c r="B158" s="136" t="s">
        <v>516</v>
      </c>
      <c r="C158" s="136" t="s">
        <v>787</v>
      </c>
      <c r="D158" s="136" t="str">
        <f t="shared" si="2"/>
        <v>James Grima</v>
      </c>
      <c r="E158" s="136" t="s">
        <v>267</v>
      </c>
      <c r="F158" s="136" t="s">
        <v>1179</v>
      </c>
      <c r="G158" s="233" t="s">
        <v>1215</v>
      </c>
      <c r="H158" s="136" t="s">
        <v>1216</v>
      </c>
      <c r="I158" s="136" t="s">
        <v>1242</v>
      </c>
      <c r="J158" s="136" t="s">
        <v>272</v>
      </c>
      <c r="K158" s="136" t="s">
        <v>1235</v>
      </c>
      <c r="L158" s="136" t="s">
        <v>274</v>
      </c>
      <c r="M158" s="136" t="s">
        <v>1236</v>
      </c>
      <c r="N158" s="136" t="s">
        <v>276</v>
      </c>
      <c r="O158" s="136" t="s">
        <v>1004</v>
      </c>
      <c r="P158" s="136" t="s">
        <v>1237</v>
      </c>
      <c r="Q158" s="136" t="s">
        <v>274</v>
      </c>
      <c r="R158" s="136" t="s">
        <v>274</v>
      </c>
      <c r="S158" s="136" t="s">
        <v>1238</v>
      </c>
      <c r="T158" s="136" t="s">
        <v>281</v>
      </c>
      <c r="U158" s="136" t="s">
        <v>281</v>
      </c>
      <c r="V158" s="136" t="s">
        <v>47</v>
      </c>
      <c r="W158" s="136" t="s">
        <v>47</v>
      </c>
    </row>
    <row r="159" spans="1:23">
      <c r="A159" s="136" t="s">
        <v>1232</v>
      </c>
      <c r="B159" s="136" t="s">
        <v>1233</v>
      </c>
      <c r="C159" s="136" t="s">
        <v>787</v>
      </c>
      <c r="D159" s="136" t="str">
        <f t="shared" si="2"/>
        <v>Aiden Grima</v>
      </c>
      <c r="E159" s="136" t="s">
        <v>267</v>
      </c>
      <c r="F159" s="136" t="s">
        <v>1179</v>
      </c>
      <c r="G159" s="233" t="s">
        <v>1215</v>
      </c>
      <c r="H159" s="136" t="s">
        <v>1216</v>
      </c>
      <c r="I159" s="136" t="s">
        <v>1234</v>
      </c>
      <c r="J159" s="136" t="s">
        <v>272</v>
      </c>
      <c r="K159" s="136" t="s">
        <v>1235</v>
      </c>
      <c r="L159" s="136" t="s">
        <v>274</v>
      </c>
      <c r="M159" s="136" t="s">
        <v>1236</v>
      </c>
      <c r="N159" s="136" t="s">
        <v>276</v>
      </c>
      <c r="O159" s="136" t="s">
        <v>1004</v>
      </c>
      <c r="P159" s="136" t="s">
        <v>1237</v>
      </c>
      <c r="Q159" s="136" t="s">
        <v>274</v>
      </c>
      <c r="R159" s="136" t="s">
        <v>274</v>
      </c>
      <c r="S159" s="136" t="s">
        <v>1238</v>
      </c>
      <c r="T159" s="136" t="s">
        <v>281</v>
      </c>
      <c r="U159" s="136" t="s">
        <v>281</v>
      </c>
      <c r="V159" s="136" t="s">
        <v>47</v>
      </c>
      <c r="W159" s="136" t="s">
        <v>47</v>
      </c>
    </row>
    <row r="160" spans="1:23">
      <c r="A160" s="136" t="s">
        <v>1351</v>
      </c>
      <c r="B160" s="136" t="s">
        <v>1352</v>
      </c>
      <c r="C160" s="136" t="s">
        <v>1340</v>
      </c>
      <c r="D160" s="136" t="str">
        <f t="shared" si="2"/>
        <v>Zalia Mckinnon</v>
      </c>
      <c r="E160" s="136" t="s">
        <v>267</v>
      </c>
      <c r="F160" s="136" t="s">
        <v>1179</v>
      </c>
      <c r="G160" s="233" t="s">
        <v>1341</v>
      </c>
      <c r="H160" s="136" t="s">
        <v>1342</v>
      </c>
      <c r="I160" s="136" t="s">
        <v>1353</v>
      </c>
      <c r="J160" s="136" t="s">
        <v>307</v>
      </c>
      <c r="K160" s="136" t="s">
        <v>1354</v>
      </c>
      <c r="L160" s="136" t="s">
        <v>274</v>
      </c>
      <c r="M160" s="136" t="s">
        <v>1355</v>
      </c>
      <c r="N160" s="136" t="s">
        <v>276</v>
      </c>
      <c r="O160" s="136" t="s">
        <v>1346</v>
      </c>
      <c r="P160" s="136" t="s">
        <v>1347</v>
      </c>
      <c r="Q160" s="136" t="s">
        <v>274</v>
      </c>
      <c r="R160" s="136" t="s">
        <v>274</v>
      </c>
      <c r="S160" s="136" t="s">
        <v>1348</v>
      </c>
      <c r="T160" s="136" t="s">
        <v>281</v>
      </c>
      <c r="U160" s="136" t="s">
        <v>281</v>
      </c>
      <c r="V160" s="136" t="s">
        <v>47</v>
      </c>
      <c r="W160" s="136" t="s">
        <v>47</v>
      </c>
    </row>
    <row r="161" spans="1:23">
      <c r="A161" s="136" t="s">
        <v>1064</v>
      </c>
      <c r="B161" s="136" t="s">
        <v>1065</v>
      </c>
      <c r="C161" s="136" t="s">
        <v>1055</v>
      </c>
      <c r="D161" s="136" t="str">
        <f t="shared" si="2"/>
        <v>Martin Emr</v>
      </c>
      <c r="E161" s="136" t="s">
        <v>267</v>
      </c>
      <c r="F161" s="136" t="s">
        <v>268</v>
      </c>
      <c r="G161" s="233" t="s">
        <v>1056</v>
      </c>
      <c r="H161" s="136" t="s">
        <v>1057</v>
      </c>
      <c r="I161" s="136" t="s">
        <v>1066</v>
      </c>
      <c r="J161" s="136" t="s">
        <v>272</v>
      </c>
      <c r="K161" s="136" t="s">
        <v>1059</v>
      </c>
      <c r="L161" s="136" t="s">
        <v>274</v>
      </c>
      <c r="M161" s="136" t="s">
        <v>1060</v>
      </c>
      <c r="N161" s="136" t="s">
        <v>276</v>
      </c>
      <c r="O161" s="136" t="s">
        <v>1061</v>
      </c>
      <c r="P161" s="136" t="s">
        <v>1062</v>
      </c>
      <c r="Q161" s="136" t="s">
        <v>1063</v>
      </c>
      <c r="R161" s="136" t="s">
        <v>274</v>
      </c>
      <c r="S161" s="136" t="s">
        <v>274</v>
      </c>
      <c r="T161" s="136" t="s">
        <v>281</v>
      </c>
      <c r="U161" s="136" t="s">
        <v>281</v>
      </c>
      <c r="V161" s="136" t="s">
        <v>47</v>
      </c>
      <c r="W161" s="136" t="s">
        <v>47</v>
      </c>
    </row>
    <row r="162" spans="1:23">
      <c r="A162" s="136" t="s">
        <v>1563</v>
      </c>
      <c r="B162" s="136" t="s">
        <v>509</v>
      </c>
      <c r="C162" s="136" t="s">
        <v>1564</v>
      </c>
      <c r="D162" s="136" t="str">
        <f t="shared" si="2"/>
        <v>Lachlan Bourke</v>
      </c>
      <c r="E162" s="136" t="s">
        <v>267</v>
      </c>
      <c r="F162" s="136" t="s">
        <v>755</v>
      </c>
      <c r="G162" s="233" t="s">
        <v>1565</v>
      </c>
      <c r="H162" s="136" t="s">
        <v>1566</v>
      </c>
      <c r="I162" s="136" t="s">
        <v>1567</v>
      </c>
      <c r="J162" s="136" t="s">
        <v>272</v>
      </c>
      <c r="K162" s="136" t="s">
        <v>1568</v>
      </c>
      <c r="L162" s="136" t="s">
        <v>274</v>
      </c>
      <c r="M162" s="136" t="s">
        <v>1569</v>
      </c>
      <c r="N162" s="136" t="s">
        <v>276</v>
      </c>
      <c r="O162" s="136" t="s">
        <v>1570</v>
      </c>
      <c r="P162" s="136" t="s">
        <v>1571</v>
      </c>
      <c r="Q162" s="136" t="s">
        <v>274</v>
      </c>
      <c r="R162" s="136" t="s">
        <v>1572</v>
      </c>
      <c r="S162" s="136" t="s">
        <v>1573</v>
      </c>
      <c r="T162" s="136" t="s">
        <v>281</v>
      </c>
      <c r="U162" s="136" t="s">
        <v>281</v>
      </c>
      <c r="V162" s="136" t="s">
        <v>47</v>
      </c>
      <c r="W162" s="136" t="s">
        <v>47</v>
      </c>
    </row>
    <row r="163" spans="1:23">
      <c r="A163" s="136" t="s">
        <v>733</v>
      </c>
      <c r="B163" s="136" t="s">
        <v>734</v>
      </c>
      <c r="C163" s="136" t="s">
        <v>735</v>
      </c>
      <c r="D163" s="136" t="str">
        <f t="shared" si="2"/>
        <v>Joshua Shipley</v>
      </c>
      <c r="E163" s="136" t="s">
        <v>267</v>
      </c>
      <c r="F163" s="136" t="s">
        <v>329</v>
      </c>
      <c r="G163" s="233" t="s">
        <v>736</v>
      </c>
      <c r="H163" s="136" t="s">
        <v>737</v>
      </c>
      <c r="I163" s="136" t="s">
        <v>738</v>
      </c>
      <c r="J163" s="136" t="s">
        <v>272</v>
      </c>
      <c r="K163" s="136" t="s">
        <v>2541</v>
      </c>
      <c r="L163" s="136" t="s">
        <v>274</v>
      </c>
      <c r="M163" s="136" t="s">
        <v>2542</v>
      </c>
      <c r="N163" s="136" t="s">
        <v>276</v>
      </c>
      <c r="O163" s="136" t="s">
        <v>2543</v>
      </c>
      <c r="P163" s="136" t="s">
        <v>739</v>
      </c>
      <c r="Q163" s="136" t="s">
        <v>274</v>
      </c>
      <c r="R163" s="136" t="s">
        <v>274</v>
      </c>
      <c r="S163" s="136" t="s">
        <v>740</v>
      </c>
      <c r="T163" s="136" t="s">
        <v>281</v>
      </c>
      <c r="U163" s="136" t="s">
        <v>281</v>
      </c>
      <c r="V163" s="136" t="s">
        <v>47</v>
      </c>
      <c r="W163" s="136" t="s">
        <v>47</v>
      </c>
    </row>
    <row r="164" spans="1:23">
      <c r="A164" s="136" t="s">
        <v>2084</v>
      </c>
      <c r="B164" s="136" t="s">
        <v>2085</v>
      </c>
      <c r="C164" s="136" t="s">
        <v>2086</v>
      </c>
      <c r="D164" s="136" t="str">
        <f t="shared" si="2"/>
        <v>Kayne MacDonald</v>
      </c>
      <c r="E164" s="136" t="s">
        <v>267</v>
      </c>
      <c r="F164" s="136" t="s">
        <v>329</v>
      </c>
      <c r="G164" s="233" t="s">
        <v>2539</v>
      </c>
      <c r="H164" s="136" t="s">
        <v>2540</v>
      </c>
      <c r="I164" s="136" t="s">
        <v>2088</v>
      </c>
      <c r="J164" s="136" t="s">
        <v>272</v>
      </c>
      <c r="K164" s="136" t="s">
        <v>2089</v>
      </c>
      <c r="L164" s="136" t="s">
        <v>274</v>
      </c>
      <c r="M164" s="136" t="s">
        <v>2090</v>
      </c>
      <c r="N164" s="136" t="s">
        <v>276</v>
      </c>
      <c r="O164" s="136" t="s">
        <v>2091</v>
      </c>
      <c r="P164" s="136" t="s">
        <v>2092</v>
      </c>
      <c r="Q164" s="136" t="s">
        <v>274</v>
      </c>
      <c r="R164" s="136" t="s">
        <v>274</v>
      </c>
      <c r="S164" s="136" t="s">
        <v>2093</v>
      </c>
      <c r="T164" s="136" t="s">
        <v>281</v>
      </c>
      <c r="U164" s="136" t="s">
        <v>281</v>
      </c>
      <c r="V164" s="136" t="s">
        <v>47</v>
      </c>
      <c r="W164" s="136" t="s">
        <v>47</v>
      </c>
    </row>
    <row r="165" spans="1:23">
      <c r="A165" s="136" t="s">
        <v>1367</v>
      </c>
      <c r="B165" s="136" t="s">
        <v>964</v>
      </c>
      <c r="C165" s="136" t="s">
        <v>1368</v>
      </c>
      <c r="D165" s="136" t="str">
        <f t="shared" si="2"/>
        <v>Stephen Payne</v>
      </c>
      <c r="E165" s="136" t="s">
        <v>267</v>
      </c>
      <c r="F165" s="136" t="s">
        <v>1096</v>
      </c>
      <c r="G165" s="233" t="s">
        <v>1358</v>
      </c>
      <c r="H165" s="136" t="s">
        <v>1359</v>
      </c>
      <c r="I165" s="136" t="s">
        <v>1369</v>
      </c>
      <c r="J165" s="136" t="s">
        <v>272</v>
      </c>
      <c r="K165" s="136" t="s">
        <v>1370</v>
      </c>
      <c r="L165" s="136" t="s">
        <v>274</v>
      </c>
      <c r="M165" s="136" t="s">
        <v>1371</v>
      </c>
      <c r="N165" s="136" t="s">
        <v>276</v>
      </c>
      <c r="O165" s="136" t="s">
        <v>1372</v>
      </c>
      <c r="P165" s="136" t="s">
        <v>1373</v>
      </c>
      <c r="Q165" s="136" t="s">
        <v>274</v>
      </c>
      <c r="R165" s="136" t="s">
        <v>274</v>
      </c>
      <c r="S165" s="136" t="s">
        <v>1374</v>
      </c>
      <c r="T165" s="136" t="s">
        <v>281</v>
      </c>
      <c r="U165" s="136" t="s">
        <v>281</v>
      </c>
      <c r="V165" s="136" t="s">
        <v>47</v>
      </c>
      <c r="W165" s="136" t="s">
        <v>47</v>
      </c>
    </row>
    <row r="166" spans="1:23">
      <c r="A166" s="136" t="s">
        <v>2719</v>
      </c>
      <c r="B166" s="136" t="s">
        <v>2720</v>
      </c>
      <c r="C166" s="136" t="s">
        <v>2721</v>
      </c>
      <c r="D166" s="136" t="str">
        <f t="shared" si="2"/>
        <v>Julien Chretien</v>
      </c>
      <c r="E166" s="136" t="s">
        <v>267</v>
      </c>
      <c r="F166" s="136" t="s">
        <v>329</v>
      </c>
      <c r="G166" s="233" t="s">
        <v>2664</v>
      </c>
      <c r="H166" s="136" t="s">
        <v>2665</v>
      </c>
      <c r="I166" s="136" t="s">
        <v>2739</v>
      </c>
      <c r="J166" s="136" t="s">
        <v>272</v>
      </c>
      <c r="K166" s="136" t="s">
        <v>2740</v>
      </c>
      <c r="L166" s="136" t="s">
        <v>274</v>
      </c>
      <c r="M166" s="136" t="s">
        <v>2741</v>
      </c>
      <c r="N166" s="136" t="s">
        <v>276</v>
      </c>
      <c r="O166" s="136" t="s">
        <v>2742</v>
      </c>
      <c r="P166" s="136" t="s">
        <v>2743</v>
      </c>
      <c r="Q166" s="136" t="s">
        <v>274</v>
      </c>
      <c r="R166" s="136" t="s">
        <v>274</v>
      </c>
      <c r="S166" s="136" t="s">
        <v>2744</v>
      </c>
      <c r="T166" s="136" t="s">
        <v>281</v>
      </c>
      <c r="U166" s="136" t="s">
        <v>281</v>
      </c>
      <c r="V166" s="136" t="s">
        <v>47</v>
      </c>
      <c r="W166" s="136" t="s">
        <v>47</v>
      </c>
    </row>
    <row r="167" spans="1:23">
      <c r="A167" s="136" t="s">
        <v>1592</v>
      </c>
      <c r="B167" s="136" t="s">
        <v>1593</v>
      </c>
      <c r="C167" s="136" t="s">
        <v>1584</v>
      </c>
      <c r="D167" s="136" t="str">
        <f t="shared" si="2"/>
        <v>Jaxon Barrington</v>
      </c>
      <c r="E167" s="136" t="s">
        <v>267</v>
      </c>
      <c r="F167" s="136" t="s">
        <v>755</v>
      </c>
      <c r="G167" s="233" t="s">
        <v>1585</v>
      </c>
      <c r="H167" s="136" t="s">
        <v>1586</v>
      </c>
      <c r="I167" s="136" t="s">
        <v>1594</v>
      </c>
      <c r="J167" s="136" t="s">
        <v>272</v>
      </c>
      <c r="K167" s="136" t="s">
        <v>1595</v>
      </c>
      <c r="L167" s="136" t="s">
        <v>274</v>
      </c>
      <c r="M167" s="136" t="s">
        <v>1589</v>
      </c>
      <c r="N167" s="136" t="s">
        <v>276</v>
      </c>
      <c r="O167" s="136" t="s">
        <v>907</v>
      </c>
      <c r="P167" s="136" t="s">
        <v>1590</v>
      </c>
      <c r="Q167" s="136" t="s">
        <v>274</v>
      </c>
      <c r="R167" s="136" t="s">
        <v>274</v>
      </c>
      <c r="S167" s="136" t="s">
        <v>1591</v>
      </c>
      <c r="T167" s="136" t="s">
        <v>281</v>
      </c>
      <c r="U167" s="136" t="s">
        <v>281</v>
      </c>
      <c r="V167" s="136" t="s">
        <v>47</v>
      </c>
      <c r="W167" s="136" t="s">
        <v>47</v>
      </c>
    </row>
    <row r="168" spans="1:23">
      <c r="A168" s="136" t="s">
        <v>1229</v>
      </c>
      <c r="B168" s="136" t="s">
        <v>1230</v>
      </c>
      <c r="C168" s="136" t="s">
        <v>1223</v>
      </c>
      <c r="D168" s="136" t="str">
        <f t="shared" si="2"/>
        <v>Millie Gilmore</v>
      </c>
      <c r="E168" s="136" t="s">
        <v>267</v>
      </c>
      <c r="F168" s="136" t="s">
        <v>755</v>
      </c>
      <c r="G168" s="233" t="s">
        <v>1215</v>
      </c>
      <c r="H168" s="136" t="s">
        <v>1216</v>
      </c>
      <c r="I168" s="136" t="s">
        <v>1231</v>
      </c>
      <c r="J168" s="136" t="s">
        <v>307</v>
      </c>
      <c r="K168" s="136" t="s">
        <v>1225</v>
      </c>
      <c r="L168" s="136" t="s">
        <v>274</v>
      </c>
      <c r="M168" s="136" t="s">
        <v>1226</v>
      </c>
      <c r="N168" s="136" t="s">
        <v>276</v>
      </c>
      <c r="O168" s="136" t="s">
        <v>425</v>
      </c>
      <c r="P168" s="136" t="s">
        <v>1227</v>
      </c>
      <c r="Q168" s="136" t="s">
        <v>274</v>
      </c>
      <c r="R168" s="136" t="s">
        <v>274</v>
      </c>
      <c r="S168" s="136" t="s">
        <v>1228</v>
      </c>
      <c r="T168" s="136" t="s">
        <v>281</v>
      </c>
      <c r="U168" s="136" t="s">
        <v>281</v>
      </c>
      <c r="V168" s="136" t="s">
        <v>47</v>
      </c>
      <c r="W168" s="136" t="s">
        <v>47</v>
      </c>
    </row>
    <row r="169" spans="1:23">
      <c r="A169" s="136" t="s">
        <v>1221</v>
      </c>
      <c r="B169" s="136" t="s">
        <v>1222</v>
      </c>
      <c r="C169" s="136" t="s">
        <v>1223</v>
      </c>
      <c r="D169" s="136" t="str">
        <f t="shared" si="2"/>
        <v>Lyle Gilmore</v>
      </c>
      <c r="E169" s="136" t="s">
        <v>267</v>
      </c>
      <c r="F169" s="136" t="s">
        <v>755</v>
      </c>
      <c r="G169" s="233" t="s">
        <v>1215</v>
      </c>
      <c r="H169" s="136" t="s">
        <v>1216</v>
      </c>
      <c r="I169" s="136" t="s">
        <v>1224</v>
      </c>
      <c r="J169" s="136" t="s">
        <v>272</v>
      </c>
      <c r="K169" s="136" t="s">
        <v>1225</v>
      </c>
      <c r="L169" s="136" t="s">
        <v>274</v>
      </c>
      <c r="M169" s="136" t="s">
        <v>1226</v>
      </c>
      <c r="N169" s="136" t="s">
        <v>276</v>
      </c>
      <c r="O169" s="136" t="s">
        <v>425</v>
      </c>
      <c r="P169" s="136" t="s">
        <v>1227</v>
      </c>
      <c r="Q169" s="136" t="s">
        <v>274</v>
      </c>
      <c r="R169" s="136" t="s">
        <v>274</v>
      </c>
      <c r="S169" s="136" t="s">
        <v>1228</v>
      </c>
      <c r="T169" s="136" t="s">
        <v>281</v>
      </c>
      <c r="U169" s="136" t="s">
        <v>281</v>
      </c>
      <c r="V169" s="136" t="s">
        <v>47</v>
      </c>
      <c r="W169" s="136" t="s">
        <v>47</v>
      </c>
    </row>
    <row r="170" spans="1:23">
      <c r="A170" s="136" t="s">
        <v>847</v>
      </c>
      <c r="B170" s="136" t="s">
        <v>848</v>
      </c>
      <c r="C170" s="136" t="s">
        <v>849</v>
      </c>
      <c r="D170" s="136" t="str">
        <f t="shared" si="2"/>
        <v>Koda Singh</v>
      </c>
      <c r="E170" s="136" t="s">
        <v>267</v>
      </c>
      <c r="F170" s="136" t="s">
        <v>268</v>
      </c>
      <c r="G170" s="233" t="s">
        <v>842</v>
      </c>
      <c r="H170" s="136" t="s">
        <v>843</v>
      </c>
      <c r="I170" s="136" t="s">
        <v>850</v>
      </c>
      <c r="J170" s="136" t="s">
        <v>272</v>
      </c>
      <c r="K170" s="136" t="s">
        <v>2737</v>
      </c>
      <c r="L170" s="136" t="s">
        <v>274</v>
      </c>
      <c r="M170" s="136" t="s">
        <v>2738</v>
      </c>
      <c r="N170" s="136" t="s">
        <v>276</v>
      </c>
      <c r="O170" s="136" t="s">
        <v>1949</v>
      </c>
      <c r="P170" s="136" t="s">
        <v>845</v>
      </c>
      <c r="Q170" s="136" t="s">
        <v>274</v>
      </c>
      <c r="R170" s="136" t="s">
        <v>274</v>
      </c>
      <c r="S170" s="136" t="s">
        <v>846</v>
      </c>
      <c r="T170" s="136" t="s">
        <v>281</v>
      </c>
      <c r="U170" s="136" t="s">
        <v>281</v>
      </c>
      <c r="V170" s="136" t="s">
        <v>47</v>
      </c>
      <c r="W170" s="136" t="s">
        <v>47</v>
      </c>
    </row>
    <row r="171" spans="1:23">
      <c r="A171" s="136" t="s">
        <v>1145</v>
      </c>
      <c r="B171" s="136" t="s">
        <v>1146</v>
      </c>
      <c r="C171" s="136" t="s">
        <v>1147</v>
      </c>
      <c r="D171" s="136" t="str">
        <f t="shared" si="2"/>
        <v>Anthony SAAD</v>
      </c>
      <c r="E171" s="136" t="s">
        <v>267</v>
      </c>
      <c r="F171" s="136" t="s">
        <v>755</v>
      </c>
      <c r="G171" s="233" t="s">
        <v>1148</v>
      </c>
      <c r="H171" s="136" t="s">
        <v>1149</v>
      </c>
      <c r="I171" s="136" t="s">
        <v>1150</v>
      </c>
      <c r="J171" s="136" t="s">
        <v>272</v>
      </c>
      <c r="K171" s="136" t="s">
        <v>1151</v>
      </c>
      <c r="L171" s="136" t="s">
        <v>274</v>
      </c>
      <c r="M171" s="136" t="s">
        <v>1152</v>
      </c>
      <c r="N171" s="136" t="s">
        <v>276</v>
      </c>
      <c r="O171" s="136" t="s">
        <v>1153</v>
      </c>
      <c r="P171" s="136" t="s">
        <v>1154</v>
      </c>
      <c r="Q171" s="136" t="s">
        <v>1155</v>
      </c>
      <c r="R171" s="136" t="s">
        <v>274</v>
      </c>
      <c r="S171" s="136" t="s">
        <v>1155</v>
      </c>
      <c r="T171" s="136" t="s">
        <v>281</v>
      </c>
      <c r="U171" s="136" t="s">
        <v>281</v>
      </c>
      <c r="V171" s="136" t="s">
        <v>47</v>
      </c>
      <c r="W171" s="136" t="s">
        <v>47</v>
      </c>
    </row>
    <row r="172" spans="1:23">
      <c r="A172" s="136" t="s">
        <v>1156</v>
      </c>
      <c r="B172" s="136" t="s">
        <v>1157</v>
      </c>
      <c r="C172" s="136" t="s">
        <v>1147</v>
      </c>
      <c r="D172" s="136" t="str">
        <f t="shared" si="2"/>
        <v>Roni SAAD</v>
      </c>
      <c r="E172" s="136" t="s">
        <v>267</v>
      </c>
      <c r="F172" s="136" t="s">
        <v>755</v>
      </c>
      <c r="G172" s="233" t="s">
        <v>1148</v>
      </c>
      <c r="H172" s="136" t="s">
        <v>1149</v>
      </c>
      <c r="I172" s="136" t="s">
        <v>1158</v>
      </c>
      <c r="J172" s="136" t="s">
        <v>272</v>
      </c>
      <c r="K172" s="136" t="s">
        <v>1151</v>
      </c>
      <c r="L172" s="136" t="s">
        <v>274</v>
      </c>
      <c r="M172" s="136" t="s">
        <v>1152</v>
      </c>
      <c r="N172" s="136" t="s">
        <v>276</v>
      </c>
      <c r="O172" s="136" t="s">
        <v>1153</v>
      </c>
      <c r="P172" s="136" t="s">
        <v>1159</v>
      </c>
      <c r="Q172" s="136" t="s">
        <v>1160</v>
      </c>
      <c r="R172" s="136" t="s">
        <v>274</v>
      </c>
      <c r="S172" s="136" t="s">
        <v>1155</v>
      </c>
      <c r="T172" s="136" t="s">
        <v>281</v>
      </c>
      <c r="U172" s="136" t="s">
        <v>281</v>
      </c>
      <c r="V172" s="136" t="s">
        <v>47</v>
      </c>
      <c r="W172" s="136" t="s">
        <v>47</v>
      </c>
    </row>
    <row r="173" spans="1:23">
      <c r="A173" s="136" t="s">
        <v>349</v>
      </c>
      <c r="B173" s="136" t="s">
        <v>350</v>
      </c>
      <c r="C173" s="136" t="s">
        <v>351</v>
      </c>
      <c r="D173" s="136" t="str">
        <f t="shared" si="2"/>
        <v>Andre Cortes</v>
      </c>
      <c r="E173" s="136" t="s">
        <v>267</v>
      </c>
      <c r="F173" s="136" t="s">
        <v>316</v>
      </c>
      <c r="G173" s="233" t="s">
        <v>352</v>
      </c>
      <c r="H173" s="136" t="s">
        <v>318</v>
      </c>
      <c r="I173" s="136" t="s">
        <v>353</v>
      </c>
      <c r="J173" s="136" t="s">
        <v>272</v>
      </c>
      <c r="K173" s="136" t="s">
        <v>354</v>
      </c>
      <c r="L173" s="136" t="s">
        <v>274</v>
      </c>
      <c r="M173" s="136" t="s">
        <v>355</v>
      </c>
      <c r="N173" s="136" t="s">
        <v>276</v>
      </c>
      <c r="O173" s="136" t="s">
        <v>356</v>
      </c>
      <c r="P173" s="136" t="s">
        <v>357</v>
      </c>
      <c r="Q173" s="136" t="s">
        <v>274</v>
      </c>
      <c r="R173" s="136" t="s">
        <v>274</v>
      </c>
      <c r="S173" s="136" t="s">
        <v>358</v>
      </c>
      <c r="T173" s="136" t="s">
        <v>281</v>
      </c>
      <c r="U173" s="136" t="s">
        <v>281</v>
      </c>
      <c r="V173" s="136" t="s">
        <v>47</v>
      </c>
      <c r="W173" s="136" t="s">
        <v>47</v>
      </c>
    </row>
    <row r="174" spans="1:23">
      <c r="A174" s="136" t="s">
        <v>1582</v>
      </c>
      <c r="B174" s="136" t="s">
        <v>1583</v>
      </c>
      <c r="C174" s="136" t="s">
        <v>1584</v>
      </c>
      <c r="D174" s="136" t="str">
        <f t="shared" si="2"/>
        <v>Harris Barrington</v>
      </c>
      <c r="E174" s="136" t="s">
        <v>267</v>
      </c>
      <c r="F174" s="136" t="s">
        <v>755</v>
      </c>
      <c r="G174" s="233" t="s">
        <v>1585</v>
      </c>
      <c r="H174" s="136" t="s">
        <v>1586</v>
      </c>
      <c r="I174" s="136" t="s">
        <v>1587</v>
      </c>
      <c r="J174" s="136" t="s">
        <v>272</v>
      </c>
      <c r="K174" s="136" t="s">
        <v>1588</v>
      </c>
      <c r="L174" s="136" t="s">
        <v>274</v>
      </c>
      <c r="M174" s="136" t="s">
        <v>1589</v>
      </c>
      <c r="N174" s="136" t="s">
        <v>276</v>
      </c>
      <c r="O174" s="136" t="s">
        <v>907</v>
      </c>
      <c r="P174" s="136" t="s">
        <v>1590</v>
      </c>
      <c r="Q174" s="136" t="s">
        <v>274</v>
      </c>
      <c r="R174" s="136" t="s">
        <v>274</v>
      </c>
      <c r="S174" s="136" t="s">
        <v>1591</v>
      </c>
      <c r="T174" s="136" t="s">
        <v>281</v>
      </c>
      <c r="U174" s="136" t="s">
        <v>281</v>
      </c>
      <c r="V174" s="136" t="s">
        <v>47</v>
      </c>
      <c r="W174" s="136" t="s">
        <v>47</v>
      </c>
    </row>
    <row r="175" spans="1:23">
      <c r="A175" s="136" t="s">
        <v>859</v>
      </c>
      <c r="B175" s="136" t="s">
        <v>860</v>
      </c>
      <c r="C175" s="136" t="s">
        <v>861</v>
      </c>
      <c r="D175" s="136" t="str">
        <f t="shared" si="2"/>
        <v>George Shalala</v>
      </c>
      <c r="E175" s="136" t="s">
        <v>267</v>
      </c>
      <c r="F175" s="136" t="s">
        <v>316</v>
      </c>
      <c r="G175" s="233" t="s">
        <v>862</v>
      </c>
      <c r="H175" s="136" t="s">
        <v>863</v>
      </c>
      <c r="I175" s="136" t="s">
        <v>864</v>
      </c>
      <c r="J175" s="136" t="s">
        <v>272</v>
      </c>
      <c r="K175" s="136" t="s">
        <v>865</v>
      </c>
      <c r="L175" s="136" t="s">
        <v>274</v>
      </c>
      <c r="M175" s="136" t="s">
        <v>866</v>
      </c>
      <c r="N175" s="136" t="s">
        <v>276</v>
      </c>
      <c r="O175" s="136" t="s">
        <v>867</v>
      </c>
      <c r="P175" s="136" t="s">
        <v>868</v>
      </c>
      <c r="Q175" s="136" t="s">
        <v>274</v>
      </c>
      <c r="R175" s="136" t="s">
        <v>274</v>
      </c>
      <c r="S175" s="136" t="s">
        <v>869</v>
      </c>
      <c r="T175" s="136" t="s">
        <v>281</v>
      </c>
      <c r="U175" s="136" t="s">
        <v>281</v>
      </c>
      <c r="V175" s="136" t="s">
        <v>47</v>
      </c>
      <c r="W175" s="136" t="s">
        <v>47</v>
      </c>
    </row>
    <row r="176" spans="1:23">
      <c r="A176" s="136" t="s">
        <v>313</v>
      </c>
      <c r="B176" s="136" t="s">
        <v>314</v>
      </c>
      <c r="C176" s="136" t="s">
        <v>315</v>
      </c>
      <c r="D176" s="136" t="str">
        <f t="shared" si="2"/>
        <v>Owen Bragg</v>
      </c>
      <c r="E176" s="136" t="s">
        <v>267</v>
      </c>
      <c r="F176" s="136" t="s">
        <v>316</v>
      </c>
      <c r="G176" s="233" t="s">
        <v>317</v>
      </c>
      <c r="H176" s="136" t="s">
        <v>318</v>
      </c>
      <c r="I176" s="136" t="s">
        <v>319</v>
      </c>
      <c r="J176" s="136" t="s">
        <v>272</v>
      </c>
      <c r="K176" s="136" t="s">
        <v>320</v>
      </c>
      <c r="L176" s="136" t="s">
        <v>274</v>
      </c>
      <c r="M176" s="136" t="s">
        <v>321</v>
      </c>
      <c r="N176" s="136" t="s">
        <v>276</v>
      </c>
      <c r="O176" s="136" t="s">
        <v>322</v>
      </c>
      <c r="P176" s="136" t="s">
        <v>323</v>
      </c>
      <c r="Q176" s="136" t="s">
        <v>274</v>
      </c>
      <c r="R176" s="136" t="s">
        <v>324</v>
      </c>
      <c r="S176" s="136" t="s">
        <v>325</v>
      </c>
      <c r="T176" s="136" t="s">
        <v>281</v>
      </c>
      <c r="U176" s="136" t="s">
        <v>281</v>
      </c>
      <c r="V176" s="136" t="s">
        <v>47</v>
      </c>
      <c r="W176" s="136" t="s">
        <v>47</v>
      </c>
    </row>
    <row r="177" spans="1:23">
      <c r="A177" s="136" t="s">
        <v>508</v>
      </c>
      <c r="B177" s="136" t="s">
        <v>509</v>
      </c>
      <c r="C177" s="136" t="s">
        <v>500</v>
      </c>
      <c r="D177" s="136" t="str">
        <f t="shared" si="2"/>
        <v>Lachlan Lynch</v>
      </c>
      <c r="E177" s="136" t="s">
        <v>284</v>
      </c>
      <c r="F177" s="136" t="s">
        <v>268</v>
      </c>
      <c r="G177" s="233" t="s">
        <v>352</v>
      </c>
      <c r="H177" s="136" t="s">
        <v>501</v>
      </c>
      <c r="I177" s="136" t="s">
        <v>510</v>
      </c>
      <c r="J177" s="136" t="s">
        <v>272</v>
      </c>
      <c r="K177" s="136" t="s">
        <v>503</v>
      </c>
      <c r="L177" s="136" t="s">
        <v>274</v>
      </c>
      <c r="M177" s="136" t="s">
        <v>504</v>
      </c>
      <c r="N177" s="136" t="s">
        <v>276</v>
      </c>
      <c r="O177" s="136" t="s">
        <v>460</v>
      </c>
      <c r="P177" s="136" t="s">
        <v>505</v>
      </c>
      <c r="Q177" s="136" t="s">
        <v>274</v>
      </c>
      <c r="R177" s="136" t="s">
        <v>274</v>
      </c>
      <c r="S177" s="136" t="s">
        <v>507</v>
      </c>
      <c r="T177" s="136" t="s">
        <v>281</v>
      </c>
      <c r="U177" s="136" t="s">
        <v>281</v>
      </c>
      <c r="V177" s="136" t="s">
        <v>47</v>
      </c>
      <c r="W177" s="136" t="s">
        <v>47</v>
      </c>
    </row>
    <row r="178" spans="1:23">
      <c r="A178" s="136" t="s">
        <v>498</v>
      </c>
      <c r="B178" s="136" t="s">
        <v>499</v>
      </c>
      <c r="C178" s="136" t="s">
        <v>500</v>
      </c>
      <c r="D178" s="136" t="str">
        <f t="shared" si="2"/>
        <v>Blake Lynch</v>
      </c>
      <c r="E178" s="136" t="s">
        <v>284</v>
      </c>
      <c r="F178" s="136" t="s">
        <v>268</v>
      </c>
      <c r="G178" s="233" t="s">
        <v>352</v>
      </c>
      <c r="H178" s="136" t="s">
        <v>501</v>
      </c>
      <c r="I178" s="136" t="s">
        <v>502</v>
      </c>
      <c r="J178" s="136" t="s">
        <v>272</v>
      </c>
      <c r="K178" s="136" t="s">
        <v>503</v>
      </c>
      <c r="L178" s="136" t="s">
        <v>274</v>
      </c>
      <c r="M178" s="136" t="s">
        <v>504</v>
      </c>
      <c r="N178" s="136" t="s">
        <v>276</v>
      </c>
      <c r="O178" s="136" t="s">
        <v>460</v>
      </c>
      <c r="P178" s="136" t="s">
        <v>505</v>
      </c>
      <c r="Q178" s="136" t="s">
        <v>506</v>
      </c>
      <c r="R178" s="136" t="s">
        <v>274</v>
      </c>
      <c r="S178" s="136" t="s">
        <v>507</v>
      </c>
      <c r="T178" s="136" t="s">
        <v>281</v>
      </c>
      <c r="U178" s="136" t="s">
        <v>281</v>
      </c>
      <c r="V178" s="136" t="s">
        <v>281</v>
      </c>
      <c r="W178" s="136" t="s">
        <v>281</v>
      </c>
    </row>
    <row r="179" spans="1:23">
      <c r="A179" s="136" t="s">
        <v>511</v>
      </c>
      <c r="B179" s="136" t="s">
        <v>512</v>
      </c>
      <c r="C179" s="136" t="s">
        <v>500</v>
      </c>
      <c r="D179" s="136" t="str">
        <f t="shared" si="2"/>
        <v>Jerred Lynch</v>
      </c>
      <c r="E179" s="136" t="s">
        <v>267</v>
      </c>
      <c r="F179" s="136" t="s">
        <v>268</v>
      </c>
      <c r="G179" s="233" t="s">
        <v>513</v>
      </c>
      <c r="H179" s="136" t="s">
        <v>501</v>
      </c>
      <c r="I179" s="136" t="s">
        <v>514</v>
      </c>
      <c r="J179" s="136" t="s">
        <v>272</v>
      </c>
      <c r="K179" s="136" t="s">
        <v>503</v>
      </c>
      <c r="L179" s="136" t="s">
        <v>274</v>
      </c>
      <c r="M179" s="136" t="s">
        <v>504</v>
      </c>
      <c r="N179" s="136" t="s">
        <v>276</v>
      </c>
      <c r="O179" s="136" t="s">
        <v>460</v>
      </c>
      <c r="P179" s="136" t="s">
        <v>505</v>
      </c>
      <c r="Q179" s="136" t="s">
        <v>274</v>
      </c>
      <c r="R179" s="136" t="s">
        <v>274</v>
      </c>
      <c r="S179" s="136" t="s">
        <v>507</v>
      </c>
      <c r="T179" s="136" t="s">
        <v>281</v>
      </c>
      <c r="U179" s="136" t="s">
        <v>281</v>
      </c>
      <c r="V179" s="136" t="s">
        <v>47</v>
      </c>
      <c r="W179" s="136" t="s">
        <v>47</v>
      </c>
    </row>
    <row r="180" spans="1:23">
      <c r="A180" s="136" t="s">
        <v>1704</v>
      </c>
      <c r="B180" s="136" t="s">
        <v>339</v>
      </c>
      <c r="C180" s="136" t="s">
        <v>1705</v>
      </c>
      <c r="D180" s="136" t="str">
        <f t="shared" si="2"/>
        <v>Peter Carr</v>
      </c>
      <c r="E180" s="136" t="s">
        <v>267</v>
      </c>
      <c r="F180" s="136" t="s">
        <v>1096</v>
      </c>
      <c r="G180" s="233" t="s">
        <v>1706</v>
      </c>
      <c r="H180" s="136" t="s">
        <v>1707</v>
      </c>
      <c r="I180" s="136" t="s">
        <v>1708</v>
      </c>
      <c r="J180" s="136" t="s">
        <v>272</v>
      </c>
      <c r="K180" s="136" t="s">
        <v>1709</v>
      </c>
      <c r="L180" s="136" t="s">
        <v>274</v>
      </c>
      <c r="M180" s="136" t="s">
        <v>1710</v>
      </c>
      <c r="N180" s="136" t="s">
        <v>276</v>
      </c>
      <c r="O180" s="136" t="s">
        <v>1711</v>
      </c>
      <c r="P180" s="136" t="s">
        <v>1712</v>
      </c>
      <c r="Q180" s="136" t="s">
        <v>274</v>
      </c>
      <c r="R180" s="136" t="s">
        <v>274</v>
      </c>
      <c r="S180" s="136" t="s">
        <v>1713</v>
      </c>
      <c r="T180" s="136" t="s">
        <v>281</v>
      </c>
      <c r="U180" s="136" t="s">
        <v>281</v>
      </c>
      <c r="V180" s="136" t="s">
        <v>47</v>
      </c>
      <c r="W180" s="136" t="s">
        <v>47</v>
      </c>
    </row>
    <row r="181" spans="1:23">
      <c r="A181" s="136" t="s">
        <v>564</v>
      </c>
      <c r="B181" s="136" t="s">
        <v>565</v>
      </c>
      <c r="C181" s="136" t="s">
        <v>566</v>
      </c>
      <c r="D181" s="136" t="str">
        <f t="shared" si="2"/>
        <v>Charles Phillips</v>
      </c>
      <c r="E181" s="136" t="s">
        <v>267</v>
      </c>
      <c r="F181" s="136" t="s">
        <v>268</v>
      </c>
      <c r="G181" s="233" t="s">
        <v>567</v>
      </c>
      <c r="H181" s="136" t="s">
        <v>568</v>
      </c>
      <c r="I181" s="136" t="s">
        <v>569</v>
      </c>
      <c r="J181" s="136" t="s">
        <v>272</v>
      </c>
      <c r="K181" s="136" t="s">
        <v>570</v>
      </c>
      <c r="L181" s="136" t="s">
        <v>274</v>
      </c>
      <c r="M181" s="136" t="s">
        <v>571</v>
      </c>
      <c r="N181" s="136" t="s">
        <v>276</v>
      </c>
      <c r="O181" s="136" t="s">
        <v>572</v>
      </c>
      <c r="P181" s="136" t="s">
        <v>573</v>
      </c>
      <c r="Q181" s="136" t="s">
        <v>574</v>
      </c>
      <c r="R181" s="136" t="s">
        <v>274</v>
      </c>
      <c r="S181" s="136" t="s">
        <v>574</v>
      </c>
      <c r="T181" s="136" t="s">
        <v>281</v>
      </c>
      <c r="U181" s="136" t="s">
        <v>281</v>
      </c>
      <c r="V181" s="136" t="s">
        <v>47</v>
      </c>
      <c r="W181" s="136" t="s">
        <v>47</v>
      </c>
    </row>
    <row r="182" spans="1:23">
      <c r="A182" s="136" t="s">
        <v>526</v>
      </c>
      <c r="B182" s="136" t="s">
        <v>509</v>
      </c>
      <c r="C182" s="136" t="s">
        <v>527</v>
      </c>
      <c r="D182" s="136" t="str">
        <f t="shared" si="2"/>
        <v>Lachlan Mineeff</v>
      </c>
      <c r="E182" s="136" t="s">
        <v>267</v>
      </c>
      <c r="F182" s="136" t="s">
        <v>316</v>
      </c>
      <c r="G182" s="233" t="s">
        <v>528</v>
      </c>
      <c r="H182" s="136" t="s">
        <v>529</v>
      </c>
      <c r="I182" s="136" t="s">
        <v>530</v>
      </c>
      <c r="J182" s="136" t="s">
        <v>272</v>
      </c>
      <c r="K182" s="136" t="s">
        <v>531</v>
      </c>
      <c r="L182" s="136" t="s">
        <v>274</v>
      </c>
      <c r="M182" s="136" t="s">
        <v>532</v>
      </c>
      <c r="N182" s="136" t="s">
        <v>276</v>
      </c>
      <c r="O182" s="136" t="s">
        <v>533</v>
      </c>
      <c r="P182" s="136" t="s">
        <v>534</v>
      </c>
      <c r="Q182" s="136" t="s">
        <v>535</v>
      </c>
      <c r="R182" s="136" t="s">
        <v>274</v>
      </c>
      <c r="S182" s="136" t="s">
        <v>535</v>
      </c>
      <c r="T182" s="136" t="s">
        <v>281</v>
      </c>
      <c r="U182" s="136" t="s">
        <v>281</v>
      </c>
      <c r="V182" s="136" t="s">
        <v>47</v>
      </c>
      <c r="W182" s="136" t="s">
        <v>47</v>
      </c>
    </row>
    <row r="183" spans="1:23">
      <c r="A183" s="136" t="s">
        <v>1876</v>
      </c>
      <c r="B183" s="136" t="s">
        <v>1877</v>
      </c>
      <c r="C183" s="136" t="s">
        <v>1878</v>
      </c>
      <c r="D183" s="136" t="str">
        <f t="shared" si="2"/>
        <v>Amy Olesen</v>
      </c>
      <c r="E183" s="136" t="s">
        <v>267</v>
      </c>
      <c r="F183" s="136" t="s">
        <v>755</v>
      </c>
      <c r="G183" s="233" t="s">
        <v>1879</v>
      </c>
      <c r="H183" s="136" t="s">
        <v>1880</v>
      </c>
      <c r="I183" s="136" t="s">
        <v>1881</v>
      </c>
      <c r="J183" s="136" t="s">
        <v>307</v>
      </c>
      <c r="K183" s="136" t="s">
        <v>1882</v>
      </c>
      <c r="L183" s="136" t="s">
        <v>274</v>
      </c>
      <c r="M183" s="136" t="s">
        <v>1883</v>
      </c>
      <c r="N183" s="136" t="s">
        <v>276</v>
      </c>
      <c r="O183" s="136" t="s">
        <v>495</v>
      </c>
      <c r="P183" s="136" t="s">
        <v>1884</v>
      </c>
      <c r="Q183" s="136" t="s">
        <v>274</v>
      </c>
      <c r="R183" s="136" t="s">
        <v>274</v>
      </c>
      <c r="S183" s="136" t="s">
        <v>1885</v>
      </c>
      <c r="T183" s="136" t="s">
        <v>281</v>
      </c>
      <c r="U183" s="136" t="s">
        <v>281</v>
      </c>
      <c r="V183" s="136" t="s">
        <v>47</v>
      </c>
      <c r="W183" s="136" t="s">
        <v>47</v>
      </c>
    </row>
    <row r="184" spans="1:23">
      <c r="A184" s="136" t="s">
        <v>1688</v>
      </c>
      <c r="B184" s="136" t="s">
        <v>614</v>
      </c>
      <c r="C184" s="136" t="s">
        <v>1689</v>
      </c>
      <c r="D184" s="136" t="str">
        <f t="shared" si="2"/>
        <v>Christopher Rich</v>
      </c>
      <c r="E184" s="136" t="s">
        <v>267</v>
      </c>
      <c r="F184" s="136" t="s">
        <v>1179</v>
      </c>
      <c r="G184" s="233" t="s">
        <v>1690</v>
      </c>
      <c r="H184" s="136" t="s">
        <v>1691</v>
      </c>
      <c r="I184" s="136" t="s">
        <v>1692</v>
      </c>
      <c r="J184" s="136" t="s">
        <v>272</v>
      </c>
      <c r="K184" s="136" t="s">
        <v>1693</v>
      </c>
      <c r="L184" s="136" t="s">
        <v>274</v>
      </c>
      <c r="M184" s="136" t="s">
        <v>1694</v>
      </c>
      <c r="N184" s="136" t="s">
        <v>276</v>
      </c>
      <c r="O184" s="136" t="s">
        <v>1695</v>
      </c>
      <c r="P184" s="136" t="s">
        <v>1696</v>
      </c>
      <c r="Q184" s="136" t="s">
        <v>274</v>
      </c>
      <c r="R184" s="136" t="s">
        <v>274</v>
      </c>
      <c r="S184" s="136" t="s">
        <v>1697</v>
      </c>
      <c r="T184" s="136" t="s">
        <v>281</v>
      </c>
      <c r="U184" s="136" t="s">
        <v>281</v>
      </c>
      <c r="V184" s="136" t="s">
        <v>47</v>
      </c>
      <c r="W184" s="136" t="s">
        <v>47</v>
      </c>
    </row>
    <row r="185" spans="1:23">
      <c r="A185" s="136" t="s">
        <v>2496</v>
      </c>
      <c r="B185" s="136" t="s">
        <v>2421</v>
      </c>
      <c r="C185" s="136" t="s">
        <v>2497</v>
      </c>
      <c r="D185" s="136" t="str">
        <f t="shared" si="2"/>
        <v>Noah Zamprogno</v>
      </c>
      <c r="E185" s="136" t="s">
        <v>267</v>
      </c>
      <c r="F185" s="136" t="s">
        <v>268</v>
      </c>
      <c r="G185" s="233" t="s">
        <v>2531</v>
      </c>
      <c r="H185" s="136" t="s">
        <v>2532</v>
      </c>
      <c r="I185" s="136" t="s">
        <v>2533</v>
      </c>
      <c r="J185" s="136" t="s">
        <v>272</v>
      </c>
      <c r="K185" s="136" t="s">
        <v>2534</v>
      </c>
      <c r="L185" s="136" t="s">
        <v>274</v>
      </c>
      <c r="M185" s="136" t="s">
        <v>2535</v>
      </c>
      <c r="N185" s="136" t="s">
        <v>276</v>
      </c>
      <c r="O185" s="136" t="s">
        <v>2536</v>
      </c>
      <c r="P185" s="136" t="s">
        <v>2537</v>
      </c>
      <c r="Q185" s="136" t="s">
        <v>274</v>
      </c>
      <c r="R185" s="136" t="s">
        <v>274</v>
      </c>
      <c r="S185" s="136" t="s">
        <v>2538</v>
      </c>
      <c r="T185" s="136" t="s">
        <v>281</v>
      </c>
      <c r="U185" s="136" t="s">
        <v>281</v>
      </c>
      <c r="V185" s="136" t="s">
        <v>47</v>
      </c>
      <c r="W185" s="136" t="s">
        <v>47</v>
      </c>
    </row>
    <row r="186" spans="1:23">
      <c r="A186" s="136" t="s">
        <v>693</v>
      </c>
      <c r="B186" s="136" t="s">
        <v>694</v>
      </c>
      <c r="C186" s="136" t="s">
        <v>695</v>
      </c>
      <c r="D186" s="136" t="str">
        <f t="shared" si="2"/>
        <v>Neel Vats</v>
      </c>
      <c r="E186" s="136" t="s">
        <v>267</v>
      </c>
      <c r="F186" s="136" t="s">
        <v>316</v>
      </c>
      <c r="G186" s="233" t="s">
        <v>567</v>
      </c>
      <c r="H186" s="136" t="s">
        <v>696</v>
      </c>
      <c r="I186" s="136" t="s">
        <v>697</v>
      </c>
      <c r="J186" s="136" t="s">
        <v>272</v>
      </c>
      <c r="K186" s="136" t="s">
        <v>698</v>
      </c>
      <c r="L186" s="136" t="s">
        <v>274</v>
      </c>
      <c r="M186" s="136" t="s">
        <v>699</v>
      </c>
      <c r="N186" s="136" t="s">
        <v>276</v>
      </c>
      <c r="O186" s="136" t="s">
        <v>700</v>
      </c>
      <c r="P186" s="136" t="s">
        <v>701</v>
      </c>
      <c r="Q186" s="136" t="s">
        <v>274</v>
      </c>
      <c r="R186" s="136" t="s">
        <v>274</v>
      </c>
      <c r="S186" s="136" t="s">
        <v>702</v>
      </c>
      <c r="T186" s="136" t="s">
        <v>281</v>
      </c>
      <c r="U186" s="136" t="s">
        <v>281</v>
      </c>
      <c r="V186" s="136" t="s">
        <v>47</v>
      </c>
      <c r="W186" s="136" t="s">
        <v>47</v>
      </c>
    </row>
    <row r="187" spans="1:23">
      <c r="A187" s="136" t="s">
        <v>1617</v>
      </c>
      <c r="B187" s="136" t="s">
        <v>1618</v>
      </c>
      <c r="C187" s="136" t="s">
        <v>1619</v>
      </c>
      <c r="D187" s="136" t="str">
        <f t="shared" si="2"/>
        <v>Dante Vinci</v>
      </c>
      <c r="E187" s="136" t="s">
        <v>267</v>
      </c>
      <c r="F187" s="136" t="s">
        <v>316</v>
      </c>
      <c r="G187" s="233" t="s">
        <v>2152</v>
      </c>
      <c r="H187" s="136" t="s">
        <v>2529</v>
      </c>
      <c r="I187" s="136" t="s">
        <v>1620</v>
      </c>
      <c r="J187" s="136" t="s">
        <v>272</v>
      </c>
      <c r="K187" s="136" t="s">
        <v>2530</v>
      </c>
      <c r="L187" s="136" t="s">
        <v>274</v>
      </c>
      <c r="M187" s="136" t="s">
        <v>1622</v>
      </c>
      <c r="N187" s="136" t="s">
        <v>276</v>
      </c>
      <c r="O187" s="136" t="s">
        <v>1623</v>
      </c>
      <c r="P187" s="136" t="s">
        <v>1624</v>
      </c>
      <c r="Q187" s="136" t="s">
        <v>1625</v>
      </c>
      <c r="R187" s="136" t="s">
        <v>1625</v>
      </c>
      <c r="S187" s="136" t="s">
        <v>1625</v>
      </c>
      <c r="T187" s="136" t="s">
        <v>281</v>
      </c>
      <c r="U187" s="136" t="s">
        <v>281</v>
      </c>
      <c r="V187" s="136" t="s">
        <v>47</v>
      </c>
      <c r="W187" s="136" t="s">
        <v>47</v>
      </c>
    </row>
    <row r="188" spans="1:23">
      <c r="A188" s="136" t="s">
        <v>1626</v>
      </c>
      <c r="B188" s="136" t="s">
        <v>1627</v>
      </c>
      <c r="C188" s="136" t="s">
        <v>1619</v>
      </c>
      <c r="D188" s="136" t="str">
        <f t="shared" si="2"/>
        <v>Giuseppi Vinci</v>
      </c>
      <c r="E188" s="136" t="s">
        <v>267</v>
      </c>
      <c r="F188" s="136" t="s">
        <v>316</v>
      </c>
      <c r="G188" s="233" t="s">
        <v>2152</v>
      </c>
      <c r="H188" s="136" t="s">
        <v>2529</v>
      </c>
      <c r="I188" s="136" t="s">
        <v>1628</v>
      </c>
      <c r="J188" s="136" t="s">
        <v>272</v>
      </c>
      <c r="K188" s="136" t="s">
        <v>1621</v>
      </c>
      <c r="L188" s="136" t="s">
        <v>274</v>
      </c>
      <c r="M188" s="136" t="s">
        <v>1622</v>
      </c>
      <c r="N188" s="136" t="s">
        <v>276</v>
      </c>
      <c r="O188" s="136" t="s">
        <v>1623</v>
      </c>
      <c r="P188" s="136" t="s">
        <v>1624</v>
      </c>
      <c r="Q188" s="136" t="s">
        <v>1625</v>
      </c>
      <c r="R188" s="136" t="s">
        <v>1625</v>
      </c>
      <c r="S188" s="136" t="s">
        <v>1625</v>
      </c>
      <c r="T188" s="136" t="s">
        <v>281</v>
      </c>
      <c r="U188" s="136" t="s">
        <v>281</v>
      </c>
      <c r="V188" s="136" t="s">
        <v>47</v>
      </c>
      <c r="W188" s="136" t="s">
        <v>47</v>
      </c>
    </row>
    <row r="189" spans="1:23">
      <c r="A189" s="136" t="s">
        <v>652</v>
      </c>
      <c r="B189" s="136" t="s">
        <v>327</v>
      </c>
      <c r="C189" s="136" t="s">
        <v>653</v>
      </c>
      <c r="D189" s="136" t="str">
        <f t="shared" si="2"/>
        <v>David Shipway</v>
      </c>
      <c r="E189" s="136" t="s">
        <v>267</v>
      </c>
      <c r="F189" s="136" t="s">
        <v>329</v>
      </c>
      <c r="G189" s="233" t="s">
        <v>518</v>
      </c>
      <c r="H189" s="136" t="s">
        <v>654</v>
      </c>
      <c r="I189" s="136" t="s">
        <v>655</v>
      </c>
      <c r="J189" s="136" t="s">
        <v>272</v>
      </c>
      <c r="K189" s="136" t="s">
        <v>656</v>
      </c>
      <c r="L189" s="136" t="s">
        <v>274</v>
      </c>
      <c r="M189" s="136" t="s">
        <v>657</v>
      </c>
      <c r="N189" s="136" t="s">
        <v>276</v>
      </c>
      <c r="O189" s="136" t="s">
        <v>460</v>
      </c>
      <c r="P189" s="136" t="s">
        <v>658</v>
      </c>
      <c r="Q189" s="136" t="s">
        <v>274</v>
      </c>
      <c r="R189" s="136" t="s">
        <v>274</v>
      </c>
      <c r="S189" s="136" t="s">
        <v>659</v>
      </c>
      <c r="T189" s="136" t="s">
        <v>281</v>
      </c>
      <c r="U189" s="136" t="s">
        <v>281</v>
      </c>
      <c r="V189" s="136" t="s">
        <v>47</v>
      </c>
      <c r="W189" s="136" t="s">
        <v>47</v>
      </c>
    </row>
    <row r="190" spans="1:23">
      <c r="A190" s="136" t="s">
        <v>2494</v>
      </c>
      <c r="B190" s="136" t="s">
        <v>1974</v>
      </c>
      <c r="C190" s="136" t="s">
        <v>2495</v>
      </c>
      <c r="D190" s="136" t="str">
        <f t="shared" si="2"/>
        <v>Nathan Kasalo</v>
      </c>
      <c r="E190" s="136" t="s">
        <v>267</v>
      </c>
      <c r="F190" s="136" t="s">
        <v>329</v>
      </c>
      <c r="G190" s="233" t="s">
        <v>2487</v>
      </c>
      <c r="H190" s="136" t="s">
        <v>2488</v>
      </c>
      <c r="I190" s="136" t="s">
        <v>2523</v>
      </c>
      <c r="J190" s="136" t="s">
        <v>272</v>
      </c>
      <c r="K190" s="136" t="s">
        <v>2524</v>
      </c>
      <c r="L190" s="136" t="s">
        <v>274</v>
      </c>
      <c r="M190" s="136" t="s">
        <v>2525</v>
      </c>
      <c r="N190" s="136" t="s">
        <v>276</v>
      </c>
      <c r="O190" s="136" t="s">
        <v>2526</v>
      </c>
      <c r="P190" s="136" t="s">
        <v>2527</v>
      </c>
      <c r="Q190" s="136" t="s">
        <v>274</v>
      </c>
      <c r="R190" s="136" t="s">
        <v>274</v>
      </c>
      <c r="S190" s="136" t="s">
        <v>2528</v>
      </c>
      <c r="T190" s="136" t="s">
        <v>281</v>
      </c>
      <c r="U190" s="136" t="s">
        <v>281</v>
      </c>
      <c r="V190" s="136" t="s">
        <v>47</v>
      </c>
      <c r="W190" s="136" t="s">
        <v>47</v>
      </c>
    </row>
    <row r="191" spans="1:23">
      <c r="A191" s="136" t="s">
        <v>1973</v>
      </c>
      <c r="B191" s="136" t="s">
        <v>1974</v>
      </c>
      <c r="C191" s="136" t="s">
        <v>1975</v>
      </c>
      <c r="D191" s="136" t="str">
        <f t="shared" si="2"/>
        <v>Nathan McCarthy-Cox</v>
      </c>
      <c r="E191" s="136" t="s">
        <v>267</v>
      </c>
      <c r="F191" s="136" t="s">
        <v>755</v>
      </c>
      <c r="G191" s="233" t="s">
        <v>1976</v>
      </c>
      <c r="H191" s="136" t="s">
        <v>1977</v>
      </c>
      <c r="I191" s="136" t="s">
        <v>1978</v>
      </c>
      <c r="J191" s="136" t="s">
        <v>272</v>
      </c>
      <c r="K191" s="136" t="s">
        <v>1979</v>
      </c>
      <c r="L191" s="136" t="s">
        <v>274</v>
      </c>
      <c r="M191" s="136" t="s">
        <v>1017</v>
      </c>
      <c r="N191" s="136" t="s">
        <v>276</v>
      </c>
      <c r="O191" s="136" t="s">
        <v>356</v>
      </c>
      <c r="P191" s="136" t="s">
        <v>1980</v>
      </c>
      <c r="Q191" s="136" t="s">
        <v>1981</v>
      </c>
      <c r="R191" s="136" t="s">
        <v>274</v>
      </c>
      <c r="S191" s="136" t="s">
        <v>1982</v>
      </c>
      <c r="T191" s="136" t="s">
        <v>281</v>
      </c>
      <c r="U191" s="136" t="s">
        <v>281</v>
      </c>
      <c r="V191" s="136" t="s">
        <v>47</v>
      </c>
      <c r="W191" s="136" t="s">
        <v>47</v>
      </c>
    </row>
    <row r="192" spans="1:23">
      <c r="A192" s="136" t="s">
        <v>2010</v>
      </c>
      <c r="B192" s="136" t="s">
        <v>2011</v>
      </c>
      <c r="C192" s="136" t="s">
        <v>2012</v>
      </c>
      <c r="D192" s="136" t="str">
        <f t="shared" si="2"/>
        <v>DANIEL PIROZZI</v>
      </c>
      <c r="E192" s="136" t="s">
        <v>267</v>
      </c>
      <c r="F192" s="136" t="s">
        <v>1096</v>
      </c>
      <c r="G192" s="233" t="s">
        <v>2013</v>
      </c>
      <c r="H192" s="136" t="s">
        <v>2014</v>
      </c>
      <c r="I192" s="136" t="s">
        <v>2015</v>
      </c>
      <c r="J192" s="136" t="s">
        <v>272</v>
      </c>
      <c r="K192" s="136" t="s">
        <v>2016</v>
      </c>
      <c r="L192" s="136" t="s">
        <v>274</v>
      </c>
      <c r="M192" s="136" t="s">
        <v>2017</v>
      </c>
      <c r="N192" s="136" t="s">
        <v>276</v>
      </c>
      <c r="O192" s="136" t="s">
        <v>1673</v>
      </c>
      <c r="P192" s="136" t="s">
        <v>2018</v>
      </c>
      <c r="Q192" s="136" t="s">
        <v>274</v>
      </c>
      <c r="R192" s="136" t="s">
        <v>274</v>
      </c>
      <c r="S192" s="136" t="s">
        <v>2019</v>
      </c>
      <c r="T192" s="136" t="s">
        <v>281</v>
      </c>
      <c r="U192" s="136" t="s">
        <v>281</v>
      </c>
      <c r="V192" s="136" t="s">
        <v>47</v>
      </c>
      <c r="W192" s="136" t="s">
        <v>47</v>
      </c>
    </row>
    <row r="193" spans="1:23">
      <c r="A193" s="136" t="s">
        <v>2020</v>
      </c>
      <c r="B193" s="136" t="s">
        <v>2021</v>
      </c>
      <c r="C193" s="136" t="s">
        <v>662</v>
      </c>
      <c r="D193" s="136" t="str">
        <f t="shared" si="2"/>
        <v>Jarrod Somerville</v>
      </c>
      <c r="E193" s="136" t="s">
        <v>267</v>
      </c>
      <c r="F193" s="136" t="s">
        <v>1096</v>
      </c>
      <c r="G193" s="233" t="s">
        <v>2013</v>
      </c>
      <c r="H193" s="136" t="s">
        <v>2014</v>
      </c>
      <c r="I193" s="136" t="s">
        <v>2022</v>
      </c>
      <c r="J193" s="136" t="s">
        <v>272</v>
      </c>
      <c r="K193" s="136" t="s">
        <v>2023</v>
      </c>
      <c r="L193" s="136" t="s">
        <v>274</v>
      </c>
      <c r="M193" s="136" t="s">
        <v>1486</v>
      </c>
      <c r="N193" s="136" t="s">
        <v>276</v>
      </c>
      <c r="O193" s="136" t="s">
        <v>413</v>
      </c>
      <c r="P193" s="136" t="s">
        <v>2024</v>
      </c>
      <c r="Q193" s="136" t="s">
        <v>274</v>
      </c>
      <c r="R193" s="136" t="s">
        <v>274</v>
      </c>
      <c r="S193" s="136" t="s">
        <v>2025</v>
      </c>
      <c r="T193" s="136" t="s">
        <v>281</v>
      </c>
      <c r="U193" s="136" t="s">
        <v>281</v>
      </c>
      <c r="V193" s="136" t="s">
        <v>47</v>
      </c>
      <c r="W193" s="136" t="s">
        <v>47</v>
      </c>
    </row>
    <row r="194" spans="1:23">
      <c r="A194" s="136" t="s">
        <v>2026</v>
      </c>
      <c r="B194" s="136" t="s">
        <v>2027</v>
      </c>
      <c r="C194" s="136" t="s">
        <v>662</v>
      </c>
      <c r="D194" s="136" t="str">
        <f t="shared" ref="D194:D257" si="3">CONCATENATE(B194," ",C194)</f>
        <v>Roy Somerville</v>
      </c>
      <c r="E194" s="136" t="s">
        <v>267</v>
      </c>
      <c r="F194" s="136" t="s">
        <v>1096</v>
      </c>
      <c r="G194" s="233" t="s">
        <v>2013</v>
      </c>
      <c r="H194" s="136" t="s">
        <v>2014</v>
      </c>
      <c r="I194" s="136" t="s">
        <v>2028</v>
      </c>
      <c r="J194" s="136" t="s">
        <v>272</v>
      </c>
      <c r="K194" s="136" t="s">
        <v>2029</v>
      </c>
      <c r="L194" s="136" t="s">
        <v>274</v>
      </c>
      <c r="M194" s="136" t="s">
        <v>2030</v>
      </c>
      <c r="N194" s="136" t="s">
        <v>276</v>
      </c>
      <c r="O194" s="136" t="s">
        <v>1570</v>
      </c>
      <c r="P194" s="136" t="s">
        <v>2031</v>
      </c>
      <c r="Q194" s="136" t="s">
        <v>274</v>
      </c>
      <c r="R194" s="136" t="s">
        <v>274</v>
      </c>
      <c r="S194" s="136" t="s">
        <v>2032</v>
      </c>
      <c r="T194" s="136" t="s">
        <v>281</v>
      </c>
      <c r="U194" s="136" t="s">
        <v>281</v>
      </c>
      <c r="V194" s="136" t="s">
        <v>47</v>
      </c>
      <c r="W194" s="136" t="s">
        <v>47</v>
      </c>
    </row>
    <row r="195" spans="1:23">
      <c r="A195" s="136" t="s">
        <v>1992</v>
      </c>
      <c r="B195" s="136" t="s">
        <v>661</v>
      </c>
      <c r="C195" s="136" t="s">
        <v>1993</v>
      </c>
      <c r="D195" s="136" t="str">
        <f t="shared" si="3"/>
        <v>Lee Franks</v>
      </c>
      <c r="E195" s="136" t="s">
        <v>267</v>
      </c>
      <c r="F195" s="136" t="s">
        <v>1096</v>
      </c>
      <c r="G195" s="233" t="s">
        <v>1994</v>
      </c>
      <c r="H195" s="136" t="s">
        <v>1995</v>
      </c>
      <c r="I195" s="136" t="s">
        <v>1996</v>
      </c>
      <c r="J195" s="136" t="s">
        <v>272</v>
      </c>
      <c r="K195" s="136" t="s">
        <v>1997</v>
      </c>
      <c r="L195" s="136" t="s">
        <v>274</v>
      </c>
      <c r="M195" s="136" t="s">
        <v>1998</v>
      </c>
      <c r="N195" s="136" t="s">
        <v>276</v>
      </c>
      <c r="O195" s="136" t="s">
        <v>1999</v>
      </c>
      <c r="P195" s="136" t="s">
        <v>2000</v>
      </c>
      <c r="Q195" s="136" t="s">
        <v>274</v>
      </c>
      <c r="R195" s="136" t="s">
        <v>274</v>
      </c>
      <c r="S195" s="136" t="s">
        <v>2001</v>
      </c>
      <c r="T195" s="136" t="s">
        <v>281</v>
      </c>
      <c r="U195" s="136" t="s">
        <v>281</v>
      </c>
      <c r="V195" s="136" t="s">
        <v>47</v>
      </c>
      <c r="W195" s="136" t="s">
        <v>47</v>
      </c>
    </row>
    <row r="196" spans="1:23">
      <c r="A196" s="136" t="s">
        <v>1983</v>
      </c>
      <c r="B196" s="136" t="s">
        <v>327</v>
      </c>
      <c r="C196" s="136" t="s">
        <v>1984</v>
      </c>
      <c r="D196" s="136" t="str">
        <f t="shared" si="3"/>
        <v>David Thow</v>
      </c>
      <c r="E196" s="136" t="s">
        <v>267</v>
      </c>
      <c r="F196" s="136" t="s">
        <v>1096</v>
      </c>
      <c r="G196" s="233" t="s">
        <v>1985</v>
      </c>
      <c r="H196" s="136" t="s">
        <v>1986</v>
      </c>
      <c r="I196" s="136" t="s">
        <v>1987</v>
      </c>
      <c r="J196" s="136" t="s">
        <v>272</v>
      </c>
      <c r="K196" s="136" t="s">
        <v>1988</v>
      </c>
      <c r="L196" s="136" t="s">
        <v>274</v>
      </c>
      <c r="M196" s="136" t="s">
        <v>1989</v>
      </c>
      <c r="N196" s="136" t="s">
        <v>276</v>
      </c>
      <c r="O196" s="136" t="s">
        <v>356</v>
      </c>
      <c r="P196" s="136" t="s">
        <v>1990</v>
      </c>
      <c r="Q196" s="136" t="s">
        <v>274</v>
      </c>
      <c r="R196" s="136" t="s">
        <v>274</v>
      </c>
      <c r="S196" s="136" t="s">
        <v>1991</v>
      </c>
      <c r="T196" s="136" t="s">
        <v>281</v>
      </c>
      <c r="U196" s="136" t="s">
        <v>281</v>
      </c>
      <c r="V196" s="136" t="s">
        <v>47</v>
      </c>
      <c r="W196" s="136" t="s">
        <v>47</v>
      </c>
    </row>
    <row r="197" spans="1:23">
      <c r="A197" s="136" t="s">
        <v>1914</v>
      </c>
      <c r="B197" s="136" t="s">
        <v>1915</v>
      </c>
      <c r="C197" s="136" t="s">
        <v>1916</v>
      </c>
      <c r="D197" s="136" t="str">
        <f t="shared" si="3"/>
        <v>Brent Arnold</v>
      </c>
      <c r="E197" s="136" t="s">
        <v>267</v>
      </c>
      <c r="F197" s="136" t="s">
        <v>1096</v>
      </c>
      <c r="G197" s="233" t="s">
        <v>1917</v>
      </c>
      <c r="H197" s="136" t="s">
        <v>1918</v>
      </c>
      <c r="I197" s="136" t="s">
        <v>1919</v>
      </c>
      <c r="J197" s="136" t="s">
        <v>272</v>
      </c>
      <c r="K197" s="136" t="s">
        <v>1920</v>
      </c>
      <c r="L197" s="136" t="s">
        <v>274</v>
      </c>
      <c r="M197" s="136" t="s">
        <v>1921</v>
      </c>
      <c r="N197" s="136" t="s">
        <v>276</v>
      </c>
      <c r="O197" s="136" t="s">
        <v>495</v>
      </c>
      <c r="P197" s="136" t="s">
        <v>1922</v>
      </c>
      <c r="Q197" s="136" t="s">
        <v>274</v>
      </c>
      <c r="R197" s="136" t="s">
        <v>274</v>
      </c>
      <c r="S197" s="136" t="s">
        <v>1923</v>
      </c>
      <c r="T197" s="136" t="s">
        <v>281</v>
      </c>
      <c r="U197" s="136" t="s">
        <v>281</v>
      </c>
      <c r="V197" s="136" t="s">
        <v>47</v>
      </c>
      <c r="W197" s="136" t="s">
        <v>47</v>
      </c>
    </row>
    <row r="198" spans="1:23">
      <c r="A198" s="136" t="s">
        <v>1924</v>
      </c>
      <c r="B198" s="136" t="s">
        <v>1925</v>
      </c>
      <c r="C198" s="136" t="s">
        <v>1926</v>
      </c>
      <c r="D198" s="136" t="str">
        <f t="shared" si="3"/>
        <v>Steven Peacey</v>
      </c>
      <c r="E198" s="136" t="s">
        <v>267</v>
      </c>
      <c r="F198" s="136" t="s">
        <v>1096</v>
      </c>
      <c r="G198" s="233" t="s">
        <v>1917</v>
      </c>
      <c r="H198" s="136" t="s">
        <v>1927</v>
      </c>
      <c r="I198" s="136" t="s">
        <v>1928</v>
      </c>
      <c r="J198" s="136" t="s">
        <v>272</v>
      </c>
      <c r="K198" s="136" t="s">
        <v>1929</v>
      </c>
      <c r="L198" s="136" t="s">
        <v>274</v>
      </c>
      <c r="M198" s="136" t="s">
        <v>1930</v>
      </c>
      <c r="N198" s="136" t="s">
        <v>276</v>
      </c>
      <c r="O198" s="136" t="s">
        <v>460</v>
      </c>
      <c r="P198" s="136" t="s">
        <v>1931</v>
      </c>
      <c r="Q198" s="136" t="s">
        <v>274</v>
      </c>
      <c r="R198" s="136" t="s">
        <v>274</v>
      </c>
      <c r="S198" s="136" t="s">
        <v>1932</v>
      </c>
      <c r="T198" s="136" t="s">
        <v>281</v>
      </c>
      <c r="U198" s="136" t="s">
        <v>281</v>
      </c>
      <c r="V198" s="136" t="s">
        <v>47</v>
      </c>
      <c r="W198" s="136" t="s">
        <v>47</v>
      </c>
    </row>
    <row r="199" spans="1:23">
      <c r="A199" s="136" t="s">
        <v>1933</v>
      </c>
      <c r="B199" s="136" t="s">
        <v>1014</v>
      </c>
      <c r="C199" s="136" t="s">
        <v>1934</v>
      </c>
      <c r="D199" s="136" t="str">
        <f t="shared" si="3"/>
        <v>Paul Dunston</v>
      </c>
      <c r="E199" s="136" t="s">
        <v>267</v>
      </c>
      <c r="F199" s="136" t="s">
        <v>1096</v>
      </c>
      <c r="G199" s="233" t="s">
        <v>1935</v>
      </c>
      <c r="H199" s="136" t="s">
        <v>1936</v>
      </c>
      <c r="I199" s="136" t="s">
        <v>1937</v>
      </c>
      <c r="J199" s="136" t="s">
        <v>272</v>
      </c>
      <c r="K199" s="136" t="s">
        <v>1938</v>
      </c>
      <c r="L199" s="136" t="s">
        <v>274</v>
      </c>
      <c r="M199" s="136" t="s">
        <v>1939</v>
      </c>
      <c r="N199" s="136" t="s">
        <v>276</v>
      </c>
      <c r="O199" s="136" t="s">
        <v>1940</v>
      </c>
      <c r="P199" s="136" t="s">
        <v>1941</v>
      </c>
      <c r="Q199" s="136" t="s">
        <v>274</v>
      </c>
      <c r="R199" s="136" t="s">
        <v>274</v>
      </c>
      <c r="S199" s="136" t="s">
        <v>1942</v>
      </c>
      <c r="T199" s="136" t="s">
        <v>281</v>
      </c>
      <c r="U199" s="136" t="s">
        <v>281</v>
      </c>
      <c r="V199" s="136" t="s">
        <v>47</v>
      </c>
      <c r="W199" s="136" t="s">
        <v>47</v>
      </c>
    </row>
    <row r="200" spans="1:23">
      <c r="A200" s="136" t="s">
        <v>1912</v>
      </c>
      <c r="B200" s="136" t="s">
        <v>1075</v>
      </c>
      <c r="C200" s="136" t="s">
        <v>1045</v>
      </c>
      <c r="D200" s="136" t="str">
        <f t="shared" si="3"/>
        <v>Zac Brown</v>
      </c>
      <c r="E200" s="136" t="s">
        <v>267</v>
      </c>
      <c r="F200" s="136" t="s">
        <v>1179</v>
      </c>
      <c r="G200" s="233" t="s">
        <v>1904</v>
      </c>
      <c r="H200" s="136" t="s">
        <v>1905</v>
      </c>
      <c r="I200" s="136" t="s">
        <v>1913</v>
      </c>
      <c r="J200" s="136" t="s">
        <v>272</v>
      </c>
      <c r="K200" s="136" t="s">
        <v>1907</v>
      </c>
      <c r="L200" s="136" t="s">
        <v>274</v>
      </c>
      <c r="M200" s="136" t="s">
        <v>1908</v>
      </c>
      <c r="N200" s="136" t="s">
        <v>276</v>
      </c>
      <c r="O200" s="136" t="s">
        <v>1909</v>
      </c>
      <c r="P200" s="136" t="s">
        <v>1910</v>
      </c>
      <c r="Q200" s="136" t="s">
        <v>274</v>
      </c>
      <c r="R200" s="136" t="s">
        <v>274</v>
      </c>
      <c r="S200" s="136" t="s">
        <v>1911</v>
      </c>
      <c r="T200" s="136" t="s">
        <v>281</v>
      </c>
      <c r="U200" s="136" t="s">
        <v>281</v>
      </c>
      <c r="V200" s="136" t="s">
        <v>47</v>
      </c>
      <c r="W200" s="136" t="s">
        <v>47</v>
      </c>
    </row>
    <row r="201" spans="1:23">
      <c r="A201" s="136" t="s">
        <v>1903</v>
      </c>
      <c r="B201" s="136" t="s">
        <v>614</v>
      </c>
      <c r="C201" s="136" t="s">
        <v>1045</v>
      </c>
      <c r="D201" s="136" t="str">
        <f t="shared" si="3"/>
        <v>Christopher Brown</v>
      </c>
      <c r="E201" s="136" t="s">
        <v>267</v>
      </c>
      <c r="F201" s="136" t="s">
        <v>1179</v>
      </c>
      <c r="G201" s="233" t="s">
        <v>1904</v>
      </c>
      <c r="H201" s="136" t="s">
        <v>1905</v>
      </c>
      <c r="I201" s="136" t="s">
        <v>1906</v>
      </c>
      <c r="J201" s="136" t="s">
        <v>272</v>
      </c>
      <c r="K201" s="136" t="s">
        <v>1907</v>
      </c>
      <c r="L201" s="136" t="s">
        <v>274</v>
      </c>
      <c r="M201" s="136" t="s">
        <v>1908</v>
      </c>
      <c r="N201" s="136" t="s">
        <v>276</v>
      </c>
      <c r="O201" s="136" t="s">
        <v>1909</v>
      </c>
      <c r="P201" s="136" t="s">
        <v>1910</v>
      </c>
      <c r="Q201" s="136" t="s">
        <v>274</v>
      </c>
      <c r="R201" s="136" t="s">
        <v>274</v>
      </c>
      <c r="S201" s="136" t="s">
        <v>1911</v>
      </c>
      <c r="T201" s="136" t="s">
        <v>281</v>
      </c>
      <c r="U201" s="136" t="s">
        <v>281</v>
      </c>
      <c r="V201" s="136" t="s">
        <v>47</v>
      </c>
      <c r="W201" s="136" t="s">
        <v>47</v>
      </c>
    </row>
    <row r="202" spans="1:23">
      <c r="A202" s="136" t="s">
        <v>1809</v>
      </c>
      <c r="B202" s="136" t="s">
        <v>1810</v>
      </c>
      <c r="C202" s="136" t="s">
        <v>1811</v>
      </c>
      <c r="D202" s="136" t="str">
        <f t="shared" si="3"/>
        <v>Haris Sengul</v>
      </c>
      <c r="E202" s="136" t="s">
        <v>267</v>
      </c>
      <c r="F202" s="136" t="s">
        <v>1096</v>
      </c>
      <c r="G202" s="233" t="s">
        <v>1812</v>
      </c>
      <c r="H202" s="136" t="s">
        <v>1813</v>
      </c>
      <c r="I202" s="136" t="s">
        <v>1814</v>
      </c>
      <c r="J202" s="136" t="s">
        <v>272</v>
      </c>
      <c r="K202" s="136" t="s">
        <v>1815</v>
      </c>
      <c r="L202" s="136" t="s">
        <v>274</v>
      </c>
      <c r="M202" s="136" t="s">
        <v>1337</v>
      </c>
      <c r="N202" s="136" t="s">
        <v>276</v>
      </c>
      <c r="O202" s="136" t="s">
        <v>560</v>
      </c>
      <c r="P202" s="136" t="s">
        <v>1816</v>
      </c>
      <c r="Q202" s="136" t="s">
        <v>274</v>
      </c>
      <c r="R202" s="136" t="s">
        <v>274</v>
      </c>
      <c r="S202" s="136" t="s">
        <v>1817</v>
      </c>
      <c r="T202" s="136" t="s">
        <v>281</v>
      </c>
      <c r="U202" s="136" t="s">
        <v>281</v>
      </c>
      <c r="V202" s="136" t="s">
        <v>47</v>
      </c>
      <c r="W202" s="136" t="s">
        <v>47</v>
      </c>
    </row>
    <row r="203" spans="1:23">
      <c r="A203" s="136" t="s">
        <v>1844</v>
      </c>
      <c r="B203" s="136" t="s">
        <v>1146</v>
      </c>
      <c r="C203" s="136" t="s">
        <v>1845</v>
      </c>
      <c r="D203" s="136" t="str">
        <f t="shared" si="3"/>
        <v>Anthony Faro</v>
      </c>
      <c r="E203" s="136" t="s">
        <v>267</v>
      </c>
      <c r="F203" s="136" t="s">
        <v>755</v>
      </c>
      <c r="G203" s="233" t="s">
        <v>1846</v>
      </c>
      <c r="H203" s="136" t="s">
        <v>1847</v>
      </c>
      <c r="I203" s="136" t="s">
        <v>1848</v>
      </c>
      <c r="J203" s="136" t="s">
        <v>272</v>
      </c>
      <c r="K203" s="136" t="s">
        <v>1849</v>
      </c>
      <c r="L203" s="136" t="s">
        <v>274</v>
      </c>
      <c r="M203" s="136" t="s">
        <v>1850</v>
      </c>
      <c r="N203" s="136" t="s">
        <v>276</v>
      </c>
      <c r="O203" s="136" t="s">
        <v>495</v>
      </c>
      <c r="P203" s="136" t="s">
        <v>1851</v>
      </c>
      <c r="Q203" s="136" t="s">
        <v>274</v>
      </c>
      <c r="R203" s="136" t="s">
        <v>274</v>
      </c>
      <c r="S203" s="136" t="s">
        <v>1852</v>
      </c>
      <c r="T203" s="136" t="s">
        <v>281</v>
      </c>
      <c r="U203" s="136" t="s">
        <v>281</v>
      </c>
      <c r="V203" s="136" t="s">
        <v>47</v>
      </c>
      <c r="W203" s="136" t="s">
        <v>47</v>
      </c>
    </row>
    <row r="204" spans="1:23">
      <c r="A204" s="136" t="s">
        <v>1853</v>
      </c>
      <c r="B204" s="136" t="s">
        <v>1854</v>
      </c>
      <c r="C204" s="136" t="s">
        <v>1845</v>
      </c>
      <c r="D204" s="136" t="str">
        <f t="shared" si="3"/>
        <v>Christian Faro</v>
      </c>
      <c r="E204" s="136" t="s">
        <v>267</v>
      </c>
      <c r="F204" s="136" t="s">
        <v>755</v>
      </c>
      <c r="G204" s="233" t="s">
        <v>1846</v>
      </c>
      <c r="H204" s="136" t="s">
        <v>1847</v>
      </c>
      <c r="I204" s="136" t="s">
        <v>1855</v>
      </c>
      <c r="J204" s="136" t="s">
        <v>272</v>
      </c>
      <c r="K204" s="136" t="s">
        <v>1849</v>
      </c>
      <c r="L204" s="136" t="s">
        <v>274</v>
      </c>
      <c r="M204" s="136" t="s">
        <v>1850</v>
      </c>
      <c r="N204" s="136" t="s">
        <v>276</v>
      </c>
      <c r="O204" s="136" t="s">
        <v>495</v>
      </c>
      <c r="P204" s="136" t="s">
        <v>1851</v>
      </c>
      <c r="Q204" s="136" t="s">
        <v>274</v>
      </c>
      <c r="R204" s="136" t="s">
        <v>274</v>
      </c>
      <c r="S204" s="136" t="s">
        <v>1852</v>
      </c>
      <c r="T204" s="136" t="s">
        <v>281</v>
      </c>
      <c r="U204" s="136" t="s">
        <v>281</v>
      </c>
      <c r="V204" s="136" t="s">
        <v>47</v>
      </c>
      <c r="W204" s="136" t="s">
        <v>47</v>
      </c>
    </row>
    <row r="205" spans="1:23">
      <c r="A205" s="136" t="s">
        <v>1841</v>
      </c>
      <c r="B205" s="136" t="s">
        <v>614</v>
      </c>
      <c r="C205" s="136" t="s">
        <v>1820</v>
      </c>
      <c r="D205" s="136" t="str">
        <f t="shared" si="3"/>
        <v>Christopher Goodman</v>
      </c>
      <c r="E205" s="136" t="s">
        <v>267</v>
      </c>
      <c r="F205" s="136" t="s">
        <v>755</v>
      </c>
      <c r="G205" s="233" t="s">
        <v>1842</v>
      </c>
      <c r="H205" s="136" t="s">
        <v>1822</v>
      </c>
      <c r="I205" s="136" t="s">
        <v>1843</v>
      </c>
      <c r="J205" s="136" t="s">
        <v>272</v>
      </c>
      <c r="K205" s="136" t="s">
        <v>1824</v>
      </c>
      <c r="L205" s="136" t="s">
        <v>274</v>
      </c>
      <c r="M205" s="136" t="s">
        <v>1825</v>
      </c>
      <c r="N205" s="136" t="s">
        <v>276</v>
      </c>
      <c r="O205" s="136" t="s">
        <v>1826</v>
      </c>
      <c r="P205" s="136" t="s">
        <v>1827</v>
      </c>
      <c r="Q205" s="136" t="s">
        <v>274</v>
      </c>
      <c r="R205" s="136" t="s">
        <v>274</v>
      </c>
      <c r="S205" s="136" t="s">
        <v>1828</v>
      </c>
      <c r="T205" s="136" t="s">
        <v>281</v>
      </c>
      <c r="U205" s="136" t="s">
        <v>281</v>
      </c>
      <c r="V205" s="136" t="s">
        <v>281</v>
      </c>
      <c r="W205" s="136" t="s">
        <v>47</v>
      </c>
    </row>
    <row r="206" spans="1:23">
      <c r="A206" s="136" t="s">
        <v>1818</v>
      </c>
      <c r="B206" s="136" t="s">
        <v>1819</v>
      </c>
      <c r="C206" s="136" t="s">
        <v>1820</v>
      </c>
      <c r="D206" s="136" t="str">
        <f t="shared" si="3"/>
        <v>Max Goodman</v>
      </c>
      <c r="E206" s="136" t="s">
        <v>267</v>
      </c>
      <c r="F206" s="136" t="s">
        <v>755</v>
      </c>
      <c r="G206" s="233" t="s">
        <v>1821</v>
      </c>
      <c r="H206" s="136" t="s">
        <v>1822</v>
      </c>
      <c r="I206" s="136" t="s">
        <v>1823</v>
      </c>
      <c r="J206" s="136" t="s">
        <v>272</v>
      </c>
      <c r="K206" s="136" t="s">
        <v>1824</v>
      </c>
      <c r="L206" s="136" t="s">
        <v>274</v>
      </c>
      <c r="M206" s="136" t="s">
        <v>1825</v>
      </c>
      <c r="N206" s="136" t="s">
        <v>276</v>
      </c>
      <c r="O206" s="136" t="s">
        <v>1826</v>
      </c>
      <c r="P206" s="136" t="s">
        <v>1827</v>
      </c>
      <c r="Q206" s="136" t="s">
        <v>274</v>
      </c>
      <c r="R206" s="136" t="s">
        <v>274</v>
      </c>
      <c r="S206" s="136" t="s">
        <v>1828</v>
      </c>
      <c r="T206" s="136" t="s">
        <v>281</v>
      </c>
      <c r="U206" s="136" t="s">
        <v>281</v>
      </c>
      <c r="V206" s="136" t="s">
        <v>47</v>
      </c>
      <c r="W206" s="136" t="s">
        <v>47</v>
      </c>
    </row>
    <row r="207" spans="1:23">
      <c r="A207" s="136" t="s">
        <v>1205</v>
      </c>
      <c r="B207" s="136" t="s">
        <v>327</v>
      </c>
      <c r="C207" s="136" t="s">
        <v>1197</v>
      </c>
      <c r="D207" s="136" t="str">
        <f t="shared" si="3"/>
        <v>David Driscoll</v>
      </c>
      <c r="E207" s="136" t="s">
        <v>267</v>
      </c>
      <c r="F207" s="136" t="s">
        <v>755</v>
      </c>
      <c r="G207" s="233" t="s">
        <v>1180</v>
      </c>
      <c r="H207" s="136" t="s">
        <v>1181</v>
      </c>
      <c r="I207" s="136" t="s">
        <v>1206</v>
      </c>
      <c r="J207" s="136" t="s">
        <v>272</v>
      </c>
      <c r="K207" s="136" t="s">
        <v>1199</v>
      </c>
      <c r="L207" s="136" t="s">
        <v>274</v>
      </c>
      <c r="M207" s="136" t="s">
        <v>1200</v>
      </c>
      <c r="N207" s="136" t="s">
        <v>276</v>
      </c>
      <c r="O207" s="136" t="s">
        <v>1201</v>
      </c>
      <c r="P207" s="136" t="s">
        <v>1207</v>
      </c>
      <c r="Q207" s="136" t="s">
        <v>274</v>
      </c>
      <c r="R207" s="136" t="s">
        <v>274</v>
      </c>
      <c r="S207" s="136" t="s">
        <v>1204</v>
      </c>
      <c r="T207" s="136" t="s">
        <v>281</v>
      </c>
      <c r="U207" s="136" t="s">
        <v>281</v>
      </c>
      <c r="V207" s="136" t="s">
        <v>47</v>
      </c>
      <c r="W207" s="136" t="s">
        <v>47</v>
      </c>
    </row>
    <row r="208" spans="1:23">
      <c r="A208" s="136" t="s">
        <v>1763</v>
      </c>
      <c r="B208" s="136" t="s">
        <v>454</v>
      </c>
      <c r="C208" s="136" t="s">
        <v>1764</v>
      </c>
      <c r="D208" s="136" t="str">
        <f t="shared" si="3"/>
        <v>Jake O'Sullivan</v>
      </c>
      <c r="E208" s="136" t="s">
        <v>267</v>
      </c>
      <c r="F208" s="136" t="s">
        <v>755</v>
      </c>
      <c r="G208" s="233" t="s">
        <v>1765</v>
      </c>
      <c r="H208" s="136" t="s">
        <v>1766</v>
      </c>
      <c r="I208" s="136" t="s">
        <v>1767</v>
      </c>
      <c r="J208" s="136" t="s">
        <v>272</v>
      </c>
      <c r="K208" s="136" t="s">
        <v>1768</v>
      </c>
      <c r="L208" s="136" t="s">
        <v>274</v>
      </c>
      <c r="M208" s="136" t="s">
        <v>1769</v>
      </c>
      <c r="N208" s="136" t="s">
        <v>276</v>
      </c>
      <c r="O208" s="136" t="s">
        <v>1770</v>
      </c>
      <c r="P208" s="136" t="s">
        <v>1771</v>
      </c>
      <c r="Q208" s="136" t="s">
        <v>1772</v>
      </c>
      <c r="R208" s="136" t="s">
        <v>274</v>
      </c>
      <c r="S208" s="136" t="s">
        <v>1772</v>
      </c>
      <c r="T208" s="136" t="s">
        <v>281</v>
      </c>
      <c r="U208" s="136" t="s">
        <v>281</v>
      </c>
      <c r="V208" s="136" t="s">
        <v>281</v>
      </c>
      <c r="W208" s="136" t="s">
        <v>281</v>
      </c>
    </row>
    <row r="209" spans="1:23">
      <c r="A209" s="136" t="s">
        <v>1773</v>
      </c>
      <c r="B209" s="136" t="s">
        <v>1774</v>
      </c>
      <c r="C209" s="136" t="s">
        <v>1775</v>
      </c>
      <c r="D209" s="136" t="str">
        <f t="shared" si="3"/>
        <v>Richard Taaffe</v>
      </c>
      <c r="E209" s="136" t="s">
        <v>267</v>
      </c>
      <c r="F209" s="136" t="s">
        <v>1179</v>
      </c>
      <c r="G209" s="233" t="s">
        <v>1765</v>
      </c>
      <c r="H209" s="136" t="s">
        <v>1766</v>
      </c>
      <c r="I209" s="136" t="s">
        <v>1776</v>
      </c>
      <c r="J209" s="136" t="s">
        <v>272</v>
      </c>
      <c r="K209" s="136" t="s">
        <v>1777</v>
      </c>
      <c r="L209" s="136" t="s">
        <v>274</v>
      </c>
      <c r="M209" s="136" t="s">
        <v>1684</v>
      </c>
      <c r="N209" s="136" t="s">
        <v>276</v>
      </c>
      <c r="O209" s="136" t="s">
        <v>1004</v>
      </c>
      <c r="P209" s="136" t="s">
        <v>1778</v>
      </c>
      <c r="Q209" s="136" t="s">
        <v>1779</v>
      </c>
      <c r="R209" s="136" t="s">
        <v>274</v>
      </c>
      <c r="S209" s="136" t="s">
        <v>1780</v>
      </c>
      <c r="T209" s="136" t="s">
        <v>281</v>
      </c>
      <c r="U209" s="136" t="s">
        <v>281</v>
      </c>
      <c r="V209" s="136" t="s">
        <v>47</v>
      </c>
      <c r="W209" s="136" t="s">
        <v>47</v>
      </c>
    </row>
    <row r="210" spans="1:23">
      <c r="A210" s="136" t="s">
        <v>1752</v>
      </c>
      <c r="B210" s="136" t="s">
        <v>1753</v>
      </c>
      <c r="C210" s="136" t="s">
        <v>1754</v>
      </c>
      <c r="D210" s="136" t="str">
        <f t="shared" si="3"/>
        <v>Clint Abel</v>
      </c>
      <c r="E210" s="136" t="s">
        <v>267</v>
      </c>
      <c r="F210" s="136" t="s">
        <v>1179</v>
      </c>
      <c r="G210" s="233" t="s">
        <v>1755</v>
      </c>
      <c r="H210" s="136" t="s">
        <v>1756</v>
      </c>
      <c r="I210" s="136" t="s">
        <v>1757</v>
      </c>
      <c r="J210" s="136" t="s">
        <v>272</v>
      </c>
      <c r="K210" s="136" t="s">
        <v>1758</v>
      </c>
      <c r="L210" s="136" t="s">
        <v>274</v>
      </c>
      <c r="M210" s="136" t="s">
        <v>1759</v>
      </c>
      <c r="N210" s="136" t="s">
        <v>276</v>
      </c>
      <c r="O210" s="136" t="s">
        <v>1760</v>
      </c>
      <c r="P210" s="136" t="s">
        <v>1761</v>
      </c>
      <c r="Q210" s="136" t="s">
        <v>274</v>
      </c>
      <c r="R210" s="136" t="s">
        <v>274</v>
      </c>
      <c r="S210" s="136" t="s">
        <v>1762</v>
      </c>
      <c r="T210" s="136" t="s">
        <v>281</v>
      </c>
      <c r="U210" s="136" t="s">
        <v>281</v>
      </c>
      <c r="V210" s="136" t="s">
        <v>47</v>
      </c>
      <c r="W210" s="136" t="s">
        <v>47</v>
      </c>
    </row>
    <row r="211" spans="1:23">
      <c r="A211" s="136" t="s">
        <v>1745</v>
      </c>
      <c r="B211" s="136" t="s">
        <v>1332</v>
      </c>
      <c r="C211" s="136" t="s">
        <v>1679</v>
      </c>
      <c r="D211" s="136" t="str">
        <f t="shared" si="3"/>
        <v>Jack Coaldrake</v>
      </c>
      <c r="E211" s="136" t="s">
        <v>267</v>
      </c>
      <c r="F211" s="136" t="s">
        <v>1096</v>
      </c>
      <c r="G211" s="233" t="s">
        <v>1746</v>
      </c>
      <c r="H211" s="136" t="s">
        <v>1747</v>
      </c>
      <c r="I211" s="136" t="s">
        <v>1682</v>
      </c>
      <c r="J211" s="136" t="s">
        <v>272</v>
      </c>
      <c r="K211" s="136" t="s">
        <v>1748</v>
      </c>
      <c r="L211" s="136" t="s">
        <v>274</v>
      </c>
      <c r="M211" s="136" t="s">
        <v>1749</v>
      </c>
      <c r="N211" s="136" t="s">
        <v>276</v>
      </c>
      <c r="O211" s="136" t="s">
        <v>1004</v>
      </c>
      <c r="P211" s="136" t="s">
        <v>1750</v>
      </c>
      <c r="Q211" s="136" t="s">
        <v>274</v>
      </c>
      <c r="R211" s="136" t="s">
        <v>274</v>
      </c>
      <c r="S211" s="136" t="s">
        <v>1751</v>
      </c>
      <c r="T211" s="136" t="s">
        <v>281</v>
      </c>
      <c r="U211" s="136" t="s">
        <v>281</v>
      </c>
      <c r="V211" s="136" t="s">
        <v>281</v>
      </c>
      <c r="W211" s="136" t="s">
        <v>47</v>
      </c>
    </row>
    <row r="212" spans="1:23">
      <c r="A212" s="136" t="s">
        <v>1735</v>
      </c>
      <c r="B212" s="136" t="s">
        <v>628</v>
      </c>
      <c r="C212" s="136" t="s">
        <v>1736</v>
      </c>
      <c r="D212" s="136" t="str">
        <f t="shared" si="3"/>
        <v>Michael Boylan</v>
      </c>
      <c r="E212" s="136" t="s">
        <v>267</v>
      </c>
      <c r="F212" s="136" t="s">
        <v>1096</v>
      </c>
      <c r="G212" s="233" t="s">
        <v>1737</v>
      </c>
      <c r="H212" s="136" t="s">
        <v>1738</v>
      </c>
      <c r="I212" s="136" t="s">
        <v>1739</v>
      </c>
      <c r="J212" s="136" t="s">
        <v>272</v>
      </c>
      <c r="K212" s="136" t="s">
        <v>1740</v>
      </c>
      <c r="L212" s="136" t="s">
        <v>274</v>
      </c>
      <c r="M212" s="136" t="s">
        <v>1741</v>
      </c>
      <c r="N212" s="136" t="s">
        <v>276</v>
      </c>
      <c r="O212" s="136" t="s">
        <v>1004</v>
      </c>
      <c r="P212" s="136" t="s">
        <v>1742</v>
      </c>
      <c r="Q212" s="136" t="s">
        <v>1743</v>
      </c>
      <c r="R212" s="136" t="s">
        <v>274</v>
      </c>
      <c r="S212" s="136" t="s">
        <v>1744</v>
      </c>
      <c r="T212" s="136" t="s">
        <v>281</v>
      </c>
      <c r="U212" s="136" t="s">
        <v>281</v>
      </c>
      <c r="V212" s="136" t="s">
        <v>281</v>
      </c>
      <c r="W212" s="136" t="s">
        <v>47</v>
      </c>
    </row>
    <row r="213" spans="1:23">
      <c r="A213" s="136" t="s">
        <v>1731</v>
      </c>
      <c r="B213" s="136" t="s">
        <v>1732</v>
      </c>
      <c r="C213" s="136" t="s">
        <v>1715</v>
      </c>
      <c r="D213" s="136" t="str">
        <f t="shared" si="3"/>
        <v>Raymond Elliott</v>
      </c>
      <c r="E213" s="136" t="s">
        <v>267</v>
      </c>
      <c r="F213" s="136" t="s">
        <v>1179</v>
      </c>
      <c r="G213" s="233" t="s">
        <v>1716</v>
      </c>
      <c r="H213" s="136" t="s">
        <v>1717</v>
      </c>
      <c r="I213" s="136" t="s">
        <v>1733</v>
      </c>
      <c r="J213" s="136" t="s">
        <v>272</v>
      </c>
      <c r="K213" s="136" t="s">
        <v>1734</v>
      </c>
      <c r="L213" s="136" t="s">
        <v>274</v>
      </c>
      <c r="M213" s="136" t="s">
        <v>1720</v>
      </c>
      <c r="N213" s="136" t="s">
        <v>276</v>
      </c>
      <c r="O213" s="136" t="s">
        <v>1721</v>
      </c>
      <c r="P213" s="136" t="s">
        <v>1722</v>
      </c>
      <c r="Q213" s="136" t="s">
        <v>1723</v>
      </c>
      <c r="R213" s="136" t="s">
        <v>274</v>
      </c>
      <c r="S213" s="136" t="s">
        <v>1724</v>
      </c>
      <c r="T213" s="136" t="s">
        <v>281</v>
      </c>
      <c r="U213" s="136" t="s">
        <v>281</v>
      </c>
      <c r="V213" s="136" t="s">
        <v>47</v>
      </c>
      <c r="W213" s="136" t="s">
        <v>47</v>
      </c>
    </row>
    <row r="214" spans="1:23">
      <c r="A214" s="136" t="s">
        <v>1714</v>
      </c>
      <c r="B214" s="136" t="s">
        <v>786</v>
      </c>
      <c r="C214" s="136" t="s">
        <v>1715</v>
      </c>
      <c r="D214" s="136" t="str">
        <f t="shared" si="3"/>
        <v>Damien Elliott</v>
      </c>
      <c r="E214" s="136" t="s">
        <v>267</v>
      </c>
      <c r="F214" s="136" t="s">
        <v>1179</v>
      </c>
      <c r="G214" s="233" t="s">
        <v>1716</v>
      </c>
      <c r="H214" s="136" t="s">
        <v>1717</v>
      </c>
      <c r="I214" s="136" t="s">
        <v>1718</v>
      </c>
      <c r="J214" s="136" t="s">
        <v>272</v>
      </c>
      <c r="K214" s="136" t="s">
        <v>1719</v>
      </c>
      <c r="L214" s="136" t="s">
        <v>274</v>
      </c>
      <c r="M214" s="136" t="s">
        <v>1720</v>
      </c>
      <c r="N214" s="136" t="s">
        <v>276</v>
      </c>
      <c r="O214" s="136" t="s">
        <v>1721</v>
      </c>
      <c r="P214" s="136" t="s">
        <v>1722</v>
      </c>
      <c r="Q214" s="136" t="s">
        <v>1723</v>
      </c>
      <c r="R214" s="136" t="s">
        <v>274</v>
      </c>
      <c r="S214" s="136" t="s">
        <v>1724</v>
      </c>
      <c r="T214" s="136" t="s">
        <v>281</v>
      </c>
      <c r="U214" s="136" t="s">
        <v>281</v>
      </c>
      <c r="V214" s="136" t="s">
        <v>281</v>
      </c>
      <c r="W214" s="136" t="s">
        <v>47</v>
      </c>
    </row>
    <row r="215" spans="1:23">
      <c r="A215" s="136" t="s">
        <v>1725</v>
      </c>
      <c r="B215" s="136" t="s">
        <v>1726</v>
      </c>
      <c r="C215" s="136" t="s">
        <v>1715</v>
      </c>
      <c r="D215" s="136" t="str">
        <f t="shared" si="3"/>
        <v>Ewen Elliott</v>
      </c>
      <c r="E215" s="136" t="s">
        <v>267</v>
      </c>
      <c r="F215" s="136" t="s">
        <v>1179</v>
      </c>
      <c r="G215" s="233" t="s">
        <v>1716</v>
      </c>
      <c r="H215" s="136" t="s">
        <v>1717</v>
      </c>
      <c r="I215" s="136" t="s">
        <v>1727</v>
      </c>
      <c r="J215" s="136" t="s">
        <v>272</v>
      </c>
      <c r="K215" s="136" t="s">
        <v>1719</v>
      </c>
      <c r="L215" s="136" t="s">
        <v>274</v>
      </c>
      <c r="M215" s="136" t="s">
        <v>1720</v>
      </c>
      <c r="N215" s="136" t="s">
        <v>276</v>
      </c>
      <c r="O215" s="136" t="s">
        <v>1721</v>
      </c>
      <c r="P215" s="136" t="s">
        <v>1722</v>
      </c>
      <c r="Q215" s="136" t="s">
        <v>1723</v>
      </c>
      <c r="R215" s="136" t="s">
        <v>274</v>
      </c>
      <c r="S215" s="136" t="s">
        <v>1728</v>
      </c>
      <c r="T215" s="136" t="s">
        <v>281</v>
      </c>
      <c r="U215" s="136" t="s">
        <v>281</v>
      </c>
      <c r="V215" s="136" t="s">
        <v>281</v>
      </c>
      <c r="W215" s="136" t="s">
        <v>281</v>
      </c>
    </row>
    <row r="216" spans="1:23">
      <c r="A216" s="136" t="s">
        <v>1729</v>
      </c>
      <c r="B216" s="136" t="s">
        <v>1647</v>
      </c>
      <c r="C216" s="136" t="s">
        <v>1715</v>
      </c>
      <c r="D216" s="136" t="str">
        <f t="shared" si="3"/>
        <v>Hayden Elliott</v>
      </c>
      <c r="E216" s="136" t="s">
        <v>267</v>
      </c>
      <c r="F216" s="136" t="s">
        <v>1179</v>
      </c>
      <c r="G216" s="233" t="s">
        <v>1716</v>
      </c>
      <c r="H216" s="136" t="s">
        <v>1717</v>
      </c>
      <c r="I216" s="136" t="s">
        <v>1730</v>
      </c>
      <c r="J216" s="136" t="s">
        <v>272</v>
      </c>
      <c r="K216" s="136" t="s">
        <v>1719</v>
      </c>
      <c r="L216" s="136" t="s">
        <v>274</v>
      </c>
      <c r="M216" s="136" t="s">
        <v>1720</v>
      </c>
      <c r="N216" s="136" t="s">
        <v>276</v>
      </c>
      <c r="O216" s="136" t="s">
        <v>1721</v>
      </c>
      <c r="P216" s="136" t="s">
        <v>1722</v>
      </c>
      <c r="Q216" s="136" t="s">
        <v>1723</v>
      </c>
      <c r="R216" s="136" t="s">
        <v>274</v>
      </c>
      <c r="S216" s="136" t="s">
        <v>1724</v>
      </c>
      <c r="T216" s="136" t="s">
        <v>281</v>
      </c>
      <c r="U216" s="136" t="s">
        <v>281</v>
      </c>
      <c r="V216" s="136" t="s">
        <v>281</v>
      </c>
      <c r="W216" s="136" t="s">
        <v>281</v>
      </c>
    </row>
    <row r="217" spans="1:23">
      <c r="A217" s="136" t="s">
        <v>1701</v>
      </c>
      <c r="B217" s="136" t="s">
        <v>1702</v>
      </c>
      <c r="C217" s="136" t="s">
        <v>1689</v>
      </c>
      <c r="D217" s="136" t="str">
        <f t="shared" si="3"/>
        <v>Zachary Rich</v>
      </c>
      <c r="E217" s="136" t="s">
        <v>284</v>
      </c>
      <c r="F217" s="136" t="s">
        <v>1179</v>
      </c>
      <c r="G217" s="233" t="s">
        <v>1690</v>
      </c>
      <c r="H217" s="136" t="s">
        <v>1691</v>
      </c>
      <c r="I217" s="136" t="s">
        <v>1703</v>
      </c>
      <c r="J217" s="136" t="s">
        <v>272</v>
      </c>
      <c r="K217" s="136" t="s">
        <v>1693</v>
      </c>
      <c r="L217" s="136" t="s">
        <v>274</v>
      </c>
      <c r="M217" s="136" t="s">
        <v>1694</v>
      </c>
      <c r="N217" s="136" t="s">
        <v>276</v>
      </c>
      <c r="O217" s="136" t="s">
        <v>1695</v>
      </c>
      <c r="P217" s="136" t="s">
        <v>1696</v>
      </c>
      <c r="Q217" s="136" t="s">
        <v>274</v>
      </c>
      <c r="R217" s="136" t="s">
        <v>274</v>
      </c>
      <c r="S217" s="136" t="s">
        <v>1697</v>
      </c>
      <c r="T217" s="136" t="s">
        <v>281</v>
      </c>
      <c r="U217" s="136" t="s">
        <v>281</v>
      </c>
      <c r="V217" s="136" t="s">
        <v>47</v>
      </c>
      <c r="W217" s="136" t="s">
        <v>47</v>
      </c>
    </row>
    <row r="218" spans="1:23">
      <c r="A218" s="136" t="s">
        <v>1698</v>
      </c>
      <c r="B218" s="136" t="s">
        <v>1699</v>
      </c>
      <c r="C218" s="136" t="s">
        <v>1689</v>
      </c>
      <c r="D218" s="136" t="str">
        <f t="shared" si="3"/>
        <v>Madaline Rich</v>
      </c>
      <c r="E218" s="136" t="s">
        <v>284</v>
      </c>
      <c r="F218" s="136" t="s">
        <v>1179</v>
      </c>
      <c r="G218" s="233" t="s">
        <v>1690</v>
      </c>
      <c r="H218" s="136" t="s">
        <v>1691</v>
      </c>
      <c r="I218" s="136" t="s">
        <v>1700</v>
      </c>
      <c r="J218" s="136" t="s">
        <v>307</v>
      </c>
      <c r="K218" s="136" t="s">
        <v>1693</v>
      </c>
      <c r="L218" s="136" t="s">
        <v>274</v>
      </c>
      <c r="M218" s="136" t="s">
        <v>1694</v>
      </c>
      <c r="N218" s="136" t="s">
        <v>276</v>
      </c>
      <c r="O218" s="136" t="s">
        <v>1695</v>
      </c>
      <c r="P218" s="136" t="s">
        <v>1696</v>
      </c>
      <c r="Q218" s="136" t="s">
        <v>274</v>
      </c>
      <c r="R218" s="136" t="s">
        <v>274</v>
      </c>
      <c r="S218" s="136" t="s">
        <v>1697</v>
      </c>
      <c r="T218" s="136" t="s">
        <v>281</v>
      </c>
      <c r="U218" s="136" t="s">
        <v>281</v>
      </c>
      <c r="V218" s="136" t="s">
        <v>47</v>
      </c>
      <c r="W218" s="136" t="s">
        <v>47</v>
      </c>
    </row>
    <row r="219" spans="1:23">
      <c r="A219" s="136" t="s">
        <v>1678</v>
      </c>
      <c r="B219" s="136" t="s">
        <v>499</v>
      </c>
      <c r="C219" s="136" t="s">
        <v>1679</v>
      </c>
      <c r="D219" s="136" t="str">
        <f t="shared" si="3"/>
        <v>Blake Coaldrake</v>
      </c>
      <c r="E219" s="136" t="s">
        <v>267</v>
      </c>
      <c r="F219" s="136" t="s">
        <v>1096</v>
      </c>
      <c r="G219" s="233" t="s">
        <v>1680</v>
      </c>
      <c r="H219" s="136" t="s">
        <v>1681</v>
      </c>
      <c r="I219" s="136" t="s">
        <v>1682</v>
      </c>
      <c r="J219" s="136" t="s">
        <v>272</v>
      </c>
      <c r="K219" s="136" t="s">
        <v>1683</v>
      </c>
      <c r="L219" s="136" t="s">
        <v>274</v>
      </c>
      <c r="M219" s="136" t="s">
        <v>1684</v>
      </c>
      <c r="N219" s="136" t="s">
        <v>276</v>
      </c>
      <c r="O219" s="136" t="s">
        <v>1004</v>
      </c>
      <c r="P219" s="136" t="s">
        <v>1685</v>
      </c>
      <c r="Q219" s="136" t="s">
        <v>1686</v>
      </c>
      <c r="R219" s="136" t="s">
        <v>274</v>
      </c>
      <c r="S219" s="136" t="s">
        <v>1687</v>
      </c>
      <c r="T219" s="136" t="s">
        <v>281</v>
      </c>
      <c r="U219" s="136" t="s">
        <v>281</v>
      </c>
      <c r="V219" s="136" t="s">
        <v>281</v>
      </c>
      <c r="W219" s="136" t="s">
        <v>281</v>
      </c>
    </row>
    <row r="220" spans="1:23">
      <c r="A220" s="136" t="s">
        <v>1646</v>
      </c>
      <c r="B220" s="136" t="s">
        <v>1647</v>
      </c>
      <c r="C220" s="136" t="s">
        <v>1648</v>
      </c>
      <c r="D220" s="136" t="str">
        <f t="shared" si="3"/>
        <v>Hayden Lane</v>
      </c>
      <c r="E220" s="136" t="s">
        <v>267</v>
      </c>
      <c r="F220" s="136" t="s">
        <v>1096</v>
      </c>
      <c r="G220" s="233" t="s">
        <v>1649</v>
      </c>
      <c r="H220" s="136" t="s">
        <v>1650</v>
      </c>
      <c r="I220" s="136" t="s">
        <v>1651</v>
      </c>
      <c r="J220" s="136" t="s">
        <v>272</v>
      </c>
      <c r="K220" s="136" t="s">
        <v>1652</v>
      </c>
      <c r="L220" s="136" t="s">
        <v>274</v>
      </c>
      <c r="M220" s="136" t="s">
        <v>1653</v>
      </c>
      <c r="N220" s="136" t="s">
        <v>276</v>
      </c>
      <c r="O220" s="136" t="s">
        <v>1004</v>
      </c>
      <c r="P220" s="136" t="s">
        <v>1654</v>
      </c>
      <c r="Q220" s="136" t="s">
        <v>274</v>
      </c>
      <c r="R220" s="136" t="s">
        <v>274</v>
      </c>
      <c r="S220" s="136" t="s">
        <v>1655</v>
      </c>
      <c r="T220" s="136" t="s">
        <v>281</v>
      </c>
      <c r="U220" s="136" t="s">
        <v>281</v>
      </c>
      <c r="V220" s="136" t="s">
        <v>47</v>
      </c>
      <c r="W220" s="136" t="s">
        <v>47</v>
      </c>
    </row>
    <row r="221" spans="1:23">
      <c r="A221" s="136" t="s">
        <v>726</v>
      </c>
      <c r="B221" s="136" t="s">
        <v>509</v>
      </c>
      <c r="C221" s="136" t="s">
        <v>727</v>
      </c>
      <c r="D221" s="136" t="str">
        <f t="shared" si="3"/>
        <v>Lachlan Watson</v>
      </c>
      <c r="E221" s="136" t="s">
        <v>267</v>
      </c>
      <c r="F221" s="136" t="s">
        <v>316</v>
      </c>
      <c r="G221" s="233" t="s">
        <v>377</v>
      </c>
      <c r="H221" s="136" t="s">
        <v>378</v>
      </c>
      <c r="I221" s="136" t="s">
        <v>728</v>
      </c>
      <c r="J221" s="136" t="s">
        <v>272</v>
      </c>
      <c r="K221" s="136" t="s">
        <v>729</v>
      </c>
      <c r="L221" s="136" t="s">
        <v>274</v>
      </c>
      <c r="M221" s="136" t="s">
        <v>730</v>
      </c>
      <c r="N221" s="136" t="s">
        <v>276</v>
      </c>
      <c r="O221" s="136" t="s">
        <v>731</v>
      </c>
      <c r="P221" s="136" t="s">
        <v>2522</v>
      </c>
      <c r="Q221" s="136" t="s">
        <v>274</v>
      </c>
      <c r="R221" s="136" t="s">
        <v>274</v>
      </c>
      <c r="S221" s="136" t="s">
        <v>732</v>
      </c>
      <c r="T221" s="136" t="s">
        <v>281</v>
      </c>
      <c r="U221" s="136" t="s">
        <v>281</v>
      </c>
      <c r="V221" s="136" t="s">
        <v>281</v>
      </c>
      <c r="W221" s="136" t="s">
        <v>281</v>
      </c>
    </row>
    <row r="222" spans="1:23">
      <c r="A222" s="136" t="s">
        <v>1638</v>
      </c>
      <c r="B222" s="136" t="s">
        <v>1399</v>
      </c>
      <c r="C222" s="136" t="s">
        <v>1639</v>
      </c>
      <c r="D222" s="136" t="str">
        <f t="shared" si="3"/>
        <v>Kyle Parry</v>
      </c>
      <c r="E222" s="136" t="s">
        <v>267</v>
      </c>
      <c r="F222" s="136" t="s">
        <v>755</v>
      </c>
      <c r="G222" s="233" t="s">
        <v>1640</v>
      </c>
      <c r="H222" s="136" t="s">
        <v>1641</v>
      </c>
      <c r="I222" s="136" t="s">
        <v>1642</v>
      </c>
      <c r="J222" s="136" t="s">
        <v>272</v>
      </c>
      <c r="K222" s="136" t="s">
        <v>1643</v>
      </c>
      <c r="L222" s="136" t="s">
        <v>274</v>
      </c>
      <c r="M222" s="136" t="s">
        <v>1493</v>
      </c>
      <c r="N222" s="136" t="s">
        <v>276</v>
      </c>
      <c r="O222" s="136" t="s">
        <v>413</v>
      </c>
      <c r="P222" s="136" t="s">
        <v>1644</v>
      </c>
      <c r="Q222" s="136" t="s">
        <v>274</v>
      </c>
      <c r="R222" s="136" t="s">
        <v>274</v>
      </c>
      <c r="S222" s="136" t="s">
        <v>1645</v>
      </c>
      <c r="T222" s="136" t="s">
        <v>281</v>
      </c>
      <c r="U222" s="136" t="s">
        <v>281</v>
      </c>
      <c r="V222" s="136" t="s">
        <v>47</v>
      </c>
      <c r="W222" s="136" t="s">
        <v>47</v>
      </c>
    </row>
    <row r="223" spans="1:23">
      <c r="A223" s="136" t="s">
        <v>854</v>
      </c>
      <c r="B223" s="136" t="s">
        <v>855</v>
      </c>
      <c r="C223" s="136" t="s">
        <v>849</v>
      </c>
      <c r="D223" s="136" t="str">
        <f t="shared" si="3"/>
        <v>Skye Singh</v>
      </c>
      <c r="E223" s="136" t="s">
        <v>267</v>
      </c>
      <c r="F223" s="136" t="s">
        <v>268</v>
      </c>
      <c r="G223" s="233" t="s">
        <v>842</v>
      </c>
      <c r="H223" s="136" t="s">
        <v>843</v>
      </c>
      <c r="I223" s="136" t="s">
        <v>856</v>
      </c>
      <c r="J223" s="136" t="s">
        <v>307</v>
      </c>
      <c r="K223" s="136" t="s">
        <v>2737</v>
      </c>
      <c r="L223" s="136" t="s">
        <v>274</v>
      </c>
      <c r="M223" s="136" t="s">
        <v>2738</v>
      </c>
      <c r="N223" s="136" t="s">
        <v>276</v>
      </c>
      <c r="O223" s="136" t="s">
        <v>1949</v>
      </c>
      <c r="P223" s="136" t="s">
        <v>857</v>
      </c>
      <c r="Q223" s="136" t="s">
        <v>858</v>
      </c>
      <c r="R223" s="136" t="s">
        <v>274</v>
      </c>
      <c r="S223" s="136" t="s">
        <v>858</v>
      </c>
      <c r="T223" s="136" t="s">
        <v>281</v>
      </c>
      <c r="U223" s="136" t="s">
        <v>281</v>
      </c>
      <c r="V223" s="136" t="s">
        <v>47</v>
      </c>
      <c r="W223" s="136" t="s">
        <v>47</v>
      </c>
    </row>
    <row r="224" spans="1:23">
      <c r="A224" s="136" t="s">
        <v>1629</v>
      </c>
      <c r="B224" s="136" t="s">
        <v>418</v>
      </c>
      <c r="C224" s="136" t="s">
        <v>1630</v>
      </c>
      <c r="D224" s="136" t="str">
        <f t="shared" si="3"/>
        <v>Matthew Ferguson</v>
      </c>
      <c r="E224" s="136" t="s">
        <v>267</v>
      </c>
      <c r="F224" s="136" t="s">
        <v>1096</v>
      </c>
      <c r="G224" s="233" t="s">
        <v>1631</v>
      </c>
      <c r="H224" s="136" t="s">
        <v>1632</v>
      </c>
      <c r="I224" s="136" t="s">
        <v>1633</v>
      </c>
      <c r="J224" s="136" t="s">
        <v>272</v>
      </c>
      <c r="K224" s="136" t="s">
        <v>1634</v>
      </c>
      <c r="L224" s="136" t="s">
        <v>274</v>
      </c>
      <c r="M224" s="136" t="s">
        <v>1635</v>
      </c>
      <c r="N224" s="136" t="s">
        <v>276</v>
      </c>
      <c r="O224" s="136" t="s">
        <v>469</v>
      </c>
      <c r="P224" s="136" t="s">
        <v>1636</v>
      </c>
      <c r="Q224" s="136" t="s">
        <v>274</v>
      </c>
      <c r="R224" s="136" t="s">
        <v>274</v>
      </c>
      <c r="S224" s="136" t="s">
        <v>1637</v>
      </c>
      <c r="T224" s="136" t="s">
        <v>281</v>
      </c>
      <c r="U224" s="136" t="s">
        <v>281</v>
      </c>
      <c r="V224" s="136" t="s">
        <v>47</v>
      </c>
      <c r="W224" s="136" t="s">
        <v>47</v>
      </c>
    </row>
    <row r="225" spans="1:23">
      <c r="A225" s="136" t="s">
        <v>1574</v>
      </c>
      <c r="B225" s="136" t="s">
        <v>786</v>
      </c>
      <c r="C225" s="136" t="s">
        <v>1575</v>
      </c>
      <c r="D225" s="136" t="str">
        <f t="shared" si="3"/>
        <v>Damien Meyer</v>
      </c>
      <c r="E225" s="136" t="s">
        <v>267</v>
      </c>
      <c r="F225" s="136" t="s">
        <v>1096</v>
      </c>
      <c r="G225" s="233" t="s">
        <v>1565</v>
      </c>
      <c r="H225" s="136" t="s">
        <v>1566</v>
      </c>
      <c r="I225" s="136" t="s">
        <v>1576</v>
      </c>
      <c r="J225" s="136" t="s">
        <v>272</v>
      </c>
      <c r="K225" s="136" t="s">
        <v>1577</v>
      </c>
      <c r="L225" s="136" t="s">
        <v>274</v>
      </c>
      <c r="M225" s="136" t="s">
        <v>1578</v>
      </c>
      <c r="N225" s="136" t="s">
        <v>276</v>
      </c>
      <c r="O225" s="136" t="s">
        <v>1579</v>
      </c>
      <c r="P225" s="136" t="s">
        <v>1580</v>
      </c>
      <c r="Q225" s="136" t="s">
        <v>1581</v>
      </c>
      <c r="R225" s="136" t="s">
        <v>1581</v>
      </c>
      <c r="S225" s="136" t="s">
        <v>1581</v>
      </c>
      <c r="T225" s="136" t="s">
        <v>281</v>
      </c>
      <c r="U225" s="136" t="s">
        <v>281</v>
      </c>
      <c r="V225" s="136" t="s">
        <v>47</v>
      </c>
      <c r="W225" s="136" t="s">
        <v>47</v>
      </c>
    </row>
    <row r="226" spans="1:23">
      <c r="A226" s="136" t="s">
        <v>1554</v>
      </c>
      <c r="B226" s="136" t="s">
        <v>1253</v>
      </c>
      <c r="C226" s="136" t="s">
        <v>1555</v>
      </c>
      <c r="D226" s="136" t="str">
        <f t="shared" si="3"/>
        <v>Darren Carter</v>
      </c>
      <c r="E226" s="136" t="s">
        <v>267</v>
      </c>
      <c r="F226" s="136" t="s">
        <v>1096</v>
      </c>
      <c r="G226" s="233" t="s">
        <v>1556</v>
      </c>
      <c r="H226" s="136" t="s">
        <v>1557</v>
      </c>
      <c r="I226" s="136" t="s">
        <v>1558</v>
      </c>
      <c r="J226" s="136" t="s">
        <v>272</v>
      </c>
      <c r="K226" s="136" t="s">
        <v>1559</v>
      </c>
      <c r="L226" s="136" t="s">
        <v>274</v>
      </c>
      <c r="M226" s="136" t="s">
        <v>1560</v>
      </c>
      <c r="N226" s="136" t="s">
        <v>276</v>
      </c>
      <c r="O226" s="136" t="s">
        <v>495</v>
      </c>
      <c r="P226" s="136" t="s">
        <v>1561</v>
      </c>
      <c r="Q226" s="136" t="s">
        <v>274</v>
      </c>
      <c r="R226" s="136" t="s">
        <v>274</v>
      </c>
      <c r="S226" s="136" t="s">
        <v>1562</v>
      </c>
      <c r="T226" s="136" t="s">
        <v>281</v>
      </c>
      <c r="U226" s="136" t="s">
        <v>281</v>
      </c>
      <c r="V226" s="136" t="s">
        <v>47</v>
      </c>
      <c r="W226" s="136" t="s">
        <v>47</v>
      </c>
    </row>
    <row r="227" spans="1:23">
      <c r="A227" s="136" t="s">
        <v>883</v>
      </c>
      <c r="B227" s="136" t="s">
        <v>406</v>
      </c>
      <c r="C227" s="136" t="s">
        <v>884</v>
      </c>
      <c r="D227" s="136" t="str">
        <f t="shared" si="3"/>
        <v>Ben Quimby</v>
      </c>
      <c r="E227" s="136" t="s">
        <v>267</v>
      </c>
      <c r="F227" s="136" t="s">
        <v>316</v>
      </c>
      <c r="G227" s="233" t="s">
        <v>875</v>
      </c>
      <c r="H227" s="136" t="s">
        <v>876</v>
      </c>
      <c r="I227" s="136" t="s">
        <v>885</v>
      </c>
      <c r="J227" s="136" t="s">
        <v>272</v>
      </c>
      <c r="K227" s="136" t="s">
        <v>886</v>
      </c>
      <c r="L227" s="136" t="s">
        <v>274</v>
      </c>
      <c r="M227" s="136" t="s">
        <v>887</v>
      </c>
      <c r="N227" s="136" t="s">
        <v>276</v>
      </c>
      <c r="O227" s="136" t="s">
        <v>888</v>
      </c>
      <c r="P227" s="136" t="s">
        <v>889</v>
      </c>
      <c r="Q227" s="136" t="s">
        <v>274</v>
      </c>
      <c r="R227" s="136" t="s">
        <v>274</v>
      </c>
      <c r="S227" s="136" t="s">
        <v>890</v>
      </c>
      <c r="T227" s="136" t="s">
        <v>281</v>
      </c>
      <c r="U227" s="136" t="s">
        <v>281</v>
      </c>
      <c r="V227" s="136" t="s">
        <v>47</v>
      </c>
      <c r="W227" s="136" t="s">
        <v>47</v>
      </c>
    </row>
    <row r="228" spans="1:23">
      <c r="A228" s="136" t="s">
        <v>1544</v>
      </c>
      <c r="B228" s="136" t="s">
        <v>1545</v>
      </c>
      <c r="C228" s="136" t="s">
        <v>1546</v>
      </c>
      <c r="D228" s="136" t="str">
        <f t="shared" si="3"/>
        <v>Keegan Brain</v>
      </c>
      <c r="E228" s="136" t="s">
        <v>267</v>
      </c>
      <c r="F228" s="136" t="s">
        <v>1096</v>
      </c>
      <c r="G228" s="233" t="s">
        <v>1547</v>
      </c>
      <c r="H228" s="136" t="s">
        <v>1548</v>
      </c>
      <c r="I228" s="136" t="s">
        <v>1549</v>
      </c>
      <c r="J228" s="136" t="s">
        <v>272</v>
      </c>
      <c r="K228" s="136" t="s">
        <v>1550</v>
      </c>
      <c r="L228" s="136" t="s">
        <v>274</v>
      </c>
      <c r="M228" s="136" t="s">
        <v>1551</v>
      </c>
      <c r="N228" s="136" t="s">
        <v>276</v>
      </c>
      <c r="O228" s="136" t="s">
        <v>648</v>
      </c>
      <c r="P228" s="136" t="s">
        <v>1552</v>
      </c>
      <c r="Q228" s="136" t="s">
        <v>1553</v>
      </c>
      <c r="R228" s="136" t="s">
        <v>274</v>
      </c>
      <c r="S228" s="136" t="s">
        <v>1553</v>
      </c>
      <c r="T228" s="136" t="s">
        <v>281</v>
      </c>
      <c r="U228" s="136" t="s">
        <v>281</v>
      </c>
      <c r="V228" s="136" t="s">
        <v>47</v>
      </c>
      <c r="W228" s="136" t="s">
        <v>47</v>
      </c>
    </row>
    <row r="229" spans="1:23">
      <c r="A229" s="136" t="s">
        <v>752</v>
      </c>
      <c r="B229" s="136" t="s">
        <v>753</v>
      </c>
      <c r="C229" s="136" t="s">
        <v>754</v>
      </c>
      <c r="D229" s="136" t="str">
        <f t="shared" si="3"/>
        <v>Troy Haddon</v>
      </c>
      <c r="E229" s="136" t="s">
        <v>267</v>
      </c>
      <c r="F229" s="136" t="s">
        <v>755</v>
      </c>
      <c r="G229" s="233" t="s">
        <v>744</v>
      </c>
      <c r="H229" s="136" t="s">
        <v>745</v>
      </c>
      <c r="I229" s="136" t="s">
        <v>756</v>
      </c>
      <c r="J229" s="136" t="s">
        <v>272</v>
      </c>
      <c r="K229" s="136" t="s">
        <v>757</v>
      </c>
      <c r="L229" s="136" t="s">
        <v>274</v>
      </c>
      <c r="M229" s="136" t="s">
        <v>758</v>
      </c>
      <c r="N229" s="136" t="s">
        <v>276</v>
      </c>
      <c r="O229" s="136" t="s">
        <v>759</v>
      </c>
      <c r="P229" s="136" t="s">
        <v>760</v>
      </c>
      <c r="Q229" s="136" t="s">
        <v>761</v>
      </c>
      <c r="R229" s="136" t="s">
        <v>761</v>
      </c>
      <c r="S229" s="136" t="s">
        <v>762</v>
      </c>
      <c r="T229" s="136" t="s">
        <v>281</v>
      </c>
      <c r="U229" s="136" t="s">
        <v>281</v>
      </c>
      <c r="V229" s="136" t="s">
        <v>47</v>
      </c>
      <c r="W229" s="136" t="s">
        <v>47</v>
      </c>
    </row>
    <row r="230" spans="1:23">
      <c r="A230" s="136" t="s">
        <v>1480</v>
      </c>
      <c r="B230" s="136" t="s">
        <v>628</v>
      </c>
      <c r="C230" s="136" t="s">
        <v>1065</v>
      </c>
      <c r="D230" s="136" t="str">
        <f t="shared" si="3"/>
        <v>Michael Martin</v>
      </c>
      <c r="E230" s="136" t="s">
        <v>267</v>
      </c>
      <c r="F230" s="136" t="s">
        <v>1096</v>
      </c>
      <c r="G230" s="233" t="s">
        <v>1481</v>
      </c>
      <c r="H230" s="136" t="s">
        <v>1482</v>
      </c>
      <c r="I230" s="136" t="s">
        <v>1483</v>
      </c>
      <c r="J230" s="136" t="s">
        <v>272</v>
      </c>
      <c r="K230" s="136" t="s">
        <v>1484</v>
      </c>
      <c r="L230" s="136" t="s">
        <v>1485</v>
      </c>
      <c r="M230" s="136" t="s">
        <v>1486</v>
      </c>
      <c r="N230" s="136" t="s">
        <v>276</v>
      </c>
      <c r="O230" s="136" t="s">
        <v>413</v>
      </c>
      <c r="P230" s="136" t="s">
        <v>1487</v>
      </c>
      <c r="Q230" s="136" t="s">
        <v>274</v>
      </c>
      <c r="R230" s="136" t="s">
        <v>274</v>
      </c>
      <c r="S230" s="136" t="s">
        <v>1488</v>
      </c>
      <c r="T230" s="136" t="s">
        <v>281</v>
      </c>
      <c r="U230" s="136" t="s">
        <v>281</v>
      </c>
      <c r="V230" s="136" t="s">
        <v>47</v>
      </c>
      <c r="W230" s="136" t="s">
        <v>47</v>
      </c>
    </row>
    <row r="231" spans="1:23">
      <c r="A231" s="136" t="s">
        <v>1489</v>
      </c>
      <c r="B231" s="136" t="s">
        <v>339</v>
      </c>
      <c r="C231" s="136" t="s">
        <v>1490</v>
      </c>
      <c r="D231" s="136" t="str">
        <f t="shared" si="3"/>
        <v>Peter Wouters</v>
      </c>
      <c r="E231" s="136" t="s">
        <v>267</v>
      </c>
      <c r="F231" s="136" t="s">
        <v>1096</v>
      </c>
      <c r="G231" s="233" t="s">
        <v>1481</v>
      </c>
      <c r="H231" s="136" t="s">
        <v>1482</v>
      </c>
      <c r="I231" s="136" t="s">
        <v>1491</v>
      </c>
      <c r="J231" s="136" t="s">
        <v>272</v>
      </c>
      <c r="K231" s="136" t="s">
        <v>1492</v>
      </c>
      <c r="L231" s="136" t="s">
        <v>274</v>
      </c>
      <c r="M231" s="136" t="s">
        <v>1493</v>
      </c>
      <c r="N231" s="136" t="s">
        <v>276</v>
      </c>
      <c r="O231" s="136" t="s">
        <v>413</v>
      </c>
      <c r="P231" s="136" t="s">
        <v>1494</v>
      </c>
      <c r="Q231" s="136" t="s">
        <v>1495</v>
      </c>
      <c r="R231" s="136" t="s">
        <v>274</v>
      </c>
      <c r="S231" s="136" t="s">
        <v>1496</v>
      </c>
      <c r="T231" s="136" t="s">
        <v>281</v>
      </c>
      <c r="U231" s="136" t="s">
        <v>281</v>
      </c>
      <c r="V231" s="136" t="s">
        <v>47</v>
      </c>
      <c r="W231" s="136" t="s">
        <v>47</v>
      </c>
    </row>
    <row r="232" spans="1:23">
      <c r="A232" s="136" t="s">
        <v>1398</v>
      </c>
      <c r="B232" s="136" t="s">
        <v>1399</v>
      </c>
      <c r="C232" s="136" t="s">
        <v>1400</v>
      </c>
      <c r="D232" s="136" t="str">
        <f t="shared" si="3"/>
        <v>Kyle Mock</v>
      </c>
      <c r="E232" s="136" t="s">
        <v>267</v>
      </c>
      <c r="F232" s="136" t="s">
        <v>1096</v>
      </c>
      <c r="G232" s="233" t="s">
        <v>1401</v>
      </c>
      <c r="H232" s="136" t="s">
        <v>1402</v>
      </c>
      <c r="I232" s="136" t="s">
        <v>1403</v>
      </c>
      <c r="J232" s="136" t="s">
        <v>272</v>
      </c>
      <c r="K232" s="136" t="s">
        <v>1404</v>
      </c>
      <c r="L232" s="136" t="s">
        <v>274</v>
      </c>
      <c r="M232" s="136" t="s">
        <v>1405</v>
      </c>
      <c r="N232" s="136" t="s">
        <v>276</v>
      </c>
      <c r="O232" s="136" t="s">
        <v>1406</v>
      </c>
      <c r="P232" s="136" t="s">
        <v>2521</v>
      </c>
      <c r="Q232" s="136" t="s">
        <v>274</v>
      </c>
      <c r="R232" s="136" t="s">
        <v>274</v>
      </c>
      <c r="S232" s="136" t="s">
        <v>1407</v>
      </c>
      <c r="T232" s="136" t="s">
        <v>281</v>
      </c>
      <c r="U232" s="136" t="s">
        <v>281</v>
      </c>
      <c r="V232" s="136" t="s">
        <v>47</v>
      </c>
      <c r="W232" s="136" t="s">
        <v>47</v>
      </c>
    </row>
    <row r="233" spans="1:23">
      <c r="A233" s="136" t="s">
        <v>1464</v>
      </c>
      <c r="B233" s="136" t="s">
        <v>1465</v>
      </c>
      <c r="C233" s="136" t="s">
        <v>1466</v>
      </c>
      <c r="D233" s="136" t="str">
        <f t="shared" si="3"/>
        <v>Amelia Kapp</v>
      </c>
      <c r="E233" s="136" t="s">
        <v>267</v>
      </c>
      <c r="F233" s="136" t="s">
        <v>755</v>
      </c>
      <c r="G233" s="233" t="s">
        <v>1467</v>
      </c>
      <c r="H233" s="136" t="s">
        <v>1468</v>
      </c>
      <c r="I233" s="136" t="s">
        <v>1469</v>
      </c>
      <c r="J233" s="136" t="s">
        <v>307</v>
      </c>
      <c r="K233" s="136" t="s">
        <v>1470</v>
      </c>
      <c r="L233" s="136" t="s">
        <v>274</v>
      </c>
      <c r="M233" s="136" t="s">
        <v>1471</v>
      </c>
      <c r="N233" s="136" t="s">
        <v>276</v>
      </c>
      <c r="O233" s="136" t="s">
        <v>1472</v>
      </c>
      <c r="P233" s="136" t="s">
        <v>1473</v>
      </c>
      <c r="Q233" s="136" t="s">
        <v>1474</v>
      </c>
      <c r="R233" s="136" t="s">
        <v>274</v>
      </c>
      <c r="S233" s="136" t="s">
        <v>1474</v>
      </c>
      <c r="T233" s="136" t="s">
        <v>281</v>
      </c>
      <c r="U233" s="136" t="s">
        <v>281</v>
      </c>
      <c r="V233" s="136" t="s">
        <v>281</v>
      </c>
      <c r="W233" s="136" t="s">
        <v>281</v>
      </c>
    </row>
    <row r="234" spans="1:23">
      <c r="A234" s="136" t="s">
        <v>1445</v>
      </c>
      <c r="B234" s="136" t="s">
        <v>621</v>
      </c>
      <c r="C234" s="136" t="s">
        <v>1446</v>
      </c>
      <c r="D234" s="136" t="str">
        <f t="shared" si="3"/>
        <v>Dennis Xenofos</v>
      </c>
      <c r="E234" s="136" t="s">
        <v>267</v>
      </c>
      <c r="F234" s="136" t="s">
        <v>755</v>
      </c>
      <c r="G234" s="233" t="s">
        <v>1438</v>
      </c>
      <c r="H234" s="136" t="s">
        <v>1439</v>
      </c>
      <c r="I234" s="136" t="s">
        <v>1447</v>
      </c>
      <c r="J234" s="136" t="s">
        <v>272</v>
      </c>
      <c r="K234" s="136" t="s">
        <v>1448</v>
      </c>
      <c r="L234" s="136" t="s">
        <v>274</v>
      </c>
      <c r="M234" s="136" t="s">
        <v>1449</v>
      </c>
      <c r="N234" s="136" t="s">
        <v>276</v>
      </c>
      <c r="O234" s="136" t="s">
        <v>1450</v>
      </c>
      <c r="P234" s="136" t="s">
        <v>1451</v>
      </c>
      <c r="Q234" s="136" t="s">
        <v>1452</v>
      </c>
      <c r="R234" s="136" t="s">
        <v>274</v>
      </c>
      <c r="S234" s="136" t="s">
        <v>1452</v>
      </c>
      <c r="T234" s="136" t="s">
        <v>281</v>
      </c>
      <c r="U234" s="136" t="s">
        <v>281</v>
      </c>
      <c r="V234" s="136" t="s">
        <v>281</v>
      </c>
      <c r="W234" s="136" t="s">
        <v>281</v>
      </c>
    </row>
    <row r="235" spans="1:23">
      <c r="A235" s="136" t="s">
        <v>1433</v>
      </c>
      <c r="B235" s="136" t="s">
        <v>1434</v>
      </c>
      <c r="C235" s="136" t="s">
        <v>1425</v>
      </c>
      <c r="D235" s="136" t="str">
        <f t="shared" si="3"/>
        <v>Tom Rendall</v>
      </c>
      <c r="E235" s="136" t="s">
        <v>267</v>
      </c>
      <c r="F235" s="136" t="s">
        <v>755</v>
      </c>
      <c r="G235" s="233" t="s">
        <v>1426</v>
      </c>
      <c r="H235" s="136" t="s">
        <v>1427</v>
      </c>
      <c r="I235" s="136" t="s">
        <v>1435</v>
      </c>
      <c r="J235" s="136" t="s">
        <v>272</v>
      </c>
      <c r="K235" s="136" t="s">
        <v>1429</v>
      </c>
      <c r="L235" s="136" t="s">
        <v>274</v>
      </c>
      <c r="M235" s="136" t="s">
        <v>1430</v>
      </c>
      <c r="N235" s="136" t="s">
        <v>276</v>
      </c>
      <c r="O235" s="136" t="s">
        <v>1031</v>
      </c>
      <c r="P235" s="136" t="s">
        <v>1431</v>
      </c>
      <c r="Q235" s="136" t="s">
        <v>274</v>
      </c>
      <c r="R235" s="136" t="s">
        <v>274</v>
      </c>
      <c r="S235" s="136" t="s">
        <v>1432</v>
      </c>
      <c r="T235" s="136" t="s">
        <v>281</v>
      </c>
      <c r="U235" s="136" t="s">
        <v>281</v>
      </c>
      <c r="V235" s="136" t="s">
        <v>281</v>
      </c>
      <c r="W235" s="136" t="s">
        <v>281</v>
      </c>
    </row>
    <row r="236" spans="1:23">
      <c r="A236" s="136" t="s">
        <v>1424</v>
      </c>
      <c r="B236" s="136" t="s">
        <v>1085</v>
      </c>
      <c r="C236" s="136" t="s">
        <v>1425</v>
      </c>
      <c r="D236" s="136" t="str">
        <f t="shared" si="3"/>
        <v>Glenn Rendall</v>
      </c>
      <c r="E236" s="136" t="s">
        <v>267</v>
      </c>
      <c r="F236" s="136" t="s">
        <v>755</v>
      </c>
      <c r="G236" s="233" t="s">
        <v>1426</v>
      </c>
      <c r="H236" s="136" t="s">
        <v>1427</v>
      </c>
      <c r="I236" s="136" t="s">
        <v>1428</v>
      </c>
      <c r="J236" s="136" t="s">
        <v>272</v>
      </c>
      <c r="K236" s="136" t="s">
        <v>1429</v>
      </c>
      <c r="L236" s="136" t="s">
        <v>274</v>
      </c>
      <c r="M236" s="136" t="s">
        <v>1430</v>
      </c>
      <c r="N236" s="136" t="s">
        <v>276</v>
      </c>
      <c r="O236" s="136" t="s">
        <v>1031</v>
      </c>
      <c r="P236" s="136" t="s">
        <v>1431</v>
      </c>
      <c r="Q236" s="136" t="s">
        <v>274</v>
      </c>
      <c r="R236" s="136" t="s">
        <v>274</v>
      </c>
      <c r="S236" s="136" t="s">
        <v>1432</v>
      </c>
      <c r="T236" s="136" t="s">
        <v>281</v>
      </c>
      <c r="U236" s="136" t="s">
        <v>281</v>
      </c>
      <c r="V236" s="136" t="s">
        <v>281</v>
      </c>
      <c r="W236" s="136" t="s">
        <v>281</v>
      </c>
    </row>
    <row r="237" spans="1:23">
      <c r="A237" s="136" t="s">
        <v>1415</v>
      </c>
      <c r="B237" s="136" t="s">
        <v>1416</v>
      </c>
      <c r="C237" s="136" t="s">
        <v>1417</v>
      </c>
      <c r="D237" s="136" t="str">
        <f t="shared" si="3"/>
        <v>TERENCE O'Hare</v>
      </c>
      <c r="E237" s="136" t="s">
        <v>267</v>
      </c>
      <c r="F237" s="136" t="s">
        <v>1096</v>
      </c>
      <c r="G237" s="233" t="s">
        <v>1418</v>
      </c>
      <c r="H237" s="136" t="s">
        <v>1419</v>
      </c>
      <c r="I237" s="136" t="s">
        <v>1420</v>
      </c>
      <c r="J237" s="136" t="s">
        <v>272</v>
      </c>
      <c r="K237" s="136" t="s">
        <v>1421</v>
      </c>
      <c r="L237" s="136" t="s">
        <v>274</v>
      </c>
      <c r="M237" s="136" t="s">
        <v>504</v>
      </c>
      <c r="N237" s="136" t="s">
        <v>276</v>
      </c>
      <c r="O237" s="136" t="s">
        <v>469</v>
      </c>
      <c r="P237" s="136" t="s">
        <v>1422</v>
      </c>
      <c r="Q237" s="136" t="s">
        <v>274</v>
      </c>
      <c r="R237" s="136" t="s">
        <v>274</v>
      </c>
      <c r="S237" s="136" t="s">
        <v>1423</v>
      </c>
      <c r="T237" s="136" t="s">
        <v>281</v>
      </c>
      <c r="U237" s="136" t="s">
        <v>281</v>
      </c>
      <c r="V237" s="136" t="s">
        <v>47</v>
      </c>
      <c r="W237" s="136" t="s">
        <v>47</v>
      </c>
    </row>
    <row r="238" spans="1:23">
      <c r="A238" s="136" t="s">
        <v>292</v>
      </c>
      <c r="B238" s="136" t="s">
        <v>293</v>
      </c>
      <c r="C238" s="136" t="s">
        <v>294</v>
      </c>
      <c r="D238" s="136" t="str">
        <f t="shared" si="3"/>
        <v>Brett Bollard</v>
      </c>
      <c r="E238" s="136" t="s">
        <v>267</v>
      </c>
      <c r="F238" s="136" t="s">
        <v>268</v>
      </c>
      <c r="G238" s="233" t="s">
        <v>295</v>
      </c>
      <c r="H238" s="136" t="s">
        <v>296</v>
      </c>
      <c r="I238" s="136" t="s">
        <v>297</v>
      </c>
      <c r="J238" s="136" t="s">
        <v>272</v>
      </c>
      <c r="K238" s="136" t="s">
        <v>298</v>
      </c>
      <c r="L238" s="136" t="s">
        <v>274</v>
      </c>
      <c r="M238" s="136" t="s">
        <v>299</v>
      </c>
      <c r="N238" s="136" t="s">
        <v>276</v>
      </c>
      <c r="O238" s="136" t="s">
        <v>300</v>
      </c>
      <c r="P238" s="136" t="s">
        <v>301</v>
      </c>
      <c r="Q238" s="136" t="s">
        <v>302</v>
      </c>
      <c r="R238" s="136" t="s">
        <v>274</v>
      </c>
      <c r="S238" s="136" t="s">
        <v>303</v>
      </c>
      <c r="T238" s="136" t="s">
        <v>281</v>
      </c>
      <c r="U238" s="136" t="s">
        <v>281</v>
      </c>
      <c r="V238" s="136" t="s">
        <v>47</v>
      </c>
      <c r="W238" s="136" t="s">
        <v>47</v>
      </c>
    </row>
    <row r="239" spans="1:23">
      <c r="A239" s="136" t="s">
        <v>1363</v>
      </c>
      <c r="B239" s="136" t="s">
        <v>1364</v>
      </c>
      <c r="C239" s="136" t="s">
        <v>1357</v>
      </c>
      <c r="D239" s="136" t="str">
        <f t="shared" si="3"/>
        <v>Logan Orsini</v>
      </c>
      <c r="E239" s="136" t="s">
        <v>267</v>
      </c>
      <c r="F239" s="136" t="s">
        <v>755</v>
      </c>
      <c r="G239" s="233" t="s">
        <v>1358</v>
      </c>
      <c r="H239" s="136" t="s">
        <v>1359</v>
      </c>
      <c r="I239" s="136" t="s">
        <v>1365</v>
      </c>
      <c r="J239" s="136" t="s">
        <v>272</v>
      </c>
      <c r="K239" s="136" t="s">
        <v>1366</v>
      </c>
      <c r="L239" s="136" t="s">
        <v>274</v>
      </c>
      <c r="M239" s="136" t="s">
        <v>792</v>
      </c>
      <c r="N239" s="136" t="s">
        <v>276</v>
      </c>
      <c r="O239" s="136" t="s">
        <v>300</v>
      </c>
      <c r="P239" s="136" t="s">
        <v>1361</v>
      </c>
      <c r="Q239" s="136" t="s">
        <v>274</v>
      </c>
      <c r="R239" s="136" t="s">
        <v>274</v>
      </c>
      <c r="S239" s="136" t="s">
        <v>1362</v>
      </c>
      <c r="T239" s="136" t="s">
        <v>281</v>
      </c>
      <c r="U239" s="136" t="s">
        <v>281</v>
      </c>
      <c r="V239" s="136" t="s">
        <v>47</v>
      </c>
      <c r="W239" s="136" t="s">
        <v>47</v>
      </c>
    </row>
    <row r="240" spans="1:23">
      <c r="A240" s="136" t="s">
        <v>1313</v>
      </c>
      <c r="B240" s="136" t="s">
        <v>1314</v>
      </c>
      <c r="C240" s="136" t="s">
        <v>1068</v>
      </c>
      <c r="D240" s="136" t="str">
        <f t="shared" si="3"/>
        <v>Kurtis Jackson</v>
      </c>
      <c r="E240" s="136" t="s">
        <v>267</v>
      </c>
      <c r="F240" s="136" t="s">
        <v>755</v>
      </c>
      <c r="G240" s="233" t="s">
        <v>1306</v>
      </c>
      <c r="H240" s="136" t="s">
        <v>1307</v>
      </c>
      <c r="I240" s="136" t="s">
        <v>1315</v>
      </c>
      <c r="J240" s="136" t="s">
        <v>272</v>
      </c>
      <c r="K240" s="136" t="s">
        <v>1316</v>
      </c>
      <c r="L240" s="136" t="s">
        <v>274</v>
      </c>
      <c r="M240" s="136" t="s">
        <v>699</v>
      </c>
      <c r="N240" s="136" t="s">
        <v>276</v>
      </c>
      <c r="O240" s="136" t="s">
        <v>700</v>
      </c>
      <c r="P240" s="136" t="s">
        <v>1317</v>
      </c>
      <c r="Q240" s="136" t="s">
        <v>274</v>
      </c>
      <c r="R240" s="136" t="s">
        <v>274</v>
      </c>
      <c r="S240" s="136" t="s">
        <v>1318</v>
      </c>
      <c r="T240" s="136" t="s">
        <v>281</v>
      </c>
      <c r="U240" s="136" t="s">
        <v>281</v>
      </c>
      <c r="V240" s="136" t="s">
        <v>47</v>
      </c>
      <c r="W240" s="136" t="s">
        <v>47</v>
      </c>
    </row>
    <row r="241" spans="1:23">
      <c r="A241" s="136" t="s">
        <v>1319</v>
      </c>
      <c r="B241" s="136" t="s">
        <v>1320</v>
      </c>
      <c r="C241" s="136" t="s">
        <v>1321</v>
      </c>
      <c r="D241" s="136" t="str">
        <f t="shared" si="3"/>
        <v>BEN JUDD</v>
      </c>
      <c r="E241" s="136" t="s">
        <v>267</v>
      </c>
      <c r="F241" s="136" t="s">
        <v>1096</v>
      </c>
      <c r="G241" s="233" t="s">
        <v>1322</v>
      </c>
      <c r="H241" s="136" t="s">
        <v>1323</v>
      </c>
      <c r="I241" s="136" t="s">
        <v>1324</v>
      </c>
      <c r="J241" s="136" t="s">
        <v>272</v>
      </c>
      <c r="K241" s="136" t="s">
        <v>1325</v>
      </c>
      <c r="L241" s="136" t="s">
        <v>274</v>
      </c>
      <c r="M241" s="136" t="s">
        <v>1326</v>
      </c>
      <c r="N241" s="136" t="s">
        <v>276</v>
      </c>
      <c r="O241" s="136" t="s">
        <v>1327</v>
      </c>
      <c r="P241" s="136" t="s">
        <v>1328</v>
      </c>
      <c r="Q241" s="136" t="s">
        <v>1329</v>
      </c>
      <c r="R241" s="136" t="s">
        <v>1330</v>
      </c>
      <c r="S241" s="136" t="s">
        <v>1329</v>
      </c>
      <c r="T241" s="136" t="s">
        <v>281</v>
      </c>
      <c r="U241" s="136" t="s">
        <v>281</v>
      </c>
      <c r="V241" s="136" t="s">
        <v>47</v>
      </c>
      <c r="W241" s="136" t="s">
        <v>47</v>
      </c>
    </row>
    <row r="242" spans="1:23">
      <c r="A242" s="136" t="s">
        <v>1304</v>
      </c>
      <c r="B242" s="136" t="s">
        <v>938</v>
      </c>
      <c r="C242" s="136" t="s">
        <v>1305</v>
      </c>
      <c r="D242" s="136" t="str">
        <f t="shared" si="3"/>
        <v>Adam Fairbairn</v>
      </c>
      <c r="E242" s="136" t="s">
        <v>267</v>
      </c>
      <c r="F242" s="136" t="s">
        <v>1096</v>
      </c>
      <c r="G242" s="233" t="s">
        <v>1306</v>
      </c>
      <c r="H242" s="136" t="s">
        <v>1307</v>
      </c>
      <c r="I242" s="136" t="s">
        <v>1308</v>
      </c>
      <c r="J242" s="136" t="s">
        <v>272</v>
      </c>
      <c r="K242" s="136" t="s">
        <v>1309</v>
      </c>
      <c r="L242" s="136" t="s">
        <v>274</v>
      </c>
      <c r="M242" s="136" t="s">
        <v>1310</v>
      </c>
      <c r="N242" s="136" t="s">
        <v>276</v>
      </c>
      <c r="O242" s="136" t="s">
        <v>365</v>
      </c>
      <c r="P242" s="136" t="s">
        <v>1311</v>
      </c>
      <c r="Q242" s="136" t="s">
        <v>274</v>
      </c>
      <c r="R242" s="136" t="s">
        <v>274</v>
      </c>
      <c r="S242" s="136" t="s">
        <v>1312</v>
      </c>
      <c r="T242" s="136" t="s">
        <v>281</v>
      </c>
      <c r="U242" s="136" t="s">
        <v>281</v>
      </c>
      <c r="V242" s="136" t="s">
        <v>47</v>
      </c>
      <c r="W242" s="136" t="s">
        <v>47</v>
      </c>
    </row>
    <row r="243" spans="1:23">
      <c r="A243" s="136" t="s">
        <v>1296</v>
      </c>
      <c r="B243" s="136" t="s">
        <v>1297</v>
      </c>
      <c r="C243" s="136" t="s">
        <v>1298</v>
      </c>
      <c r="D243" s="136" t="str">
        <f t="shared" si="3"/>
        <v>Aidan Porth</v>
      </c>
      <c r="E243" s="136" t="s">
        <v>267</v>
      </c>
      <c r="F243" s="136" t="s">
        <v>1096</v>
      </c>
      <c r="G243" s="233" t="s">
        <v>1289</v>
      </c>
      <c r="H243" s="136" t="s">
        <v>1290</v>
      </c>
      <c r="I243" s="136" t="s">
        <v>1299</v>
      </c>
      <c r="J243" s="136" t="s">
        <v>272</v>
      </c>
      <c r="K243" s="136" t="s">
        <v>1300</v>
      </c>
      <c r="L243" s="136" t="s">
        <v>274</v>
      </c>
      <c r="M243" s="136" t="s">
        <v>1301</v>
      </c>
      <c r="N243" s="136" t="s">
        <v>276</v>
      </c>
      <c r="O243" s="136" t="s">
        <v>469</v>
      </c>
      <c r="P243" s="136" t="s">
        <v>1302</v>
      </c>
      <c r="Q243" s="136" t="s">
        <v>274</v>
      </c>
      <c r="R243" s="136" t="s">
        <v>274</v>
      </c>
      <c r="S243" s="136" t="s">
        <v>1303</v>
      </c>
      <c r="T243" s="136" t="s">
        <v>281</v>
      </c>
      <c r="U243" s="136" t="s">
        <v>281</v>
      </c>
      <c r="V243" s="136" t="s">
        <v>47</v>
      </c>
      <c r="W243" s="136" t="s">
        <v>47</v>
      </c>
    </row>
    <row r="244" spans="1:23">
      <c r="A244" s="136" t="s">
        <v>1286</v>
      </c>
      <c r="B244" s="136" t="s">
        <v>1287</v>
      </c>
      <c r="C244" s="136" t="s">
        <v>1288</v>
      </c>
      <c r="D244" s="136" t="str">
        <f t="shared" si="3"/>
        <v>Chris Couch</v>
      </c>
      <c r="E244" s="136" t="s">
        <v>267</v>
      </c>
      <c r="F244" s="136" t="s">
        <v>1096</v>
      </c>
      <c r="G244" s="233" t="s">
        <v>1289</v>
      </c>
      <c r="H244" s="136" t="s">
        <v>1290</v>
      </c>
      <c r="I244" s="136" t="s">
        <v>1291</v>
      </c>
      <c r="J244" s="136" t="s">
        <v>272</v>
      </c>
      <c r="K244" s="136" t="s">
        <v>1292</v>
      </c>
      <c r="L244" s="136" t="s">
        <v>274</v>
      </c>
      <c r="M244" s="136" t="s">
        <v>1293</v>
      </c>
      <c r="N244" s="136" t="s">
        <v>276</v>
      </c>
      <c r="O244" s="136" t="s">
        <v>413</v>
      </c>
      <c r="P244" s="136" t="s">
        <v>1294</v>
      </c>
      <c r="Q244" s="136" t="s">
        <v>274</v>
      </c>
      <c r="R244" s="136" t="s">
        <v>274</v>
      </c>
      <c r="S244" s="136" t="s">
        <v>1295</v>
      </c>
      <c r="T244" s="136" t="s">
        <v>281</v>
      </c>
      <c r="U244" s="136" t="s">
        <v>281</v>
      </c>
      <c r="V244" s="136" t="s">
        <v>47</v>
      </c>
      <c r="W244" s="136" t="s">
        <v>47</v>
      </c>
    </row>
    <row r="245" spans="1:23">
      <c r="A245" s="136" t="s">
        <v>1277</v>
      </c>
      <c r="B245" s="136" t="s">
        <v>1262</v>
      </c>
      <c r="C245" s="136" t="s">
        <v>1278</v>
      </c>
      <c r="D245" s="136" t="str">
        <f t="shared" si="3"/>
        <v>Kody Wheeler</v>
      </c>
      <c r="E245" s="136" t="s">
        <v>267</v>
      </c>
      <c r="F245" s="136" t="s">
        <v>1096</v>
      </c>
      <c r="G245" s="233" t="s">
        <v>1279</v>
      </c>
      <c r="H245" s="136" t="s">
        <v>1280</v>
      </c>
      <c r="I245" s="136" t="s">
        <v>1281</v>
      </c>
      <c r="J245" s="136" t="s">
        <v>272</v>
      </c>
      <c r="K245" s="136" t="s">
        <v>1282</v>
      </c>
      <c r="L245" s="136" t="s">
        <v>274</v>
      </c>
      <c r="M245" s="136" t="s">
        <v>1283</v>
      </c>
      <c r="N245" s="136" t="s">
        <v>276</v>
      </c>
      <c r="O245" s="136" t="s">
        <v>907</v>
      </c>
      <c r="P245" s="136" t="s">
        <v>1284</v>
      </c>
      <c r="Q245" s="136" t="s">
        <v>274</v>
      </c>
      <c r="R245" s="136" t="s">
        <v>274</v>
      </c>
      <c r="S245" s="136" t="s">
        <v>1285</v>
      </c>
      <c r="T245" s="136" t="s">
        <v>281</v>
      </c>
      <c r="U245" s="136" t="s">
        <v>281</v>
      </c>
      <c r="V245" s="136" t="s">
        <v>47</v>
      </c>
      <c r="W245" s="136" t="s">
        <v>47</v>
      </c>
    </row>
    <row r="246" spans="1:23">
      <c r="A246" s="136" t="s">
        <v>963</v>
      </c>
      <c r="B246" s="136" t="s">
        <v>964</v>
      </c>
      <c r="C246" s="136" t="s">
        <v>965</v>
      </c>
      <c r="D246" s="136" t="str">
        <f t="shared" si="3"/>
        <v>Stephen McKay</v>
      </c>
      <c r="E246" s="136" t="s">
        <v>267</v>
      </c>
      <c r="F246" s="136" t="s">
        <v>329</v>
      </c>
      <c r="G246" s="233" t="s">
        <v>929</v>
      </c>
      <c r="H246" s="136" t="s">
        <v>930</v>
      </c>
      <c r="I246" s="136" t="s">
        <v>966</v>
      </c>
      <c r="J246" s="136" t="s">
        <v>272</v>
      </c>
      <c r="K246" s="136" t="s">
        <v>967</v>
      </c>
      <c r="L246" s="136" t="s">
        <v>274</v>
      </c>
      <c r="M246" s="136" t="s">
        <v>968</v>
      </c>
      <c r="N246" s="136" t="s">
        <v>276</v>
      </c>
      <c r="O246" s="136" t="s">
        <v>606</v>
      </c>
      <c r="P246" s="136" t="s">
        <v>2520</v>
      </c>
      <c r="Q246" s="136" t="s">
        <v>969</v>
      </c>
      <c r="R246" s="136" t="s">
        <v>970</v>
      </c>
      <c r="S246" s="136" t="s">
        <v>971</v>
      </c>
      <c r="T246" s="136" t="s">
        <v>281</v>
      </c>
      <c r="U246" s="136" t="s">
        <v>281</v>
      </c>
      <c r="V246" s="136" t="s">
        <v>47</v>
      </c>
      <c r="W246" s="136" t="s">
        <v>47</v>
      </c>
    </row>
    <row r="247" spans="1:23">
      <c r="A247" s="136" t="s">
        <v>1252</v>
      </c>
      <c r="B247" s="136" t="s">
        <v>1253</v>
      </c>
      <c r="C247" s="136" t="s">
        <v>1254</v>
      </c>
      <c r="D247" s="136" t="str">
        <f t="shared" si="3"/>
        <v>Darren Jenkins</v>
      </c>
      <c r="E247" s="136" t="s">
        <v>267</v>
      </c>
      <c r="F247" s="136" t="s">
        <v>1179</v>
      </c>
      <c r="G247" s="233" t="s">
        <v>1255</v>
      </c>
      <c r="H247" s="136" t="s">
        <v>1256</v>
      </c>
      <c r="I247" s="136" t="s">
        <v>1257</v>
      </c>
      <c r="J247" s="136" t="s">
        <v>272</v>
      </c>
      <c r="K247" s="136" t="s">
        <v>1258</v>
      </c>
      <c r="L247" s="136" t="s">
        <v>274</v>
      </c>
      <c r="M247" s="136" t="s">
        <v>299</v>
      </c>
      <c r="N247" s="136" t="s">
        <v>276</v>
      </c>
      <c r="O247" s="136" t="s">
        <v>300</v>
      </c>
      <c r="P247" s="136" t="s">
        <v>1259</v>
      </c>
      <c r="Q247" s="136" t="s">
        <v>274</v>
      </c>
      <c r="R247" s="136" t="s">
        <v>274</v>
      </c>
      <c r="S247" s="136" t="s">
        <v>1260</v>
      </c>
      <c r="T247" s="136" t="s">
        <v>281</v>
      </c>
      <c r="U247" s="136" t="s">
        <v>281</v>
      </c>
      <c r="V247" s="136" t="s">
        <v>47</v>
      </c>
      <c r="W247" s="136" t="s">
        <v>47</v>
      </c>
    </row>
    <row r="248" spans="1:23">
      <c r="A248" s="136" t="s">
        <v>1266</v>
      </c>
      <c r="B248" s="136" t="s">
        <v>490</v>
      </c>
      <c r="C248" s="136" t="s">
        <v>1254</v>
      </c>
      <c r="D248" s="136" t="str">
        <f t="shared" si="3"/>
        <v>Tyler Jenkins</v>
      </c>
      <c r="E248" s="136" t="s">
        <v>284</v>
      </c>
      <c r="F248" s="136" t="s">
        <v>1179</v>
      </c>
      <c r="G248" s="233" t="s">
        <v>1255</v>
      </c>
      <c r="H248" s="136" t="s">
        <v>1256</v>
      </c>
      <c r="I248" s="136" t="s">
        <v>1267</v>
      </c>
      <c r="J248" s="136" t="s">
        <v>272</v>
      </c>
      <c r="K248" s="136" t="s">
        <v>1258</v>
      </c>
      <c r="L248" s="136" t="s">
        <v>274</v>
      </c>
      <c r="M248" s="136" t="s">
        <v>299</v>
      </c>
      <c r="N248" s="136" t="s">
        <v>276</v>
      </c>
      <c r="O248" s="136" t="s">
        <v>300</v>
      </c>
      <c r="P248" s="136" t="s">
        <v>1264</v>
      </c>
      <c r="Q248" s="136" t="s">
        <v>274</v>
      </c>
      <c r="R248" s="136" t="s">
        <v>274</v>
      </c>
      <c r="S248" s="136" t="s">
        <v>1265</v>
      </c>
      <c r="T248" s="136" t="s">
        <v>281</v>
      </c>
      <c r="U248" s="136" t="s">
        <v>281</v>
      </c>
      <c r="V248" s="136" t="s">
        <v>47</v>
      </c>
      <c r="W248" s="136" t="s">
        <v>47</v>
      </c>
    </row>
    <row r="249" spans="1:23">
      <c r="A249" s="136" t="s">
        <v>1261</v>
      </c>
      <c r="B249" s="136" t="s">
        <v>1262</v>
      </c>
      <c r="C249" s="136" t="s">
        <v>1254</v>
      </c>
      <c r="D249" s="136" t="str">
        <f t="shared" si="3"/>
        <v>Kody Jenkins</v>
      </c>
      <c r="E249" s="136" t="s">
        <v>284</v>
      </c>
      <c r="F249" s="136" t="s">
        <v>1179</v>
      </c>
      <c r="G249" s="233" t="s">
        <v>1255</v>
      </c>
      <c r="H249" s="136" t="s">
        <v>1256</v>
      </c>
      <c r="I249" s="136" t="s">
        <v>1263</v>
      </c>
      <c r="J249" s="136" t="s">
        <v>272</v>
      </c>
      <c r="K249" s="136" t="s">
        <v>1258</v>
      </c>
      <c r="L249" s="136" t="s">
        <v>274</v>
      </c>
      <c r="M249" s="136" t="s">
        <v>299</v>
      </c>
      <c r="N249" s="136" t="s">
        <v>276</v>
      </c>
      <c r="O249" s="136" t="s">
        <v>300</v>
      </c>
      <c r="P249" s="136" t="s">
        <v>1264</v>
      </c>
      <c r="Q249" s="136" t="s">
        <v>274</v>
      </c>
      <c r="R249" s="136" t="s">
        <v>274</v>
      </c>
      <c r="S249" s="136" t="s">
        <v>1265</v>
      </c>
      <c r="T249" s="136" t="s">
        <v>281</v>
      </c>
      <c r="U249" s="136" t="s">
        <v>281</v>
      </c>
      <c r="V249" s="136" t="s">
        <v>47</v>
      </c>
      <c r="W249" s="136" t="s">
        <v>47</v>
      </c>
    </row>
    <row r="250" spans="1:23">
      <c r="A250" s="136" t="s">
        <v>1169</v>
      </c>
      <c r="B250" s="136" t="s">
        <v>1170</v>
      </c>
      <c r="C250" s="136" t="s">
        <v>1171</v>
      </c>
      <c r="D250" s="136" t="str">
        <f t="shared" si="3"/>
        <v>Alexei Waughman</v>
      </c>
      <c r="E250" s="136" t="s">
        <v>267</v>
      </c>
      <c r="F250" s="136" t="s">
        <v>1096</v>
      </c>
      <c r="G250" s="233" t="s">
        <v>1148</v>
      </c>
      <c r="H250" s="136" t="s">
        <v>1149</v>
      </c>
      <c r="I250" s="136" t="s">
        <v>1172</v>
      </c>
      <c r="J250" s="136" t="s">
        <v>272</v>
      </c>
      <c r="K250" s="136" t="s">
        <v>1173</v>
      </c>
      <c r="L250" s="136" t="s">
        <v>274</v>
      </c>
      <c r="M250" s="136" t="s">
        <v>896</v>
      </c>
      <c r="N250" s="136" t="s">
        <v>276</v>
      </c>
      <c r="O250" s="136" t="s">
        <v>897</v>
      </c>
      <c r="P250" s="136" t="s">
        <v>1174</v>
      </c>
      <c r="Q250" s="136" t="s">
        <v>1175</v>
      </c>
      <c r="R250" s="136" t="s">
        <v>274</v>
      </c>
      <c r="S250" s="136" t="s">
        <v>1175</v>
      </c>
      <c r="T250" s="136" t="s">
        <v>281</v>
      </c>
      <c r="U250" s="136" t="s">
        <v>281</v>
      </c>
      <c r="V250" s="136" t="s">
        <v>47</v>
      </c>
      <c r="W250" s="136" t="s">
        <v>47</v>
      </c>
    </row>
    <row r="251" spans="1:23">
      <c r="A251" s="136" t="s">
        <v>1161</v>
      </c>
      <c r="B251" s="136" t="s">
        <v>516</v>
      </c>
      <c r="C251" s="136" t="s">
        <v>1162</v>
      </c>
      <c r="D251" s="136" t="str">
        <f t="shared" si="3"/>
        <v>James Ward</v>
      </c>
      <c r="E251" s="136" t="s">
        <v>267</v>
      </c>
      <c r="F251" s="136" t="s">
        <v>1096</v>
      </c>
      <c r="G251" s="233" t="s">
        <v>1148</v>
      </c>
      <c r="H251" s="136" t="s">
        <v>1149</v>
      </c>
      <c r="I251" s="136" t="s">
        <v>1163</v>
      </c>
      <c r="J251" s="136" t="s">
        <v>272</v>
      </c>
      <c r="K251" s="136" t="s">
        <v>1164</v>
      </c>
      <c r="L251" s="136" t="s">
        <v>274</v>
      </c>
      <c r="M251" s="136" t="s">
        <v>1165</v>
      </c>
      <c r="N251" s="136" t="s">
        <v>276</v>
      </c>
      <c r="O251" s="136" t="s">
        <v>1166</v>
      </c>
      <c r="P251" s="136" t="s">
        <v>1167</v>
      </c>
      <c r="Q251" s="136" t="s">
        <v>274</v>
      </c>
      <c r="R251" s="136" t="s">
        <v>274</v>
      </c>
      <c r="S251" s="136" t="s">
        <v>1168</v>
      </c>
      <c r="T251" s="136" t="s">
        <v>281</v>
      </c>
      <c r="U251" s="136" t="s">
        <v>281</v>
      </c>
      <c r="V251" s="136" t="s">
        <v>47</v>
      </c>
      <c r="W251" s="136" t="s">
        <v>47</v>
      </c>
    </row>
    <row r="252" spans="1:23">
      <c r="A252" s="136" t="s">
        <v>1140</v>
      </c>
      <c r="B252" s="136" t="s">
        <v>1141</v>
      </c>
      <c r="C252" s="136" t="s">
        <v>1132</v>
      </c>
      <c r="D252" s="136" t="str">
        <f t="shared" si="3"/>
        <v>Erika Dunn</v>
      </c>
      <c r="E252" s="136" t="s">
        <v>267</v>
      </c>
      <c r="F252" s="136" t="s">
        <v>755</v>
      </c>
      <c r="G252" s="233" t="s">
        <v>1133</v>
      </c>
      <c r="H252" s="136" t="s">
        <v>1134</v>
      </c>
      <c r="I252" s="136" t="s">
        <v>1142</v>
      </c>
      <c r="J252" s="136" t="s">
        <v>307</v>
      </c>
      <c r="K252" s="136" t="s">
        <v>1143</v>
      </c>
      <c r="L252" s="136" t="s">
        <v>274</v>
      </c>
      <c r="M252" s="136" t="s">
        <v>1144</v>
      </c>
      <c r="N252" s="136" t="s">
        <v>276</v>
      </c>
      <c r="O252" s="136" t="s">
        <v>1004</v>
      </c>
      <c r="P252" s="136" t="s">
        <v>1138</v>
      </c>
      <c r="Q252" s="136" t="s">
        <v>1139</v>
      </c>
      <c r="R252" s="136" t="s">
        <v>274</v>
      </c>
      <c r="S252" s="136" t="s">
        <v>1139</v>
      </c>
      <c r="T252" s="136" t="s">
        <v>281</v>
      </c>
      <c r="U252" s="136" t="s">
        <v>281</v>
      </c>
      <c r="V252" s="136" t="s">
        <v>47</v>
      </c>
      <c r="W252" s="136" t="s">
        <v>47</v>
      </c>
    </row>
    <row r="253" spans="1:23">
      <c r="A253" s="136" t="s">
        <v>1130</v>
      </c>
      <c r="B253" s="136" t="s">
        <v>1131</v>
      </c>
      <c r="C253" s="136" t="s">
        <v>1132</v>
      </c>
      <c r="D253" s="136" t="str">
        <f t="shared" si="3"/>
        <v>Darcy Dunn</v>
      </c>
      <c r="E253" s="136" t="s">
        <v>267</v>
      </c>
      <c r="F253" s="136" t="s">
        <v>755</v>
      </c>
      <c r="G253" s="233" t="s">
        <v>1133</v>
      </c>
      <c r="H253" s="136" t="s">
        <v>1134</v>
      </c>
      <c r="I253" s="136" t="s">
        <v>1135</v>
      </c>
      <c r="J253" s="136" t="s">
        <v>272</v>
      </c>
      <c r="K253" s="136" t="s">
        <v>1136</v>
      </c>
      <c r="L253" s="136" t="s">
        <v>274</v>
      </c>
      <c r="M253" s="136" t="s">
        <v>1137</v>
      </c>
      <c r="N253" s="136" t="s">
        <v>276</v>
      </c>
      <c r="O253" s="136" t="s">
        <v>1004</v>
      </c>
      <c r="P253" s="136" t="s">
        <v>1138</v>
      </c>
      <c r="Q253" s="136" t="s">
        <v>1139</v>
      </c>
      <c r="R253" s="136" t="s">
        <v>274</v>
      </c>
      <c r="S253" s="136" t="s">
        <v>1139</v>
      </c>
      <c r="T253" s="136" t="s">
        <v>281</v>
      </c>
      <c r="U253" s="136" t="s">
        <v>281</v>
      </c>
      <c r="V253" s="136" t="s">
        <v>47</v>
      </c>
      <c r="W253" s="136" t="s">
        <v>47</v>
      </c>
    </row>
    <row r="254" spans="1:23">
      <c r="A254" s="136" t="s">
        <v>1113</v>
      </c>
      <c r="B254" s="136" t="s">
        <v>1114</v>
      </c>
      <c r="C254" s="136" t="s">
        <v>1115</v>
      </c>
      <c r="D254" s="136" t="str">
        <f t="shared" si="3"/>
        <v>Wade Cooper</v>
      </c>
      <c r="E254" s="136" t="s">
        <v>267</v>
      </c>
      <c r="F254" s="136" t="s">
        <v>1179</v>
      </c>
      <c r="G254" s="233" t="s">
        <v>2438</v>
      </c>
      <c r="H254" s="136" t="s">
        <v>2444</v>
      </c>
      <c r="I254" s="136" t="s">
        <v>1116</v>
      </c>
      <c r="J254" s="136" t="s">
        <v>272</v>
      </c>
      <c r="K254" s="136" t="s">
        <v>1117</v>
      </c>
      <c r="L254" s="136" t="s">
        <v>274</v>
      </c>
      <c r="M254" s="136" t="s">
        <v>1118</v>
      </c>
      <c r="N254" s="136" t="s">
        <v>276</v>
      </c>
      <c r="O254" s="136" t="s">
        <v>495</v>
      </c>
      <c r="P254" s="136" t="s">
        <v>1119</v>
      </c>
      <c r="Q254" s="136" t="s">
        <v>274</v>
      </c>
      <c r="R254" s="136" t="s">
        <v>274</v>
      </c>
      <c r="S254" s="136" t="s">
        <v>1120</v>
      </c>
      <c r="T254" s="136" t="s">
        <v>281</v>
      </c>
      <c r="U254" s="136" t="s">
        <v>281</v>
      </c>
      <c r="V254" s="136" t="s">
        <v>281</v>
      </c>
      <c r="W254" s="136" t="s">
        <v>281</v>
      </c>
    </row>
    <row r="255" spans="1:23">
      <c r="A255" s="136" t="s">
        <v>1074</v>
      </c>
      <c r="B255" s="136" t="s">
        <v>1075</v>
      </c>
      <c r="C255" s="136" t="s">
        <v>1076</v>
      </c>
      <c r="D255" s="136" t="str">
        <f t="shared" si="3"/>
        <v>Zac Stubbs</v>
      </c>
      <c r="E255" s="136" t="s">
        <v>267</v>
      </c>
      <c r="F255" s="136" t="s">
        <v>316</v>
      </c>
      <c r="G255" s="233" t="s">
        <v>1077</v>
      </c>
      <c r="H255" s="136" t="s">
        <v>1078</v>
      </c>
      <c r="I255" s="136" t="s">
        <v>1079</v>
      </c>
      <c r="J255" s="136" t="s">
        <v>272</v>
      </c>
      <c r="K255" s="136" t="s">
        <v>1080</v>
      </c>
      <c r="L255" s="136" t="s">
        <v>274</v>
      </c>
      <c r="M255" s="136" t="s">
        <v>1081</v>
      </c>
      <c r="N255" s="136" t="s">
        <v>276</v>
      </c>
      <c r="O255" s="136" t="s">
        <v>595</v>
      </c>
      <c r="P255" s="136" t="s">
        <v>1082</v>
      </c>
      <c r="Q255" s="136" t="s">
        <v>1083</v>
      </c>
      <c r="R255" s="136" t="s">
        <v>274</v>
      </c>
      <c r="S255" s="136" t="s">
        <v>1083</v>
      </c>
      <c r="T255" s="136" t="s">
        <v>281</v>
      </c>
      <c r="U255" s="136" t="s">
        <v>281</v>
      </c>
      <c r="V255" s="136" t="s">
        <v>47</v>
      </c>
      <c r="W255" s="136" t="s">
        <v>47</v>
      </c>
    </row>
    <row r="256" spans="1:23">
      <c r="A256" s="136" t="s">
        <v>310</v>
      </c>
      <c r="B256" s="136" t="s">
        <v>311</v>
      </c>
      <c r="C256" s="136" t="s">
        <v>294</v>
      </c>
      <c r="D256" s="136" t="str">
        <f t="shared" si="3"/>
        <v>Luke Bollard</v>
      </c>
      <c r="E256" s="136" t="s">
        <v>267</v>
      </c>
      <c r="F256" s="136" t="s">
        <v>268</v>
      </c>
      <c r="G256" s="233" t="s">
        <v>295</v>
      </c>
      <c r="H256" s="136" t="s">
        <v>296</v>
      </c>
      <c r="I256" s="136" t="s">
        <v>312</v>
      </c>
      <c r="J256" s="136" t="s">
        <v>272</v>
      </c>
      <c r="K256" s="136" t="s">
        <v>298</v>
      </c>
      <c r="L256" s="136" t="s">
        <v>274</v>
      </c>
      <c r="M256" s="136" t="s">
        <v>299</v>
      </c>
      <c r="N256" s="136" t="s">
        <v>276</v>
      </c>
      <c r="O256" s="136" t="s">
        <v>300</v>
      </c>
      <c r="P256" s="136" t="s">
        <v>301</v>
      </c>
      <c r="Q256" s="136" t="s">
        <v>302</v>
      </c>
      <c r="R256" s="136" t="s">
        <v>274</v>
      </c>
      <c r="S256" s="136" t="s">
        <v>303</v>
      </c>
      <c r="T256" s="136" t="s">
        <v>281</v>
      </c>
      <c r="U256" s="136" t="s">
        <v>281</v>
      </c>
      <c r="V256" s="136" t="s">
        <v>47</v>
      </c>
      <c r="W256" s="136" t="s">
        <v>47</v>
      </c>
    </row>
    <row r="257" spans="1:23">
      <c r="A257" s="136" t="s">
        <v>1067</v>
      </c>
      <c r="B257" s="136" t="s">
        <v>734</v>
      </c>
      <c r="C257" s="136" t="s">
        <v>1068</v>
      </c>
      <c r="D257" s="136" t="str">
        <f t="shared" si="3"/>
        <v>Joshua Jackson</v>
      </c>
      <c r="E257" s="136" t="s">
        <v>267</v>
      </c>
      <c r="F257" s="136" t="s">
        <v>329</v>
      </c>
      <c r="G257" s="233" t="s">
        <v>1056</v>
      </c>
      <c r="H257" s="136" t="s">
        <v>1057</v>
      </c>
      <c r="I257" s="136" t="s">
        <v>1069</v>
      </c>
      <c r="J257" s="136" t="s">
        <v>272</v>
      </c>
      <c r="K257" s="136" t="s">
        <v>1070</v>
      </c>
      <c r="L257" s="136" t="s">
        <v>274</v>
      </c>
      <c r="M257" s="136" t="s">
        <v>1071</v>
      </c>
      <c r="N257" s="136" t="s">
        <v>276</v>
      </c>
      <c r="O257" s="136" t="s">
        <v>888</v>
      </c>
      <c r="P257" s="136" t="s">
        <v>1072</v>
      </c>
      <c r="Q257" s="136" t="s">
        <v>1073</v>
      </c>
      <c r="R257" s="136" t="s">
        <v>1073</v>
      </c>
      <c r="S257" s="136" t="s">
        <v>1073</v>
      </c>
      <c r="T257" s="136" t="s">
        <v>281</v>
      </c>
      <c r="U257" s="136" t="s">
        <v>281</v>
      </c>
      <c r="V257" s="136" t="s">
        <v>281</v>
      </c>
      <c r="W257" s="136" t="s">
        <v>281</v>
      </c>
    </row>
    <row r="258" spans="1:23">
      <c r="A258" s="136" t="s">
        <v>1053</v>
      </c>
      <c r="B258" s="136" t="s">
        <v>1054</v>
      </c>
      <c r="C258" s="136" t="s">
        <v>1055</v>
      </c>
      <c r="D258" s="136" t="str">
        <f t="shared" ref="D258:D303" si="4">CONCATENATE(B258," ",C258)</f>
        <v>Bethany Emr</v>
      </c>
      <c r="E258" s="136" t="s">
        <v>267</v>
      </c>
      <c r="F258" s="136" t="s">
        <v>268</v>
      </c>
      <c r="G258" s="233" t="s">
        <v>1056</v>
      </c>
      <c r="H258" s="136" t="s">
        <v>1057</v>
      </c>
      <c r="I258" s="136" t="s">
        <v>1058</v>
      </c>
      <c r="J258" s="136" t="s">
        <v>307</v>
      </c>
      <c r="K258" s="136" t="s">
        <v>1059</v>
      </c>
      <c r="L258" s="136" t="s">
        <v>274</v>
      </c>
      <c r="M258" s="136" t="s">
        <v>1060</v>
      </c>
      <c r="N258" s="136" t="s">
        <v>276</v>
      </c>
      <c r="O258" s="136" t="s">
        <v>1061</v>
      </c>
      <c r="P258" s="136" t="s">
        <v>1062</v>
      </c>
      <c r="Q258" s="136" t="s">
        <v>1063</v>
      </c>
      <c r="R258" s="136" t="s">
        <v>274</v>
      </c>
      <c r="S258" s="136" t="s">
        <v>1063</v>
      </c>
      <c r="T258" s="136" t="s">
        <v>281</v>
      </c>
      <c r="U258" s="136" t="s">
        <v>281</v>
      </c>
      <c r="V258" s="136" t="s">
        <v>47</v>
      </c>
      <c r="W258" s="136" t="s">
        <v>47</v>
      </c>
    </row>
    <row r="259" spans="1:23">
      <c r="A259" s="136" t="s">
        <v>926</v>
      </c>
      <c r="B259" s="136" t="s">
        <v>927</v>
      </c>
      <c r="C259" s="136" t="s">
        <v>928</v>
      </c>
      <c r="D259" s="136" t="str">
        <f t="shared" si="4"/>
        <v>Casey Benson</v>
      </c>
      <c r="E259" s="136" t="s">
        <v>267</v>
      </c>
      <c r="F259" s="136" t="s">
        <v>316</v>
      </c>
      <c r="G259" s="233" t="s">
        <v>929</v>
      </c>
      <c r="H259" s="136" t="s">
        <v>930</v>
      </c>
      <c r="I259" s="136" t="s">
        <v>931</v>
      </c>
      <c r="J259" s="136" t="s">
        <v>272</v>
      </c>
      <c r="K259" s="136" t="s">
        <v>932</v>
      </c>
      <c r="L259" s="136" t="s">
        <v>274</v>
      </c>
      <c r="M259" s="136" t="s">
        <v>933</v>
      </c>
      <c r="N259" s="136" t="s">
        <v>276</v>
      </c>
      <c r="O259" s="136" t="s">
        <v>934</v>
      </c>
      <c r="P259" s="136" t="s">
        <v>935</v>
      </c>
      <c r="Q259" s="136" t="s">
        <v>274</v>
      </c>
      <c r="R259" s="136" t="s">
        <v>274</v>
      </c>
      <c r="S259" s="136" t="s">
        <v>936</v>
      </c>
      <c r="T259" s="136" t="s">
        <v>281</v>
      </c>
      <c r="U259" s="136" t="s">
        <v>281</v>
      </c>
      <c r="V259" s="136" t="s">
        <v>47</v>
      </c>
      <c r="W259" s="136" t="s">
        <v>47</v>
      </c>
    </row>
    <row r="260" spans="1:23">
      <c r="A260" s="136" t="s">
        <v>891</v>
      </c>
      <c r="B260" s="136" t="s">
        <v>892</v>
      </c>
      <c r="C260" s="136" t="s">
        <v>893</v>
      </c>
      <c r="D260" s="136" t="str">
        <f t="shared" si="4"/>
        <v>Alexander Wong</v>
      </c>
      <c r="E260" s="136" t="s">
        <v>267</v>
      </c>
      <c r="F260" s="136" t="s">
        <v>329</v>
      </c>
      <c r="G260" s="233" t="s">
        <v>875</v>
      </c>
      <c r="H260" s="136" t="s">
        <v>876</v>
      </c>
      <c r="I260" s="136" t="s">
        <v>894</v>
      </c>
      <c r="J260" s="136" t="s">
        <v>272</v>
      </c>
      <c r="K260" s="136" t="s">
        <v>895</v>
      </c>
      <c r="L260" s="136" t="s">
        <v>274</v>
      </c>
      <c r="M260" s="136" t="s">
        <v>896</v>
      </c>
      <c r="N260" s="136" t="s">
        <v>276</v>
      </c>
      <c r="O260" s="136" t="s">
        <v>897</v>
      </c>
      <c r="P260" s="136" t="s">
        <v>898</v>
      </c>
      <c r="Q260" s="136" t="s">
        <v>274</v>
      </c>
      <c r="R260" s="136" t="s">
        <v>274</v>
      </c>
      <c r="S260" s="136" t="s">
        <v>899</v>
      </c>
      <c r="T260" s="136" t="s">
        <v>281</v>
      </c>
      <c r="U260" s="136" t="s">
        <v>281</v>
      </c>
      <c r="V260" s="136" t="s">
        <v>47</v>
      </c>
      <c r="W260" s="136" t="s">
        <v>47</v>
      </c>
    </row>
    <row r="261" spans="1:23">
      <c r="A261" s="136" t="s">
        <v>872</v>
      </c>
      <c r="B261" s="136" t="s">
        <v>873</v>
      </c>
      <c r="C261" s="136" t="s">
        <v>874</v>
      </c>
      <c r="D261" s="136" t="str">
        <f t="shared" si="4"/>
        <v>Cole Fitzpatrick</v>
      </c>
      <c r="E261" s="136" t="s">
        <v>267</v>
      </c>
      <c r="F261" s="136" t="s">
        <v>329</v>
      </c>
      <c r="G261" s="233" t="s">
        <v>875</v>
      </c>
      <c r="H261" s="136" t="s">
        <v>876</v>
      </c>
      <c r="I261" s="136" t="s">
        <v>877</v>
      </c>
      <c r="J261" s="136" t="s">
        <v>272</v>
      </c>
      <c r="K261" s="136" t="s">
        <v>878</v>
      </c>
      <c r="L261" s="136" t="s">
        <v>274</v>
      </c>
      <c r="M261" s="136" t="s">
        <v>879</v>
      </c>
      <c r="N261" s="136" t="s">
        <v>276</v>
      </c>
      <c r="O261" s="136" t="s">
        <v>880</v>
      </c>
      <c r="P261" s="136" t="s">
        <v>881</v>
      </c>
      <c r="Q261" s="136" t="s">
        <v>274</v>
      </c>
      <c r="R261" s="136" t="s">
        <v>274</v>
      </c>
      <c r="S261" s="136" t="s">
        <v>882</v>
      </c>
      <c r="T261" s="136" t="s">
        <v>281</v>
      </c>
      <c r="U261" s="136" t="s">
        <v>281</v>
      </c>
      <c r="V261" s="136" t="s">
        <v>47</v>
      </c>
      <c r="W261" s="136" t="s">
        <v>47</v>
      </c>
    </row>
    <row r="262" spans="1:23">
      <c r="A262" s="136" t="s">
        <v>795</v>
      </c>
      <c r="B262" s="136" t="s">
        <v>369</v>
      </c>
      <c r="C262" s="136" t="s">
        <v>787</v>
      </c>
      <c r="D262" s="136" t="str">
        <f t="shared" si="4"/>
        <v>Harrison Grima</v>
      </c>
      <c r="E262" s="136" t="s">
        <v>267</v>
      </c>
      <c r="F262" s="136" t="s">
        <v>316</v>
      </c>
      <c r="G262" s="233" t="s">
        <v>788</v>
      </c>
      <c r="H262" s="136" t="s">
        <v>789</v>
      </c>
      <c r="I262" s="136" t="s">
        <v>796</v>
      </c>
      <c r="J262" s="136" t="s">
        <v>272</v>
      </c>
      <c r="K262" s="136" t="s">
        <v>797</v>
      </c>
      <c r="L262" s="136" t="s">
        <v>274</v>
      </c>
      <c r="M262" s="136" t="s">
        <v>792</v>
      </c>
      <c r="N262" s="136" t="s">
        <v>276</v>
      </c>
      <c r="O262" s="136" t="s">
        <v>300</v>
      </c>
      <c r="P262" s="136" t="s">
        <v>793</v>
      </c>
      <c r="Q262" s="136" t="s">
        <v>274</v>
      </c>
      <c r="R262" s="136" t="s">
        <v>274</v>
      </c>
      <c r="S262" s="136" t="s">
        <v>794</v>
      </c>
      <c r="T262" s="136" t="s">
        <v>281</v>
      </c>
      <c r="U262" s="136" t="s">
        <v>281</v>
      </c>
      <c r="V262" s="136" t="s">
        <v>47</v>
      </c>
      <c r="W262" s="136" t="s">
        <v>47</v>
      </c>
    </row>
    <row r="263" spans="1:23">
      <c r="A263" s="136" t="s">
        <v>785</v>
      </c>
      <c r="B263" s="136" t="s">
        <v>786</v>
      </c>
      <c r="C263" s="136" t="s">
        <v>787</v>
      </c>
      <c r="D263" s="136" t="str">
        <f t="shared" si="4"/>
        <v>Damien Grima</v>
      </c>
      <c r="E263" s="136" t="s">
        <v>267</v>
      </c>
      <c r="F263" s="136" t="s">
        <v>316</v>
      </c>
      <c r="G263" s="233" t="s">
        <v>788</v>
      </c>
      <c r="H263" s="136" t="s">
        <v>789</v>
      </c>
      <c r="I263" s="136" t="s">
        <v>790</v>
      </c>
      <c r="J263" s="136" t="s">
        <v>272</v>
      </c>
      <c r="K263" s="136" t="s">
        <v>791</v>
      </c>
      <c r="L263" s="136" t="s">
        <v>274</v>
      </c>
      <c r="M263" s="136" t="s">
        <v>792</v>
      </c>
      <c r="N263" s="136" t="s">
        <v>276</v>
      </c>
      <c r="O263" s="136" t="s">
        <v>300</v>
      </c>
      <c r="P263" s="136" t="s">
        <v>793</v>
      </c>
      <c r="Q263" s="136" t="s">
        <v>274</v>
      </c>
      <c r="R263" s="136" t="s">
        <v>274</v>
      </c>
      <c r="S263" s="136" t="s">
        <v>794</v>
      </c>
      <c r="T263" s="136" t="s">
        <v>281</v>
      </c>
      <c r="U263" s="136" t="s">
        <v>281</v>
      </c>
      <c r="V263" s="136" t="s">
        <v>281</v>
      </c>
      <c r="W263" s="136" t="s">
        <v>47</v>
      </c>
    </row>
    <row r="264" spans="1:23">
      <c r="A264" s="136" t="s">
        <v>763</v>
      </c>
      <c r="B264" s="136" t="s">
        <v>614</v>
      </c>
      <c r="C264" s="136" t="s">
        <v>764</v>
      </c>
      <c r="D264" s="136" t="str">
        <f t="shared" si="4"/>
        <v>Christopher Winter</v>
      </c>
      <c r="E264" s="136" t="s">
        <v>267</v>
      </c>
      <c r="F264" s="136" t="s">
        <v>329</v>
      </c>
      <c r="G264" s="233" t="s">
        <v>765</v>
      </c>
      <c r="H264" s="136" t="s">
        <v>766</v>
      </c>
      <c r="I264" s="136" t="s">
        <v>767</v>
      </c>
      <c r="J264" s="136" t="s">
        <v>272</v>
      </c>
      <c r="K264" s="136" t="s">
        <v>768</v>
      </c>
      <c r="L264" s="136" t="s">
        <v>274</v>
      </c>
      <c r="M264" s="136" t="s">
        <v>769</v>
      </c>
      <c r="N264" s="136" t="s">
        <v>276</v>
      </c>
      <c r="O264" s="136" t="s">
        <v>770</v>
      </c>
      <c r="P264" s="136" t="s">
        <v>771</v>
      </c>
      <c r="Q264" s="136" t="s">
        <v>274</v>
      </c>
      <c r="R264" s="136" t="s">
        <v>274</v>
      </c>
      <c r="S264" s="136" t="s">
        <v>772</v>
      </c>
      <c r="T264" s="136" t="s">
        <v>281</v>
      </c>
      <c r="U264" s="136" t="s">
        <v>281</v>
      </c>
      <c r="V264" s="136" t="s">
        <v>281</v>
      </c>
      <c r="W264" s="136" t="s">
        <v>47</v>
      </c>
    </row>
    <row r="265" spans="1:23">
      <c r="A265" s="136" t="s">
        <v>2492</v>
      </c>
      <c r="B265" s="136" t="s">
        <v>2493</v>
      </c>
      <c r="C265" s="136" t="s">
        <v>1115</v>
      </c>
      <c r="D265" s="136" t="str">
        <f t="shared" si="4"/>
        <v>Jeffrey Cooper</v>
      </c>
      <c r="E265" s="136" t="s">
        <v>705</v>
      </c>
      <c r="F265" s="136" t="s">
        <v>1179</v>
      </c>
      <c r="G265" s="233" t="s">
        <v>2438</v>
      </c>
      <c r="H265" s="136" t="s">
        <v>2444</v>
      </c>
      <c r="I265" s="136" t="s">
        <v>2518</v>
      </c>
      <c r="J265" s="136" t="s">
        <v>272</v>
      </c>
      <c r="K265" s="136" t="s">
        <v>2446</v>
      </c>
      <c r="L265" s="136" t="s">
        <v>274</v>
      </c>
      <c r="M265" s="136" t="s">
        <v>2519</v>
      </c>
      <c r="N265" s="136" t="s">
        <v>276</v>
      </c>
      <c r="O265" s="136" t="s">
        <v>495</v>
      </c>
      <c r="P265" s="136" t="s">
        <v>1119</v>
      </c>
      <c r="Q265" s="136" t="s">
        <v>274</v>
      </c>
      <c r="R265" s="136" t="s">
        <v>274</v>
      </c>
      <c r="S265" s="136" t="s">
        <v>1120</v>
      </c>
      <c r="T265" s="136" t="s">
        <v>281</v>
      </c>
      <c r="U265" s="136" t="s">
        <v>281</v>
      </c>
      <c r="V265" s="136" t="s">
        <v>47</v>
      </c>
      <c r="W265" s="136" t="s">
        <v>47</v>
      </c>
    </row>
    <row r="266" spans="1:23">
      <c r="A266" s="136" t="s">
        <v>374</v>
      </c>
      <c r="B266" s="136" t="s">
        <v>375</v>
      </c>
      <c r="C266" s="136" t="s">
        <v>376</v>
      </c>
      <c r="D266" s="136" t="str">
        <f t="shared" si="4"/>
        <v>Ayrton De Nova</v>
      </c>
      <c r="E266" s="136" t="s">
        <v>267</v>
      </c>
      <c r="F266" s="136" t="s">
        <v>316</v>
      </c>
      <c r="G266" s="233" t="s">
        <v>377</v>
      </c>
      <c r="H266" s="136" t="s">
        <v>378</v>
      </c>
      <c r="I266" s="136" t="s">
        <v>379</v>
      </c>
      <c r="J266" s="136" t="s">
        <v>272</v>
      </c>
      <c r="K266" s="136" t="s">
        <v>380</v>
      </c>
      <c r="L266" s="136" t="s">
        <v>274</v>
      </c>
      <c r="M266" s="136" t="s">
        <v>381</v>
      </c>
      <c r="N266" s="136" t="s">
        <v>276</v>
      </c>
      <c r="O266" s="136" t="s">
        <v>382</v>
      </c>
      <c r="P266" s="136" t="s">
        <v>383</v>
      </c>
      <c r="Q266" s="136" t="s">
        <v>274</v>
      </c>
      <c r="R266" s="136" t="s">
        <v>274</v>
      </c>
      <c r="S266" s="136" t="s">
        <v>384</v>
      </c>
      <c r="T266" s="136" t="s">
        <v>281</v>
      </c>
      <c r="U266" s="136" t="s">
        <v>281</v>
      </c>
      <c r="V266" s="136" t="s">
        <v>47</v>
      </c>
      <c r="W266" s="136" t="s">
        <v>47</v>
      </c>
    </row>
    <row r="267" spans="1:23">
      <c r="A267" s="136" t="s">
        <v>545</v>
      </c>
      <c r="B267" s="136" t="s">
        <v>369</v>
      </c>
      <c r="C267" s="136" t="s">
        <v>546</v>
      </c>
      <c r="D267" s="136" t="str">
        <f t="shared" si="4"/>
        <v>Harrison Morabito</v>
      </c>
      <c r="E267" s="136" t="s">
        <v>267</v>
      </c>
      <c r="F267" s="136" t="s">
        <v>329</v>
      </c>
      <c r="G267" s="233" t="s">
        <v>547</v>
      </c>
      <c r="H267" s="136" t="s">
        <v>548</v>
      </c>
      <c r="I267" s="136" t="s">
        <v>549</v>
      </c>
      <c r="J267" s="136" t="s">
        <v>272</v>
      </c>
      <c r="K267" s="136" t="s">
        <v>550</v>
      </c>
      <c r="L267" s="136" t="s">
        <v>274</v>
      </c>
      <c r="M267" s="136" t="s">
        <v>434</v>
      </c>
      <c r="N267" s="136" t="s">
        <v>276</v>
      </c>
      <c r="O267" s="136" t="s">
        <v>300</v>
      </c>
      <c r="P267" s="136" t="s">
        <v>551</v>
      </c>
      <c r="Q267" s="136" t="s">
        <v>274</v>
      </c>
      <c r="R267" s="136" t="s">
        <v>274</v>
      </c>
      <c r="S267" s="136" t="s">
        <v>552</v>
      </c>
      <c r="T267" s="136" t="s">
        <v>281</v>
      </c>
      <c r="U267" s="136" t="s">
        <v>281</v>
      </c>
      <c r="V267" s="136" t="s">
        <v>47</v>
      </c>
      <c r="W267" s="136" t="s">
        <v>47</v>
      </c>
    </row>
    <row r="268" spans="1:23">
      <c r="A268" s="136" t="s">
        <v>610</v>
      </c>
      <c r="B268" s="136" t="s">
        <v>611</v>
      </c>
      <c r="C268" s="136" t="s">
        <v>600</v>
      </c>
      <c r="D268" s="136" t="str">
        <f t="shared" si="4"/>
        <v>Madeleine Sandlin</v>
      </c>
      <c r="E268" s="136" t="s">
        <v>267</v>
      </c>
      <c r="F268" s="136" t="s">
        <v>316</v>
      </c>
      <c r="G268" s="233" t="s">
        <v>601</v>
      </c>
      <c r="H268" s="136" t="s">
        <v>602</v>
      </c>
      <c r="I268" s="136" t="s">
        <v>612</v>
      </c>
      <c r="J268" s="136" t="s">
        <v>307</v>
      </c>
      <c r="K268" s="136" t="s">
        <v>604</v>
      </c>
      <c r="L268" s="136" t="s">
        <v>274</v>
      </c>
      <c r="M268" s="136" t="s">
        <v>605</v>
      </c>
      <c r="N268" s="136" t="s">
        <v>276</v>
      </c>
      <c r="O268" s="136" t="s">
        <v>606</v>
      </c>
      <c r="P268" s="136" t="s">
        <v>607</v>
      </c>
      <c r="Q268" s="136" t="s">
        <v>274</v>
      </c>
      <c r="R268" s="136" t="s">
        <v>274</v>
      </c>
      <c r="S268" s="136" t="s">
        <v>452</v>
      </c>
      <c r="T268" s="136" t="s">
        <v>281</v>
      </c>
      <c r="U268" s="136" t="s">
        <v>281</v>
      </c>
      <c r="V268" s="136" t="s">
        <v>281</v>
      </c>
      <c r="W268" s="136" t="s">
        <v>281</v>
      </c>
    </row>
    <row r="269" spans="1:23">
      <c r="A269" s="136" t="s">
        <v>620</v>
      </c>
      <c r="B269" s="136" t="s">
        <v>621</v>
      </c>
      <c r="C269" s="136" t="s">
        <v>615</v>
      </c>
      <c r="D269" s="136" t="str">
        <f t="shared" si="4"/>
        <v>Dennis Sandrone</v>
      </c>
      <c r="E269" s="136" t="s">
        <v>267</v>
      </c>
      <c r="F269" s="136" t="s">
        <v>268</v>
      </c>
      <c r="G269" s="233" t="s">
        <v>601</v>
      </c>
      <c r="H269" s="136" t="s">
        <v>602</v>
      </c>
      <c r="I269" s="136" t="s">
        <v>622</v>
      </c>
      <c r="J269" s="136" t="s">
        <v>272</v>
      </c>
      <c r="K269" s="136" t="s">
        <v>623</v>
      </c>
      <c r="L269" s="136" t="s">
        <v>274</v>
      </c>
      <c r="M269" s="136" t="s">
        <v>624</v>
      </c>
      <c r="N269" s="136" t="s">
        <v>276</v>
      </c>
      <c r="O269" s="136" t="s">
        <v>495</v>
      </c>
      <c r="P269" s="136" t="s">
        <v>625</v>
      </c>
      <c r="Q269" s="136" t="s">
        <v>274</v>
      </c>
      <c r="R269" s="136" t="s">
        <v>274</v>
      </c>
      <c r="S269" s="136" t="s">
        <v>626</v>
      </c>
      <c r="T269" s="136" t="s">
        <v>281</v>
      </c>
      <c r="U269" s="136" t="s">
        <v>281</v>
      </c>
      <c r="V269" s="136" t="s">
        <v>47</v>
      </c>
      <c r="W269" s="136" t="s">
        <v>47</v>
      </c>
    </row>
    <row r="270" spans="1:23">
      <c r="A270" s="136" t="s">
        <v>712</v>
      </c>
      <c r="B270" s="136" t="s">
        <v>713</v>
      </c>
      <c r="C270" s="136" t="s">
        <v>704</v>
      </c>
      <c r="D270" s="136" t="str">
        <f t="shared" si="4"/>
        <v>Cheree Vermeulen</v>
      </c>
      <c r="E270" s="136" t="s">
        <v>267</v>
      </c>
      <c r="F270" s="136" t="s">
        <v>268</v>
      </c>
      <c r="G270" s="233" t="s">
        <v>601</v>
      </c>
      <c r="H270" s="136" t="s">
        <v>602</v>
      </c>
      <c r="I270" s="136" t="s">
        <v>714</v>
      </c>
      <c r="J270" s="136" t="s">
        <v>307</v>
      </c>
      <c r="K270" s="136" t="s">
        <v>707</v>
      </c>
      <c r="L270" s="136" t="s">
        <v>274</v>
      </c>
      <c r="M270" s="136" t="s">
        <v>708</v>
      </c>
      <c r="N270" s="136" t="s">
        <v>276</v>
      </c>
      <c r="O270" s="136" t="s">
        <v>709</v>
      </c>
      <c r="P270" s="136" t="s">
        <v>715</v>
      </c>
      <c r="Q270" s="136" t="s">
        <v>274</v>
      </c>
      <c r="R270" s="136" t="s">
        <v>274</v>
      </c>
      <c r="S270" s="136" t="s">
        <v>716</v>
      </c>
      <c r="T270" s="136" t="s">
        <v>281</v>
      </c>
      <c r="U270" s="136" t="s">
        <v>281</v>
      </c>
      <c r="V270" s="136" t="s">
        <v>47</v>
      </c>
      <c r="W270" s="136" t="s">
        <v>47</v>
      </c>
    </row>
    <row r="271" spans="1:23">
      <c r="A271" s="136" t="s">
        <v>717</v>
      </c>
      <c r="B271" s="136" t="s">
        <v>718</v>
      </c>
      <c r="C271" s="136" t="s">
        <v>704</v>
      </c>
      <c r="D271" s="136" t="str">
        <f t="shared" si="4"/>
        <v>Deniel Vermeulen</v>
      </c>
      <c r="E271" s="136" t="s">
        <v>284</v>
      </c>
      <c r="F271" s="136" t="s">
        <v>268</v>
      </c>
      <c r="G271" s="233" t="s">
        <v>601</v>
      </c>
      <c r="H271" s="136" t="s">
        <v>602</v>
      </c>
      <c r="I271" s="136" t="s">
        <v>719</v>
      </c>
      <c r="J271" s="136" t="s">
        <v>307</v>
      </c>
      <c r="K271" s="136" t="s">
        <v>707</v>
      </c>
      <c r="L271" s="136" t="s">
        <v>274</v>
      </c>
      <c r="M271" s="136" t="s">
        <v>708</v>
      </c>
      <c r="N271" s="136" t="s">
        <v>276</v>
      </c>
      <c r="O271" s="136" t="s">
        <v>709</v>
      </c>
      <c r="P271" s="136" t="s">
        <v>720</v>
      </c>
      <c r="Q271" s="136" t="s">
        <v>274</v>
      </c>
      <c r="R271" s="136" t="s">
        <v>274</v>
      </c>
      <c r="S271" s="136" t="s">
        <v>721</v>
      </c>
      <c r="T271" s="136" t="s">
        <v>281</v>
      </c>
      <c r="U271" s="136" t="s">
        <v>281</v>
      </c>
      <c r="V271" s="136" t="s">
        <v>47</v>
      </c>
      <c r="W271" s="136" t="s">
        <v>47</v>
      </c>
    </row>
    <row r="272" spans="1:23">
      <c r="A272" s="136" t="s">
        <v>722</v>
      </c>
      <c r="B272" s="136" t="s">
        <v>723</v>
      </c>
      <c r="C272" s="136" t="s">
        <v>704</v>
      </c>
      <c r="D272" s="136" t="str">
        <f t="shared" si="4"/>
        <v>Nadia Vermeulen</v>
      </c>
      <c r="E272" s="136" t="s">
        <v>284</v>
      </c>
      <c r="F272" s="136" t="s">
        <v>268</v>
      </c>
      <c r="G272" s="233" t="s">
        <v>601</v>
      </c>
      <c r="H272" s="136" t="s">
        <v>602</v>
      </c>
      <c r="I272" s="136" t="s">
        <v>724</v>
      </c>
      <c r="J272" s="136" t="s">
        <v>307</v>
      </c>
      <c r="K272" s="136" t="s">
        <v>707</v>
      </c>
      <c r="L272" s="136" t="s">
        <v>274</v>
      </c>
      <c r="M272" s="136" t="s">
        <v>708</v>
      </c>
      <c r="N272" s="136" t="s">
        <v>276</v>
      </c>
      <c r="O272" s="136" t="s">
        <v>709</v>
      </c>
      <c r="P272" s="136" t="s">
        <v>725</v>
      </c>
      <c r="Q272" s="136" t="s">
        <v>274</v>
      </c>
      <c r="R272" s="136" t="s">
        <v>274</v>
      </c>
      <c r="S272" s="136" t="s">
        <v>716</v>
      </c>
      <c r="T272" s="136" t="s">
        <v>281</v>
      </c>
      <c r="U272" s="136" t="s">
        <v>281</v>
      </c>
      <c r="V272" s="136" t="s">
        <v>47</v>
      </c>
      <c r="W272" s="136" t="s">
        <v>47</v>
      </c>
    </row>
    <row r="273" spans="1:23">
      <c r="A273" s="136" t="s">
        <v>703</v>
      </c>
      <c r="B273" s="136" t="s">
        <v>350</v>
      </c>
      <c r="C273" s="136" t="s">
        <v>704</v>
      </c>
      <c r="D273" s="136" t="str">
        <f t="shared" si="4"/>
        <v>Andre Vermeulen</v>
      </c>
      <c r="E273" s="136" t="s">
        <v>705</v>
      </c>
      <c r="F273" s="136" t="s">
        <v>268</v>
      </c>
      <c r="G273" s="233" t="s">
        <v>601</v>
      </c>
      <c r="H273" s="136" t="s">
        <v>602</v>
      </c>
      <c r="I273" s="136" t="s">
        <v>706</v>
      </c>
      <c r="J273" s="136" t="s">
        <v>272</v>
      </c>
      <c r="K273" s="136" t="s">
        <v>707</v>
      </c>
      <c r="L273" s="136" t="s">
        <v>274</v>
      </c>
      <c r="M273" s="136" t="s">
        <v>708</v>
      </c>
      <c r="N273" s="136" t="s">
        <v>276</v>
      </c>
      <c r="O273" s="136" t="s">
        <v>709</v>
      </c>
      <c r="P273" s="136" t="s">
        <v>710</v>
      </c>
      <c r="Q273" s="136" t="s">
        <v>274</v>
      </c>
      <c r="R273" s="136" t="s">
        <v>274</v>
      </c>
      <c r="S273" s="136" t="s">
        <v>711</v>
      </c>
      <c r="T273" s="136" t="s">
        <v>281</v>
      </c>
      <c r="U273" s="136" t="s">
        <v>281</v>
      </c>
      <c r="V273" s="136" t="s">
        <v>47</v>
      </c>
      <c r="W273" s="136" t="s">
        <v>47</v>
      </c>
    </row>
    <row r="274" spans="1:23">
      <c r="A274" s="136" t="s">
        <v>326</v>
      </c>
      <c r="B274" s="136" t="s">
        <v>327</v>
      </c>
      <c r="C274" s="136" t="s">
        <v>328</v>
      </c>
      <c r="D274" s="136" t="str">
        <f t="shared" si="4"/>
        <v>David Burch</v>
      </c>
      <c r="E274" s="136" t="s">
        <v>267</v>
      </c>
      <c r="F274" s="136" t="s">
        <v>329</v>
      </c>
      <c r="G274" s="233" t="s">
        <v>330</v>
      </c>
      <c r="H274" s="136" t="s">
        <v>331</v>
      </c>
      <c r="I274" s="136" t="s">
        <v>332</v>
      </c>
      <c r="J274" s="136" t="s">
        <v>272</v>
      </c>
      <c r="K274" s="136" t="s">
        <v>333</v>
      </c>
      <c r="L274" s="136" t="s">
        <v>274</v>
      </c>
      <c r="M274" s="136" t="s">
        <v>334</v>
      </c>
      <c r="N274" s="136" t="s">
        <v>276</v>
      </c>
      <c r="O274" s="136" t="s">
        <v>335</v>
      </c>
      <c r="P274" s="136" t="s">
        <v>336</v>
      </c>
      <c r="Q274" s="136" t="s">
        <v>274</v>
      </c>
      <c r="R274" s="136" t="s">
        <v>274</v>
      </c>
      <c r="S274" s="136" t="s">
        <v>337</v>
      </c>
      <c r="T274" s="136" t="s">
        <v>281</v>
      </c>
      <c r="U274" s="136" t="s">
        <v>281</v>
      </c>
      <c r="V274" s="136" t="s">
        <v>47</v>
      </c>
      <c r="W274" s="136" t="s">
        <v>47</v>
      </c>
    </row>
    <row r="275" spans="1:23">
      <c r="A275" s="136" t="s">
        <v>1208</v>
      </c>
      <c r="B275" s="136" t="s">
        <v>1209</v>
      </c>
      <c r="C275" s="136" t="s">
        <v>1197</v>
      </c>
      <c r="D275" s="136" t="str">
        <f t="shared" si="4"/>
        <v>Sarah Driscoll</v>
      </c>
      <c r="E275" s="136" t="s">
        <v>284</v>
      </c>
      <c r="F275" s="136" t="s">
        <v>755</v>
      </c>
      <c r="G275" s="233" t="s">
        <v>1180</v>
      </c>
      <c r="H275" s="136" t="s">
        <v>1181</v>
      </c>
      <c r="I275" s="136" t="s">
        <v>1210</v>
      </c>
      <c r="J275" s="136" t="s">
        <v>307</v>
      </c>
      <c r="K275" s="136" t="s">
        <v>1199</v>
      </c>
      <c r="L275" s="136" t="s">
        <v>274</v>
      </c>
      <c r="M275" s="136" t="s">
        <v>1200</v>
      </c>
      <c r="N275" s="136" t="s">
        <v>276</v>
      </c>
      <c r="O275" s="136" t="s">
        <v>1201</v>
      </c>
      <c r="P275" s="136" t="s">
        <v>1211</v>
      </c>
      <c r="Q275" s="136" t="s">
        <v>274</v>
      </c>
      <c r="R275" s="136" t="s">
        <v>274</v>
      </c>
      <c r="S275" s="136" t="s">
        <v>1204</v>
      </c>
      <c r="T275" s="136" t="s">
        <v>281</v>
      </c>
      <c r="U275" s="136" t="s">
        <v>281</v>
      </c>
      <c r="V275" s="136" t="s">
        <v>281</v>
      </c>
      <c r="W275" s="136" t="s">
        <v>47</v>
      </c>
    </row>
    <row r="276" spans="1:23">
      <c r="A276" s="136" t="s">
        <v>489</v>
      </c>
      <c r="B276" s="136" t="s">
        <v>490</v>
      </c>
      <c r="C276" s="136" t="s">
        <v>491</v>
      </c>
      <c r="D276" s="136" t="str">
        <f t="shared" si="4"/>
        <v>Tyler Koenig</v>
      </c>
      <c r="E276" s="136" t="s">
        <v>267</v>
      </c>
      <c r="F276" s="136" t="s">
        <v>316</v>
      </c>
      <c r="G276" s="233" t="s">
        <v>317</v>
      </c>
      <c r="H276" s="136" t="s">
        <v>483</v>
      </c>
      <c r="I276" s="136" t="s">
        <v>492</v>
      </c>
      <c r="J276" s="136" t="s">
        <v>272</v>
      </c>
      <c r="K276" s="136" t="s">
        <v>493</v>
      </c>
      <c r="L276" s="136" t="s">
        <v>274</v>
      </c>
      <c r="M276" s="136" t="s">
        <v>494</v>
      </c>
      <c r="N276" s="136" t="s">
        <v>276</v>
      </c>
      <c r="O276" s="136" t="s">
        <v>495</v>
      </c>
      <c r="P276" s="136" t="s">
        <v>496</v>
      </c>
      <c r="Q276" s="136" t="s">
        <v>274</v>
      </c>
      <c r="R276" s="136" t="s">
        <v>274</v>
      </c>
      <c r="S276" s="136" t="s">
        <v>497</v>
      </c>
      <c r="T276" s="136" t="s">
        <v>281</v>
      </c>
      <c r="U276" s="136" t="s">
        <v>281</v>
      </c>
      <c r="V276" s="136" t="s">
        <v>281</v>
      </c>
      <c r="W276" s="136" t="s">
        <v>47</v>
      </c>
    </row>
    <row r="277" spans="1:23">
      <c r="A277" s="136" t="s">
        <v>429</v>
      </c>
      <c r="B277" s="136" t="s">
        <v>430</v>
      </c>
      <c r="C277" s="136" t="s">
        <v>431</v>
      </c>
      <c r="D277" s="136" t="str">
        <f t="shared" si="4"/>
        <v>Chase Gausel</v>
      </c>
      <c r="E277" s="136" t="s">
        <v>284</v>
      </c>
      <c r="F277" s="136" t="s">
        <v>268</v>
      </c>
      <c r="G277" s="233" t="s">
        <v>397</v>
      </c>
      <c r="H277" s="136" t="s">
        <v>398</v>
      </c>
      <c r="I277" s="136" t="s">
        <v>432</v>
      </c>
      <c r="J277" s="136" t="s">
        <v>272</v>
      </c>
      <c r="K277" s="136" t="s">
        <v>433</v>
      </c>
      <c r="L277" s="136" t="s">
        <v>274</v>
      </c>
      <c r="M277" s="136" t="s">
        <v>434</v>
      </c>
      <c r="N277" s="136" t="s">
        <v>276</v>
      </c>
      <c r="O277" s="136" t="s">
        <v>300</v>
      </c>
      <c r="P277" s="136" t="s">
        <v>435</v>
      </c>
      <c r="Q277" s="136" t="s">
        <v>436</v>
      </c>
      <c r="R277" s="136" t="s">
        <v>274</v>
      </c>
      <c r="S277" s="136" t="s">
        <v>436</v>
      </c>
      <c r="T277" s="136" t="s">
        <v>281</v>
      </c>
      <c r="U277" s="136" t="s">
        <v>281</v>
      </c>
      <c r="V277" s="136" t="s">
        <v>47</v>
      </c>
      <c r="W277" s="136" t="s">
        <v>47</v>
      </c>
    </row>
    <row r="278" spans="1:23">
      <c r="A278" s="136" t="s">
        <v>338</v>
      </c>
      <c r="B278" s="136" t="s">
        <v>339</v>
      </c>
      <c r="C278" s="136" t="s">
        <v>340</v>
      </c>
      <c r="D278" s="136" t="str">
        <f t="shared" si="4"/>
        <v>Peter Cannon</v>
      </c>
      <c r="E278" s="136" t="s">
        <v>267</v>
      </c>
      <c r="F278" s="136" t="s">
        <v>329</v>
      </c>
      <c r="G278" s="233" t="s">
        <v>341</v>
      </c>
      <c r="H278" s="136" t="s">
        <v>342</v>
      </c>
      <c r="I278" s="136" t="s">
        <v>343</v>
      </c>
      <c r="J278" s="136" t="s">
        <v>272</v>
      </c>
      <c r="K278" s="136" t="s">
        <v>344</v>
      </c>
      <c r="L278" s="136" t="s">
        <v>274</v>
      </c>
      <c r="M278" s="136" t="s">
        <v>345</v>
      </c>
      <c r="N278" s="136" t="s">
        <v>276</v>
      </c>
      <c r="O278" s="136" t="s">
        <v>346</v>
      </c>
      <c r="P278" s="136" t="s">
        <v>347</v>
      </c>
      <c r="Q278" s="136" t="s">
        <v>274</v>
      </c>
      <c r="R278" s="136" t="s">
        <v>274</v>
      </c>
      <c r="S278" s="136" t="s">
        <v>348</v>
      </c>
      <c r="T278" s="136" t="s">
        <v>281</v>
      </c>
      <c r="U278" s="136" t="s">
        <v>281</v>
      </c>
      <c r="V278" s="136" t="s">
        <v>47</v>
      </c>
      <c r="W278" s="136" t="s">
        <v>47</v>
      </c>
    </row>
    <row r="279" spans="1:23">
      <c r="A279" s="136" t="s">
        <v>441</v>
      </c>
      <c r="B279" s="136" t="s">
        <v>442</v>
      </c>
      <c r="C279" s="136" t="s">
        <v>443</v>
      </c>
      <c r="D279" s="136" t="str">
        <f t="shared" si="4"/>
        <v>Aaron Hague</v>
      </c>
      <c r="E279" s="136" t="s">
        <v>267</v>
      </c>
      <c r="F279" s="136" t="s">
        <v>316</v>
      </c>
      <c r="G279" s="233" t="s">
        <v>341</v>
      </c>
      <c r="H279" s="136" t="s">
        <v>342</v>
      </c>
      <c r="I279" s="136" t="s">
        <v>444</v>
      </c>
      <c r="J279" s="136" t="s">
        <v>272</v>
      </c>
      <c r="K279" s="136" t="s">
        <v>445</v>
      </c>
      <c r="L279" s="136" t="s">
        <v>274</v>
      </c>
      <c r="M279" s="136" t="s">
        <v>446</v>
      </c>
      <c r="N279" s="136" t="s">
        <v>276</v>
      </c>
      <c r="O279" s="136" t="s">
        <v>447</v>
      </c>
      <c r="P279" s="136" t="s">
        <v>448</v>
      </c>
      <c r="Q279" s="136" t="s">
        <v>274</v>
      </c>
      <c r="R279" s="136" t="s">
        <v>274</v>
      </c>
      <c r="S279" s="136" t="s">
        <v>449</v>
      </c>
      <c r="T279" s="136" t="s">
        <v>281</v>
      </c>
      <c r="U279" s="136" t="s">
        <v>281</v>
      </c>
      <c r="V279" s="136" t="s">
        <v>47</v>
      </c>
      <c r="W279" s="136" t="s">
        <v>47</v>
      </c>
    </row>
    <row r="280" spans="1:23">
      <c r="A280" s="136" t="s">
        <v>450</v>
      </c>
      <c r="B280" s="136" t="s">
        <v>372</v>
      </c>
      <c r="C280" s="136" t="s">
        <v>443</v>
      </c>
      <c r="D280" s="136" t="str">
        <f t="shared" si="4"/>
        <v>Hunter Hague</v>
      </c>
      <c r="E280" s="136" t="s">
        <v>267</v>
      </c>
      <c r="F280" s="136" t="s">
        <v>316</v>
      </c>
      <c r="G280" s="233" t="s">
        <v>341</v>
      </c>
      <c r="H280" s="136" t="s">
        <v>342</v>
      </c>
      <c r="I280" s="136" t="s">
        <v>451</v>
      </c>
      <c r="J280" s="136" t="s">
        <v>272</v>
      </c>
      <c r="K280" s="136" t="s">
        <v>445</v>
      </c>
      <c r="L280" s="136" t="s">
        <v>274</v>
      </c>
      <c r="M280" s="136" t="s">
        <v>446</v>
      </c>
      <c r="N280" s="136" t="s">
        <v>276</v>
      </c>
      <c r="O280" s="136" t="s">
        <v>447</v>
      </c>
      <c r="P280" s="136" t="s">
        <v>448</v>
      </c>
      <c r="Q280" s="136" t="s">
        <v>274</v>
      </c>
      <c r="R280" s="136" t="s">
        <v>274</v>
      </c>
      <c r="S280" s="136" t="s">
        <v>452</v>
      </c>
      <c r="T280" s="136" t="s">
        <v>281</v>
      </c>
      <c r="U280" s="136" t="s">
        <v>281</v>
      </c>
      <c r="V280" s="136" t="s">
        <v>281</v>
      </c>
      <c r="W280" s="136" t="s">
        <v>281</v>
      </c>
    </row>
    <row r="281" spans="1:23">
      <c r="A281" s="136" t="s">
        <v>480</v>
      </c>
      <c r="B281" s="136" t="s">
        <v>481</v>
      </c>
      <c r="C281" s="136" t="s">
        <v>482</v>
      </c>
      <c r="D281" s="136" t="str">
        <f t="shared" si="4"/>
        <v>Antonio Huie</v>
      </c>
      <c r="E281" s="136" t="s">
        <v>267</v>
      </c>
      <c r="F281" s="136" t="s">
        <v>329</v>
      </c>
      <c r="G281" s="233" t="s">
        <v>317</v>
      </c>
      <c r="H281" s="136" t="s">
        <v>483</v>
      </c>
      <c r="I281" s="136" t="s">
        <v>484</v>
      </c>
      <c r="J281" s="136" t="s">
        <v>272</v>
      </c>
      <c r="K281" s="136" t="s">
        <v>485</v>
      </c>
      <c r="L281" s="136" t="s">
        <v>486</v>
      </c>
      <c r="M281" s="136" t="s">
        <v>401</v>
      </c>
      <c r="N281" s="136" t="s">
        <v>276</v>
      </c>
      <c r="O281" s="136" t="s">
        <v>402</v>
      </c>
      <c r="P281" s="136" t="s">
        <v>487</v>
      </c>
      <c r="Q281" s="136" t="s">
        <v>274</v>
      </c>
      <c r="R281" s="136" t="s">
        <v>274</v>
      </c>
      <c r="S281" s="136" t="s">
        <v>488</v>
      </c>
      <c r="T281" s="136" t="s">
        <v>281</v>
      </c>
      <c r="U281" s="136" t="s">
        <v>281</v>
      </c>
      <c r="V281" s="136" t="s">
        <v>47</v>
      </c>
      <c r="W281" s="136" t="s">
        <v>47</v>
      </c>
    </row>
    <row r="282" spans="1:23">
      <c r="A282" s="136" t="s">
        <v>394</v>
      </c>
      <c r="B282" s="136" t="s">
        <v>395</v>
      </c>
      <c r="C282" s="136" t="s">
        <v>396</v>
      </c>
      <c r="D282" s="136" t="str">
        <f t="shared" si="4"/>
        <v>Ivan Dragostinov</v>
      </c>
      <c r="E282" s="136" t="s">
        <v>267</v>
      </c>
      <c r="F282" s="136" t="s">
        <v>329</v>
      </c>
      <c r="G282" s="233" t="s">
        <v>397</v>
      </c>
      <c r="H282" s="136" t="s">
        <v>398</v>
      </c>
      <c r="I282" s="136" t="s">
        <v>399</v>
      </c>
      <c r="J282" s="136" t="s">
        <v>272</v>
      </c>
      <c r="K282" s="136" t="s">
        <v>400</v>
      </c>
      <c r="L282" s="136" t="s">
        <v>274</v>
      </c>
      <c r="M282" s="136" t="s">
        <v>401</v>
      </c>
      <c r="N282" s="136" t="s">
        <v>276</v>
      </c>
      <c r="O282" s="136" t="s">
        <v>402</v>
      </c>
      <c r="P282" s="136" t="s">
        <v>403</v>
      </c>
      <c r="Q282" s="136" t="s">
        <v>404</v>
      </c>
      <c r="R282" s="136" t="s">
        <v>274</v>
      </c>
      <c r="S282" s="136" t="s">
        <v>404</v>
      </c>
      <c r="T282" s="136" t="s">
        <v>281</v>
      </c>
      <c r="U282" s="136" t="s">
        <v>281</v>
      </c>
      <c r="V282" s="136" t="s">
        <v>47</v>
      </c>
      <c r="W282" s="136" t="s">
        <v>47</v>
      </c>
    </row>
    <row r="283" spans="1:23">
      <c r="A283" s="136" t="s">
        <v>437</v>
      </c>
      <c r="B283" s="136" t="s">
        <v>438</v>
      </c>
      <c r="C283" s="136" t="s">
        <v>431</v>
      </c>
      <c r="D283" s="136" t="str">
        <f t="shared" si="4"/>
        <v>Dean Gausel</v>
      </c>
      <c r="E283" s="136" t="s">
        <v>267</v>
      </c>
      <c r="F283" s="136" t="s">
        <v>268</v>
      </c>
      <c r="G283" s="233" t="s">
        <v>397</v>
      </c>
      <c r="H283" s="136" t="s">
        <v>398</v>
      </c>
      <c r="I283" s="136" t="s">
        <v>439</v>
      </c>
      <c r="J283" s="136" t="s">
        <v>272</v>
      </c>
      <c r="K283" s="136" t="s">
        <v>433</v>
      </c>
      <c r="L283" s="136" t="s">
        <v>274</v>
      </c>
      <c r="M283" s="136" t="s">
        <v>434</v>
      </c>
      <c r="N283" s="136" t="s">
        <v>276</v>
      </c>
      <c r="O283" s="136" t="s">
        <v>300</v>
      </c>
      <c r="P283" s="136" t="s">
        <v>440</v>
      </c>
      <c r="Q283" s="136" t="s">
        <v>274</v>
      </c>
      <c r="R283" s="136" t="s">
        <v>274</v>
      </c>
      <c r="S283" s="136" t="s">
        <v>436</v>
      </c>
      <c r="T283" s="136" t="s">
        <v>281</v>
      </c>
      <c r="U283" s="136" t="s">
        <v>281</v>
      </c>
      <c r="V283" s="136" t="s">
        <v>47</v>
      </c>
      <c r="W283" s="136" t="s">
        <v>47</v>
      </c>
    </row>
    <row r="284" spans="1:23">
      <c r="A284" s="136" t="s">
        <v>385</v>
      </c>
      <c r="B284" s="136" t="s">
        <v>386</v>
      </c>
      <c r="C284" s="136" t="s">
        <v>387</v>
      </c>
      <c r="D284" s="136" t="str">
        <f t="shared" si="4"/>
        <v>Alexandra Del Piero</v>
      </c>
      <c r="E284" s="136" t="s">
        <v>267</v>
      </c>
      <c r="F284" s="136" t="s">
        <v>329</v>
      </c>
      <c r="G284" s="233" t="s">
        <v>352</v>
      </c>
      <c r="H284" s="136" t="s">
        <v>318</v>
      </c>
      <c r="I284" s="136" t="s">
        <v>388</v>
      </c>
      <c r="J284" s="136" t="s">
        <v>307</v>
      </c>
      <c r="K284" s="136" t="s">
        <v>389</v>
      </c>
      <c r="L284" s="136" t="s">
        <v>274</v>
      </c>
      <c r="M284" s="136" t="s">
        <v>390</v>
      </c>
      <c r="N284" s="136" t="s">
        <v>276</v>
      </c>
      <c r="O284" s="136" t="s">
        <v>391</v>
      </c>
      <c r="P284" s="136" t="s">
        <v>392</v>
      </c>
      <c r="Q284" s="136" t="s">
        <v>274</v>
      </c>
      <c r="R284" s="136" t="s">
        <v>274</v>
      </c>
      <c r="S284" s="136" t="s">
        <v>393</v>
      </c>
      <c r="T284" s="136" t="s">
        <v>281</v>
      </c>
      <c r="U284" s="136" t="s">
        <v>281</v>
      </c>
      <c r="V284" s="136" t="s">
        <v>281</v>
      </c>
      <c r="W284" s="136" t="s">
        <v>47</v>
      </c>
    </row>
    <row r="285" spans="1:23">
      <c r="A285" s="136" t="s">
        <v>515</v>
      </c>
      <c r="B285" s="136" t="s">
        <v>516</v>
      </c>
      <c r="C285" s="136" t="s">
        <v>517</v>
      </c>
      <c r="D285" s="136" t="str">
        <f t="shared" si="4"/>
        <v>James Macken</v>
      </c>
      <c r="E285" s="136" t="s">
        <v>267</v>
      </c>
      <c r="F285" s="136" t="s">
        <v>329</v>
      </c>
      <c r="G285" s="233" t="s">
        <v>518</v>
      </c>
      <c r="H285" s="136" t="s">
        <v>519</v>
      </c>
      <c r="I285" s="136" t="s">
        <v>520</v>
      </c>
      <c r="J285" s="136" t="s">
        <v>272</v>
      </c>
      <c r="K285" s="136" t="s">
        <v>521</v>
      </c>
      <c r="L285" s="136" t="s">
        <v>274</v>
      </c>
      <c r="M285" s="136" t="s">
        <v>522</v>
      </c>
      <c r="N285" s="136" t="s">
        <v>276</v>
      </c>
      <c r="O285" s="136" t="s">
        <v>523</v>
      </c>
      <c r="P285" s="136" t="s">
        <v>524</v>
      </c>
      <c r="Q285" s="136" t="s">
        <v>274</v>
      </c>
      <c r="R285" s="136" t="s">
        <v>274</v>
      </c>
      <c r="S285" s="136" t="s">
        <v>525</v>
      </c>
      <c r="T285" s="136" t="s">
        <v>281</v>
      </c>
      <c r="U285" s="136" t="s">
        <v>281</v>
      </c>
      <c r="V285" s="136" t="s">
        <v>47</v>
      </c>
      <c r="W285" s="136" t="s">
        <v>47</v>
      </c>
    </row>
    <row r="286" spans="1:23">
      <c r="A286" s="136" t="s">
        <v>2428</v>
      </c>
      <c r="B286" s="136" t="s">
        <v>418</v>
      </c>
      <c r="C286" s="136" t="s">
        <v>2429</v>
      </c>
      <c r="D286" s="136" t="str">
        <f t="shared" si="4"/>
        <v>Matthew Pilarcik</v>
      </c>
      <c r="E286" s="136" t="s">
        <v>267</v>
      </c>
      <c r="F286" s="136" t="s">
        <v>329</v>
      </c>
      <c r="G286" s="233" t="s">
        <v>2487</v>
      </c>
      <c r="H286" s="136" t="s">
        <v>2488</v>
      </c>
      <c r="I286" s="136" t="s">
        <v>2489</v>
      </c>
      <c r="J286" s="136" t="s">
        <v>272</v>
      </c>
      <c r="K286" s="136" t="s">
        <v>2490</v>
      </c>
      <c r="L286" s="136" t="s">
        <v>274</v>
      </c>
      <c r="M286" s="136" t="s">
        <v>1825</v>
      </c>
      <c r="N286" s="136" t="s">
        <v>276</v>
      </c>
      <c r="O286" s="136" t="s">
        <v>1826</v>
      </c>
      <c r="P286" s="136" t="s">
        <v>2491</v>
      </c>
      <c r="Q286" s="136" t="s">
        <v>274</v>
      </c>
      <c r="R286" s="136" t="s">
        <v>274</v>
      </c>
      <c r="S286" s="136" t="s">
        <v>2451</v>
      </c>
      <c r="T286" s="136" t="s">
        <v>281</v>
      </c>
      <c r="U286" s="136" t="s">
        <v>281</v>
      </c>
      <c r="V286" s="136" t="s">
        <v>47</v>
      </c>
      <c r="W286" s="136" t="s">
        <v>47</v>
      </c>
    </row>
    <row r="287" spans="1:23">
      <c r="A287" s="136" t="s">
        <v>2427</v>
      </c>
      <c r="B287" s="136" t="s">
        <v>938</v>
      </c>
      <c r="C287" s="136" t="s">
        <v>2426</v>
      </c>
      <c r="D287" s="136" t="str">
        <f t="shared" si="4"/>
        <v>Adam OConnor</v>
      </c>
      <c r="E287" s="136" t="s">
        <v>267</v>
      </c>
      <c r="F287" s="136" t="s">
        <v>316</v>
      </c>
      <c r="G287" s="233" t="s">
        <v>2087</v>
      </c>
      <c r="H287" s="136" t="s">
        <v>2480</v>
      </c>
      <c r="I287" s="136" t="s">
        <v>2485</v>
      </c>
      <c r="J287" s="136" t="s">
        <v>272</v>
      </c>
      <c r="K287" s="136" t="s">
        <v>2486</v>
      </c>
      <c r="L287" s="136" t="s">
        <v>274</v>
      </c>
      <c r="M287" s="136" t="s">
        <v>1137</v>
      </c>
      <c r="N287" s="136" t="s">
        <v>276</v>
      </c>
      <c r="O287" s="136" t="s">
        <v>1004</v>
      </c>
      <c r="P287" s="136" t="s">
        <v>2483</v>
      </c>
      <c r="Q287" s="136" t="s">
        <v>274</v>
      </c>
      <c r="R287" s="136" t="s">
        <v>274</v>
      </c>
      <c r="S287" s="136" t="s">
        <v>2484</v>
      </c>
      <c r="T287" s="136" t="s">
        <v>281</v>
      </c>
      <c r="U287" s="136" t="s">
        <v>281</v>
      </c>
      <c r="V287" s="136" t="s">
        <v>281</v>
      </c>
      <c r="W287" s="136" t="s">
        <v>281</v>
      </c>
    </row>
    <row r="288" spans="1:23">
      <c r="A288" s="136" t="s">
        <v>2425</v>
      </c>
      <c r="B288" s="136" t="s">
        <v>670</v>
      </c>
      <c r="C288" s="136" t="s">
        <v>2426</v>
      </c>
      <c r="D288" s="136" t="str">
        <f t="shared" si="4"/>
        <v>Brock OConnor</v>
      </c>
      <c r="E288" s="136" t="s">
        <v>284</v>
      </c>
      <c r="F288" s="136" t="s">
        <v>316</v>
      </c>
      <c r="G288" s="233" t="s">
        <v>2087</v>
      </c>
      <c r="H288" s="136" t="s">
        <v>2480</v>
      </c>
      <c r="I288" s="136" t="s">
        <v>2481</v>
      </c>
      <c r="J288" s="136" t="s">
        <v>272</v>
      </c>
      <c r="K288" s="136" t="s">
        <v>2482</v>
      </c>
      <c r="L288" s="136" t="s">
        <v>274</v>
      </c>
      <c r="M288" s="136" t="s">
        <v>1137</v>
      </c>
      <c r="N288" s="136" t="s">
        <v>276</v>
      </c>
      <c r="O288" s="136" t="s">
        <v>1004</v>
      </c>
      <c r="P288" s="136" t="s">
        <v>2483</v>
      </c>
      <c r="Q288" s="136" t="s">
        <v>274</v>
      </c>
      <c r="R288" s="136" t="s">
        <v>274</v>
      </c>
      <c r="S288" s="136" t="s">
        <v>2484</v>
      </c>
      <c r="T288" s="136" t="s">
        <v>281</v>
      </c>
      <c r="U288" s="136" t="s">
        <v>281</v>
      </c>
      <c r="V288" s="136" t="s">
        <v>281</v>
      </c>
      <c r="W288" s="136" t="s">
        <v>281</v>
      </c>
    </row>
    <row r="289" spans="1:23">
      <c r="A289" s="136" t="s">
        <v>2423</v>
      </c>
      <c r="B289" s="136" t="s">
        <v>339</v>
      </c>
      <c r="C289" s="136" t="s">
        <v>2424</v>
      </c>
      <c r="D289" s="136" t="str">
        <f t="shared" si="4"/>
        <v>Peter Lawler</v>
      </c>
      <c r="E289" s="136" t="s">
        <v>267</v>
      </c>
      <c r="F289" s="136" t="s">
        <v>329</v>
      </c>
      <c r="G289" s="233" t="s">
        <v>2473</v>
      </c>
      <c r="H289" s="136" t="s">
        <v>465</v>
      </c>
      <c r="I289" s="136" t="s">
        <v>2474</v>
      </c>
      <c r="J289" s="136" t="s">
        <v>272</v>
      </c>
      <c r="K289" s="136" t="s">
        <v>2475</v>
      </c>
      <c r="L289" s="136" t="s">
        <v>274</v>
      </c>
      <c r="M289" s="136" t="s">
        <v>2476</v>
      </c>
      <c r="N289" s="136" t="s">
        <v>276</v>
      </c>
      <c r="O289" s="136" t="s">
        <v>2477</v>
      </c>
      <c r="P289" s="136" t="s">
        <v>2478</v>
      </c>
      <c r="Q289" s="136" t="s">
        <v>2479</v>
      </c>
      <c r="R289" s="136" t="s">
        <v>274</v>
      </c>
      <c r="S289" s="136" t="s">
        <v>2479</v>
      </c>
      <c r="T289" s="136" t="s">
        <v>281</v>
      </c>
      <c r="U289" s="136" t="s">
        <v>281</v>
      </c>
      <c r="V289" s="136" t="s">
        <v>47</v>
      </c>
      <c r="W289" s="136" t="s">
        <v>47</v>
      </c>
    </row>
    <row r="290" spans="1:23">
      <c r="A290" s="136" t="s">
        <v>2420</v>
      </c>
      <c r="B290" s="136" t="s">
        <v>2421</v>
      </c>
      <c r="C290" s="136" t="s">
        <v>2422</v>
      </c>
      <c r="D290" s="136" t="str">
        <f t="shared" si="4"/>
        <v>Noah Taylor</v>
      </c>
      <c r="E290" s="136" t="s">
        <v>267</v>
      </c>
      <c r="F290" s="136" t="s">
        <v>316</v>
      </c>
      <c r="G290" s="233" t="s">
        <v>2467</v>
      </c>
      <c r="H290" s="136" t="s">
        <v>2468</v>
      </c>
      <c r="I290" s="136" t="s">
        <v>2469</v>
      </c>
      <c r="J290" s="136" t="s">
        <v>272</v>
      </c>
      <c r="K290" s="136" t="s">
        <v>2470</v>
      </c>
      <c r="L290" s="136" t="s">
        <v>274</v>
      </c>
      <c r="M290" s="136" t="s">
        <v>1710</v>
      </c>
      <c r="N290" s="136" t="s">
        <v>276</v>
      </c>
      <c r="O290" s="136" t="s">
        <v>1711</v>
      </c>
      <c r="P290" s="136" t="s">
        <v>2471</v>
      </c>
      <c r="Q290" s="136" t="s">
        <v>2472</v>
      </c>
      <c r="R290" s="136" t="s">
        <v>274</v>
      </c>
      <c r="S290" s="136" t="s">
        <v>2472</v>
      </c>
      <c r="T290" s="136" t="s">
        <v>281</v>
      </c>
      <c r="U290" s="136" t="s">
        <v>281</v>
      </c>
      <c r="V290" s="136" t="s">
        <v>281</v>
      </c>
      <c r="W290" s="136" t="s">
        <v>281</v>
      </c>
    </row>
    <row r="291" spans="1:23">
      <c r="A291" s="136" t="s">
        <v>2417</v>
      </c>
      <c r="B291" s="136" t="s">
        <v>2418</v>
      </c>
      <c r="C291" s="136" t="s">
        <v>2419</v>
      </c>
      <c r="D291" s="136" t="str">
        <f t="shared" si="4"/>
        <v>Fiona Doyle</v>
      </c>
      <c r="E291" s="136" t="s">
        <v>267</v>
      </c>
      <c r="F291" s="136" t="s">
        <v>316</v>
      </c>
      <c r="G291" s="233" t="s">
        <v>2452</v>
      </c>
      <c r="H291" s="136" t="s">
        <v>2453</v>
      </c>
      <c r="I291" s="136" t="s">
        <v>2466</v>
      </c>
      <c r="J291" s="136" t="s">
        <v>307</v>
      </c>
      <c r="K291" s="136" t="s">
        <v>2455</v>
      </c>
      <c r="L291" s="136" t="s">
        <v>274</v>
      </c>
      <c r="M291" s="136" t="s">
        <v>2456</v>
      </c>
      <c r="N291" s="136" t="s">
        <v>276</v>
      </c>
      <c r="O291" s="136" t="s">
        <v>469</v>
      </c>
      <c r="P291" s="136" t="s">
        <v>2457</v>
      </c>
      <c r="Q291" s="136" t="s">
        <v>274</v>
      </c>
      <c r="R291" s="136" t="s">
        <v>274</v>
      </c>
      <c r="S291" s="136" t="s">
        <v>2458</v>
      </c>
      <c r="T291" s="136" t="s">
        <v>281</v>
      </c>
      <c r="U291" s="136" t="s">
        <v>281</v>
      </c>
      <c r="V291" s="136" t="s">
        <v>281</v>
      </c>
      <c r="W291" s="136" t="s">
        <v>281</v>
      </c>
    </row>
    <row r="292" spans="1:23">
      <c r="A292" s="136" t="s">
        <v>2415</v>
      </c>
      <c r="B292" s="136" t="s">
        <v>1196</v>
      </c>
      <c r="C292" s="136" t="s">
        <v>2416</v>
      </c>
      <c r="D292" s="136" t="str">
        <f t="shared" si="4"/>
        <v>Daniel Banks</v>
      </c>
      <c r="E292" s="136" t="s">
        <v>267</v>
      </c>
      <c r="F292" s="136" t="s">
        <v>316</v>
      </c>
      <c r="G292" s="233" t="s">
        <v>2459</v>
      </c>
      <c r="H292" s="136" t="s">
        <v>2460</v>
      </c>
      <c r="I292" s="136" t="s">
        <v>2461</v>
      </c>
      <c r="J292" s="136" t="s">
        <v>272</v>
      </c>
      <c r="K292" s="136" t="s">
        <v>2462</v>
      </c>
      <c r="L292" s="136" t="s">
        <v>274</v>
      </c>
      <c r="M292" s="136" t="s">
        <v>2463</v>
      </c>
      <c r="N292" s="136" t="s">
        <v>276</v>
      </c>
      <c r="O292" s="136" t="s">
        <v>888</v>
      </c>
      <c r="P292" s="136" t="s">
        <v>2464</v>
      </c>
      <c r="Q292" s="136" t="s">
        <v>274</v>
      </c>
      <c r="R292" s="136" t="s">
        <v>274</v>
      </c>
      <c r="S292" s="136" t="s">
        <v>2465</v>
      </c>
      <c r="T292" s="136" t="s">
        <v>281</v>
      </c>
      <c r="U292" s="136" t="s">
        <v>281</v>
      </c>
      <c r="V292" s="136" t="s">
        <v>47</v>
      </c>
      <c r="W292" s="136" t="s">
        <v>47</v>
      </c>
    </row>
    <row r="293" spans="1:23">
      <c r="A293" s="136" t="s">
        <v>2413</v>
      </c>
      <c r="B293" s="136" t="s">
        <v>1026</v>
      </c>
      <c r="C293" s="136" t="s">
        <v>2414</v>
      </c>
      <c r="D293" s="136" t="str">
        <f t="shared" si="4"/>
        <v>Andrew Strong-Doyle</v>
      </c>
      <c r="E293" s="136" t="s">
        <v>267</v>
      </c>
      <c r="F293" s="136" t="s">
        <v>316</v>
      </c>
      <c r="G293" s="233" t="s">
        <v>2452</v>
      </c>
      <c r="H293" s="136" t="s">
        <v>2453</v>
      </c>
      <c r="I293" s="136" t="s">
        <v>2454</v>
      </c>
      <c r="J293" s="136" t="s">
        <v>272</v>
      </c>
      <c r="K293" s="136" t="s">
        <v>2455</v>
      </c>
      <c r="L293" s="136" t="s">
        <v>274</v>
      </c>
      <c r="M293" s="136" t="s">
        <v>2456</v>
      </c>
      <c r="N293" s="136" t="s">
        <v>276</v>
      </c>
      <c r="O293" s="136" t="s">
        <v>469</v>
      </c>
      <c r="P293" s="136" t="s">
        <v>2457</v>
      </c>
      <c r="Q293" s="136" t="s">
        <v>274</v>
      </c>
      <c r="R293" s="136" t="s">
        <v>274</v>
      </c>
      <c r="S293" s="136" t="s">
        <v>2458</v>
      </c>
      <c r="T293" s="136" t="s">
        <v>281</v>
      </c>
      <c r="U293" s="136" t="s">
        <v>281</v>
      </c>
      <c r="V293" s="136" t="s">
        <v>47</v>
      </c>
      <c r="W293" s="136" t="s">
        <v>47</v>
      </c>
    </row>
    <row r="294" spans="1:23">
      <c r="A294" s="136" t="s">
        <v>2410</v>
      </c>
      <c r="B294" s="136" t="s">
        <v>2411</v>
      </c>
      <c r="C294" s="136" t="s">
        <v>2412</v>
      </c>
      <c r="D294" s="136" t="str">
        <f t="shared" si="4"/>
        <v>Bailey Pilarcick</v>
      </c>
      <c r="E294" s="136" t="s">
        <v>267</v>
      </c>
      <c r="F294" s="136" t="s">
        <v>316</v>
      </c>
      <c r="G294" s="233" t="s">
        <v>2055</v>
      </c>
      <c r="H294" s="136" t="s">
        <v>2447</v>
      </c>
      <c r="I294" s="136" t="s">
        <v>2448</v>
      </c>
      <c r="J294" s="136" t="s">
        <v>272</v>
      </c>
      <c r="K294" s="136" t="s">
        <v>2449</v>
      </c>
      <c r="L294" s="136" t="s">
        <v>274</v>
      </c>
      <c r="M294" s="136" t="s">
        <v>1825</v>
      </c>
      <c r="N294" s="136" t="s">
        <v>276</v>
      </c>
      <c r="O294" s="136" t="s">
        <v>1826</v>
      </c>
      <c r="P294" s="136" t="s">
        <v>2450</v>
      </c>
      <c r="Q294" s="136" t="s">
        <v>274</v>
      </c>
      <c r="R294" s="136" t="s">
        <v>274</v>
      </c>
      <c r="S294" s="136" t="s">
        <v>2451</v>
      </c>
      <c r="T294" s="136" t="s">
        <v>281</v>
      </c>
      <c r="U294" s="136" t="s">
        <v>281</v>
      </c>
      <c r="V294" s="136" t="s">
        <v>47</v>
      </c>
      <c r="W294" s="136" t="s">
        <v>47</v>
      </c>
    </row>
    <row r="295" spans="1:23">
      <c r="A295" s="136" t="s">
        <v>2408</v>
      </c>
      <c r="B295" s="136" t="s">
        <v>2409</v>
      </c>
      <c r="C295" s="136" t="s">
        <v>1115</v>
      </c>
      <c r="D295" s="136" t="str">
        <f t="shared" si="4"/>
        <v>Kaitlyn Cooper</v>
      </c>
      <c r="E295" s="136" t="s">
        <v>284</v>
      </c>
      <c r="F295" s="136" t="s">
        <v>1179</v>
      </c>
      <c r="G295" s="233" t="s">
        <v>2438</v>
      </c>
      <c r="H295" s="136" t="s">
        <v>2444</v>
      </c>
      <c r="I295" s="136" t="s">
        <v>2445</v>
      </c>
      <c r="J295" s="136" t="s">
        <v>307</v>
      </c>
      <c r="K295" s="136" t="s">
        <v>2446</v>
      </c>
      <c r="L295" s="136" t="s">
        <v>274</v>
      </c>
      <c r="M295" s="136" t="s">
        <v>1118</v>
      </c>
      <c r="N295" s="136" t="s">
        <v>276</v>
      </c>
      <c r="O295" s="136" t="s">
        <v>495</v>
      </c>
      <c r="P295" s="136" t="s">
        <v>1119</v>
      </c>
      <c r="Q295" s="136" t="s">
        <v>274</v>
      </c>
      <c r="R295" s="136" t="s">
        <v>274</v>
      </c>
      <c r="S295" s="136" t="s">
        <v>1120</v>
      </c>
      <c r="T295" s="136" t="s">
        <v>281</v>
      </c>
      <c r="U295" s="136" t="s">
        <v>281</v>
      </c>
      <c r="V295" s="136" t="s">
        <v>47</v>
      </c>
      <c r="W295" s="136" t="s">
        <v>47</v>
      </c>
    </row>
    <row r="296" spans="1:23">
      <c r="A296" s="136" t="s">
        <v>2406</v>
      </c>
      <c r="B296" s="136" t="s">
        <v>311</v>
      </c>
      <c r="C296" s="136" t="s">
        <v>2407</v>
      </c>
      <c r="D296" s="136" t="str">
        <f t="shared" si="4"/>
        <v>Luke Saker</v>
      </c>
      <c r="E296" s="136" t="s">
        <v>267</v>
      </c>
      <c r="F296" s="136" t="s">
        <v>316</v>
      </c>
      <c r="G296" s="233" t="s">
        <v>2438</v>
      </c>
      <c r="H296" s="136" t="s">
        <v>2439</v>
      </c>
      <c r="I296" s="136" t="s">
        <v>2440</v>
      </c>
      <c r="J296" s="136" t="s">
        <v>272</v>
      </c>
      <c r="K296" s="136" t="s">
        <v>2441</v>
      </c>
      <c r="L296" s="136" t="s">
        <v>274</v>
      </c>
      <c r="M296" s="136" t="s">
        <v>2442</v>
      </c>
      <c r="N296" s="136" t="s">
        <v>276</v>
      </c>
      <c r="O296" s="136" t="s">
        <v>1110</v>
      </c>
      <c r="P296" s="136" t="s">
        <v>2745</v>
      </c>
      <c r="Q296" s="136" t="s">
        <v>2443</v>
      </c>
      <c r="R296" s="136" t="s">
        <v>274</v>
      </c>
      <c r="S296" s="136" t="s">
        <v>2443</v>
      </c>
      <c r="T296" s="136" t="s">
        <v>281</v>
      </c>
      <c r="U296" s="136" t="s">
        <v>281</v>
      </c>
      <c r="V296" s="136" t="s">
        <v>47</v>
      </c>
      <c r="W296" s="136" t="s">
        <v>47</v>
      </c>
    </row>
    <row r="297" spans="1:23">
      <c r="A297" s="136" t="s">
        <v>2403</v>
      </c>
      <c r="B297" s="136" t="s">
        <v>2404</v>
      </c>
      <c r="C297" s="136" t="s">
        <v>2405</v>
      </c>
      <c r="D297" s="136" t="str">
        <f t="shared" si="4"/>
        <v>Azden-Alan Judge</v>
      </c>
      <c r="E297" s="136" t="s">
        <v>267</v>
      </c>
      <c r="F297" s="136" t="s">
        <v>268</v>
      </c>
      <c r="G297" s="233" t="s">
        <v>2430</v>
      </c>
      <c r="H297" s="136" t="s">
        <v>2431</v>
      </c>
      <c r="I297" s="136" t="s">
        <v>2432</v>
      </c>
      <c r="J297" s="136" t="s">
        <v>272</v>
      </c>
      <c r="K297" s="136" t="s">
        <v>2433</v>
      </c>
      <c r="L297" s="136" t="s">
        <v>2434</v>
      </c>
      <c r="M297" s="136" t="s">
        <v>2435</v>
      </c>
      <c r="N297" s="136" t="s">
        <v>276</v>
      </c>
      <c r="O297" s="136" t="s">
        <v>1909</v>
      </c>
      <c r="P297" s="136" t="s">
        <v>2436</v>
      </c>
      <c r="Q297" s="136" t="s">
        <v>2437</v>
      </c>
      <c r="R297" s="136" t="s">
        <v>274</v>
      </c>
      <c r="S297" s="136" t="s">
        <v>2437</v>
      </c>
      <c r="T297" s="136" t="s">
        <v>281</v>
      </c>
      <c r="U297" s="136" t="s">
        <v>281</v>
      </c>
      <c r="V297" s="136" t="s">
        <v>281</v>
      </c>
      <c r="W297" s="136" t="s">
        <v>281</v>
      </c>
    </row>
    <row r="298" spans="1:23">
      <c r="A298" s="136" t="s">
        <v>2683</v>
      </c>
      <c r="B298" s="136" t="s">
        <v>2684</v>
      </c>
      <c r="C298" s="136" t="s">
        <v>2685</v>
      </c>
      <c r="D298" s="136" t="str">
        <f t="shared" si="4"/>
        <v>Charlie Barakat</v>
      </c>
      <c r="E298" s="136" t="s">
        <v>267</v>
      </c>
      <c r="F298" s="136" t="s">
        <v>316</v>
      </c>
      <c r="G298" s="233" t="s">
        <v>2686</v>
      </c>
      <c r="H298" s="136" t="s">
        <v>2687</v>
      </c>
      <c r="I298" s="136" t="s">
        <v>2688</v>
      </c>
      <c r="J298" s="136" t="s">
        <v>272</v>
      </c>
      <c r="K298" s="136" t="s">
        <v>2689</v>
      </c>
      <c r="L298" s="136" t="s">
        <v>274</v>
      </c>
      <c r="M298" s="136" t="s">
        <v>2690</v>
      </c>
      <c r="N298" s="136" t="s">
        <v>276</v>
      </c>
      <c r="O298" s="136" t="s">
        <v>1711</v>
      </c>
      <c r="P298" s="136" t="s">
        <v>2691</v>
      </c>
      <c r="Q298" s="136" t="s">
        <v>274</v>
      </c>
      <c r="R298" s="136" t="s">
        <v>274</v>
      </c>
      <c r="S298" s="136" t="s">
        <v>2692</v>
      </c>
      <c r="T298" s="136" t="s">
        <v>281</v>
      </c>
      <c r="U298" s="136" t="s">
        <v>281</v>
      </c>
      <c r="V298" s="136" t="s">
        <v>281</v>
      </c>
      <c r="W298" s="136" t="s">
        <v>281</v>
      </c>
    </row>
    <row r="299" spans="1:23">
      <c r="A299" s="136" t="s">
        <v>2672</v>
      </c>
      <c r="B299" s="136" t="s">
        <v>2673</v>
      </c>
      <c r="C299" s="136" t="s">
        <v>2674</v>
      </c>
      <c r="D299" s="136" t="str">
        <f t="shared" si="4"/>
        <v>Mark Pitkin</v>
      </c>
      <c r="E299" s="136" t="s">
        <v>267</v>
      </c>
      <c r="F299" s="136" t="s">
        <v>268</v>
      </c>
      <c r="G299" s="233" t="s">
        <v>2675</v>
      </c>
      <c r="H299" s="136" t="s">
        <v>2676</v>
      </c>
      <c r="I299" s="136" t="s">
        <v>2677</v>
      </c>
      <c r="J299" s="136" t="s">
        <v>272</v>
      </c>
      <c r="K299" s="136" t="s">
        <v>2678</v>
      </c>
      <c r="L299" s="136" t="s">
        <v>274</v>
      </c>
      <c r="M299" s="136" t="s">
        <v>2679</v>
      </c>
      <c r="N299" s="136" t="s">
        <v>276</v>
      </c>
      <c r="O299" s="136" t="s">
        <v>2680</v>
      </c>
      <c r="P299" s="136" t="s">
        <v>2681</v>
      </c>
      <c r="Q299" s="136" t="s">
        <v>274</v>
      </c>
      <c r="R299" s="136" t="s">
        <v>274</v>
      </c>
      <c r="S299" s="136" t="s">
        <v>2682</v>
      </c>
      <c r="T299" s="136" t="s">
        <v>281</v>
      </c>
      <c r="U299" s="136" t="s">
        <v>281</v>
      </c>
      <c r="V299" s="136" t="s">
        <v>47</v>
      </c>
      <c r="W299" s="136" t="s">
        <v>47</v>
      </c>
    </row>
    <row r="300" spans="1:23">
      <c r="A300" s="136" t="s">
        <v>2661</v>
      </c>
      <c r="B300" s="136" t="s">
        <v>2662</v>
      </c>
      <c r="C300" s="136" t="s">
        <v>2663</v>
      </c>
      <c r="D300" s="136" t="str">
        <f t="shared" si="4"/>
        <v>Joey Mawson</v>
      </c>
      <c r="E300" s="136" t="s">
        <v>267</v>
      </c>
      <c r="F300" s="136" t="s">
        <v>329</v>
      </c>
      <c r="G300" s="233" t="s">
        <v>2664</v>
      </c>
      <c r="H300" s="136" t="s">
        <v>2665</v>
      </c>
      <c r="I300" s="136" t="s">
        <v>2666</v>
      </c>
      <c r="J300" s="136" t="s">
        <v>272</v>
      </c>
      <c r="K300" s="136" t="s">
        <v>2667</v>
      </c>
      <c r="L300" s="136" t="s">
        <v>274</v>
      </c>
      <c r="M300" s="136" t="s">
        <v>2668</v>
      </c>
      <c r="N300" s="136" t="s">
        <v>276</v>
      </c>
      <c r="O300" s="136" t="s">
        <v>2669</v>
      </c>
      <c r="P300" s="136" t="s">
        <v>2670</v>
      </c>
      <c r="Q300" s="136" t="s">
        <v>274</v>
      </c>
      <c r="R300" s="136" t="s">
        <v>274</v>
      </c>
      <c r="S300" s="136" t="s">
        <v>2671</v>
      </c>
      <c r="T300" s="136" t="s">
        <v>281</v>
      </c>
      <c r="U300" s="136" t="s">
        <v>281</v>
      </c>
      <c r="V300" s="136" t="s">
        <v>47</v>
      </c>
      <c r="W300" s="136" t="s">
        <v>47</v>
      </c>
    </row>
    <row r="301" spans="1:23">
      <c r="A301" s="136" t="s">
        <v>2651</v>
      </c>
      <c r="B301" s="136" t="s">
        <v>734</v>
      </c>
      <c r="C301" s="136" t="s">
        <v>2652</v>
      </c>
      <c r="D301" s="136" t="str">
        <f t="shared" si="4"/>
        <v>Joshua Monico</v>
      </c>
      <c r="E301" s="136" t="s">
        <v>267</v>
      </c>
      <c r="F301" s="136" t="s">
        <v>316</v>
      </c>
      <c r="G301" s="233" t="s">
        <v>2653</v>
      </c>
      <c r="H301" s="136" t="s">
        <v>2654</v>
      </c>
      <c r="I301" s="136" t="s">
        <v>2655</v>
      </c>
      <c r="J301" s="136" t="s">
        <v>272</v>
      </c>
      <c r="K301" s="136" t="s">
        <v>2656</v>
      </c>
      <c r="L301" s="136" t="s">
        <v>274</v>
      </c>
      <c r="M301" s="136" t="s">
        <v>2657</v>
      </c>
      <c r="N301" s="136" t="s">
        <v>276</v>
      </c>
      <c r="O301" s="136" t="s">
        <v>2658</v>
      </c>
      <c r="P301" s="136" t="s">
        <v>2659</v>
      </c>
      <c r="Q301" s="136" t="s">
        <v>274</v>
      </c>
      <c r="R301" s="136" t="s">
        <v>274</v>
      </c>
      <c r="S301" s="136" t="s">
        <v>2660</v>
      </c>
      <c r="T301" s="136" t="s">
        <v>281</v>
      </c>
      <c r="U301" s="136" t="s">
        <v>281</v>
      </c>
      <c r="V301" s="136" t="s">
        <v>47</v>
      </c>
      <c r="W301" s="136" t="s">
        <v>47</v>
      </c>
    </row>
    <row r="302" spans="1:23">
      <c r="A302" s="136" t="s">
        <v>2645</v>
      </c>
      <c r="B302" s="136" t="s">
        <v>2646</v>
      </c>
      <c r="C302" s="136" t="s">
        <v>2647</v>
      </c>
      <c r="D302" s="136" t="str">
        <f t="shared" si="4"/>
        <v>Presley BREEN</v>
      </c>
      <c r="E302" s="136" t="s">
        <v>267</v>
      </c>
      <c r="F302" s="136" t="s">
        <v>268</v>
      </c>
      <c r="G302" s="233" t="s">
        <v>2135</v>
      </c>
      <c r="H302" s="136" t="s">
        <v>2638</v>
      </c>
      <c r="I302" s="136" t="s">
        <v>2648</v>
      </c>
      <c r="J302" s="136" t="s">
        <v>307</v>
      </c>
      <c r="K302" s="136" t="s">
        <v>2649</v>
      </c>
      <c r="L302" s="136" t="s">
        <v>274</v>
      </c>
      <c r="M302" s="136" t="s">
        <v>2641</v>
      </c>
      <c r="N302" s="136" t="s">
        <v>276</v>
      </c>
      <c r="O302" s="136" t="s">
        <v>2642</v>
      </c>
      <c r="P302" s="136" t="s">
        <v>2643</v>
      </c>
      <c r="Q302" s="136" t="s">
        <v>2650</v>
      </c>
      <c r="R302" s="136" t="s">
        <v>274</v>
      </c>
      <c r="S302" s="136" t="s">
        <v>2650</v>
      </c>
      <c r="T302" s="136" t="s">
        <v>281</v>
      </c>
      <c r="U302" s="136" t="s">
        <v>281</v>
      </c>
      <c r="V302" s="136" t="s">
        <v>47</v>
      </c>
      <c r="W302" s="136" t="s">
        <v>47</v>
      </c>
    </row>
    <row r="303" spans="1:23">
      <c r="A303" s="136" t="s">
        <v>2635</v>
      </c>
      <c r="B303" s="136" t="s">
        <v>2636</v>
      </c>
      <c r="C303" s="136" t="s">
        <v>2637</v>
      </c>
      <c r="D303" s="136" t="str">
        <f t="shared" si="4"/>
        <v>Lawrence Rosenberg</v>
      </c>
      <c r="E303" s="136" t="s">
        <v>284</v>
      </c>
      <c r="F303" s="136" t="s">
        <v>268</v>
      </c>
      <c r="G303" s="233" t="s">
        <v>2135</v>
      </c>
      <c r="H303" s="136" t="s">
        <v>2638</v>
      </c>
      <c r="I303" s="136" t="s">
        <v>2639</v>
      </c>
      <c r="J303" s="136" t="s">
        <v>272</v>
      </c>
      <c r="K303" s="136" t="s">
        <v>2640</v>
      </c>
      <c r="L303" s="136" t="s">
        <v>274</v>
      </c>
      <c r="M303" s="136" t="s">
        <v>2641</v>
      </c>
      <c r="N303" s="136" t="s">
        <v>276</v>
      </c>
      <c r="O303" s="136" t="s">
        <v>2642</v>
      </c>
      <c r="P303" s="136" t="s">
        <v>2643</v>
      </c>
      <c r="Q303" s="136" t="s">
        <v>2644</v>
      </c>
      <c r="R303" s="136" t="s">
        <v>274</v>
      </c>
      <c r="S303" s="136" t="s">
        <v>2644</v>
      </c>
      <c r="T303" s="136" t="s">
        <v>281</v>
      </c>
      <c r="U303" s="136" t="s">
        <v>281</v>
      </c>
      <c r="V303" s="136" t="s">
        <v>47</v>
      </c>
      <c r="W303" s="136" t="s">
        <v>47</v>
      </c>
    </row>
    <row r="304" spans="1:23">
      <c r="A304" s="136" t="s">
        <v>2625</v>
      </c>
      <c r="B304" s="136" t="s">
        <v>2626</v>
      </c>
      <c r="C304" s="136" t="s">
        <v>2627</v>
      </c>
      <c r="E304" s="136" t="s">
        <v>267</v>
      </c>
      <c r="F304" s="136" t="s">
        <v>316</v>
      </c>
      <c r="G304" s="136" t="s">
        <v>2628</v>
      </c>
      <c r="H304" s="136" t="s">
        <v>2629</v>
      </c>
      <c r="I304" s="136" t="s">
        <v>2630</v>
      </c>
      <c r="J304" s="136" t="s">
        <v>272</v>
      </c>
      <c r="K304" s="136" t="s">
        <v>2631</v>
      </c>
      <c r="L304" s="136" t="s">
        <v>274</v>
      </c>
      <c r="M304" s="136" t="s">
        <v>2632</v>
      </c>
      <c r="N304" s="136" t="s">
        <v>276</v>
      </c>
      <c r="O304" s="136" t="s">
        <v>1798</v>
      </c>
      <c r="P304" s="136" t="s">
        <v>2633</v>
      </c>
      <c r="Q304" s="136" t="s">
        <v>274</v>
      </c>
      <c r="R304" s="136" t="s">
        <v>274</v>
      </c>
      <c r="S304" s="136" t="s">
        <v>2634</v>
      </c>
      <c r="T304" s="136" t="s">
        <v>281</v>
      </c>
      <c r="U304" s="136" t="s">
        <v>281</v>
      </c>
      <c r="V304" s="136" t="s">
        <v>281</v>
      </c>
      <c r="W304" s="136" t="s">
        <v>281</v>
      </c>
    </row>
  </sheetData>
  <autoFilter ref="A1:W294" xr:uid="{58165D5C-0303-43E7-B19E-C0E16DAB1065}">
    <sortState xmlns:xlrd2="http://schemas.microsoft.com/office/spreadsheetml/2017/richdata2" ref="A2:W303">
      <sortCondition ref="A1:A294"/>
    </sortState>
  </autoFilter>
  <conditionalFormatting sqref="D304:D1048576 D1 D12:D294">
    <cfRule type="duplicateValues" dxfId="3" priority="4"/>
  </conditionalFormatting>
  <conditionalFormatting sqref="D295:D303">
    <cfRule type="duplicateValues" dxfId="2" priority="4711"/>
  </conditionalFormatting>
  <conditionalFormatting sqref="D5:D11">
    <cfRule type="duplicateValues" dxfId="1" priority="2"/>
  </conditionalFormatting>
  <conditionalFormatting sqref="D2:D4">
    <cfRule type="duplicateValues" dxfId="0" priority="4818"/>
  </conditionalFormatting>
  <printOptions gridLines="1"/>
  <pageMargins left="0.75" right="0.75" top="1" bottom="1" header="0.5" footer="0.5"/>
  <pageSetup paperSize="9"/>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249977111117893"/>
    <pageSetUpPr fitToPage="1"/>
  </sheetPr>
  <dimension ref="A1:AF136"/>
  <sheetViews>
    <sheetView workbookViewId="0"/>
  </sheetViews>
  <sheetFormatPr defaultColWidth="16.140625" defaultRowHeight="12.75"/>
  <cols>
    <col min="1" max="1" width="15.42578125" style="102" bestFit="1" customWidth="1"/>
    <col min="2" max="2" width="23.7109375" style="102" customWidth="1"/>
    <col min="3" max="3" width="19.42578125" style="117" bestFit="1" customWidth="1"/>
    <col min="4" max="4" width="24.7109375" style="117" bestFit="1" customWidth="1"/>
    <col min="5" max="6" width="19" style="117" customWidth="1"/>
    <col min="7" max="7" width="12.28515625" style="117" bestFit="1" customWidth="1"/>
    <col min="8" max="10" width="19" style="117" customWidth="1"/>
    <col min="11" max="11" width="11.5703125" style="117" bestFit="1" customWidth="1"/>
    <col min="12" max="14" width="19" style="117" customWidth="1"/>
    <col min="15" max="15" width="16" style="102" bestFit="1" customWidth="1"/>
    <col min="16" max="16" width="18.85546875" style="102" bestFit="1" customWidth="1"/>
    <col min="17" max="19" width="16.140625" style="102"/>
    <col min="20" max="20" width="18.85546875" style="102" bestFit="1" customWidth="1"/>
    <col min="21" max="23" width="16.140625" style="102"/>
    <col min="24" max="24" width="18.85546875" style="102" bestFit="1" customWidth="1"/>
    <col min="25" max="27" width="16.140625" style="102"/>
    <col min="28" max="28" width="18.85546875" style="102" bestFit="1" customWidth="1"/>
    <col min="29" max="31" width="16.140625" style="102"/>
    <col min="32" max="32" width="18.85546875" style="102" bestFit="1" customWidth="1"/>
    <col min="33" max="16384" width="16.140625" style="102"/>
  </cols>
  <sheetData>
    <row r="1" spans="1:31" ht="15" customHeight="1">
      <c r="O1" s="148"/>
      <c r="P1" s="148"/>
      <c r="Q1" s="148"/>
    </row>
    <row r="2" spans="1:31" ht="15" customHeight="1">
      <c r="B2" s="101" t="s">
        <v>6</v>
      </c>
      <c r="C2" s="115" t="s">
        <v>59</v>
      </c>
      <c r="D2" s="143"/>
      <c r="I2" s="253"/>
      <c r="J2" s="253"/>
      <c r="K2" s="253"/>
      <c r="L2" s="253"/>
      <c r="O2" s="148"/>
      <c r="P2" s="148"/>
      <c r="Q2" s="148"/>
      <c r="R2" s="148"/>
      <c r="S2" s="148"/>
      <c r="T2" s="148"/>
      <c r="U2" s="148"/>
      <c r="V2" s="148"/>
      <c r="W2" s="148"/>
      <c r="X2" s="148"/>
      <c r="Y2" s="148"/>
      <c r="Z2" s="148"/>
      <c r="AA2" s="148"/>
      <c r="AB2" s="148"/>
    </row>
    <row r="3" spans="1:31" ht="15" customHeight="1">
      <c r="O3" s="148"/>
      <c r="P3" s="148"/>
      <c r="Q3" s="148"/>
      <c r="R3" s="148"/>
      <c r="S3" s="148"/>
      <c r="T3" s="148"/>
      <c r="U3" s="148"/>
      <c r="V3" s="148"/>
      <c r="W3" s="148"/>
      <c r="X3" s="148"/>
      <c r="Y3" s="148"/>
      <c r="Z3" s="148"/>
      <c r="AA3" s="148"/>
      <c r="AB3" s="148"/>
    </row>
    <row r="4" spans="1:31" ht="15" customHeight="1">
      <c r="A4" s="11"/>
      <c r="B4" s="58"/>
      <c r="C4" s="121"/>
      <c r="D4" s="121"/>
      <c r="E4" s="149"/>
      <c r="F4" s="149"/>
      <c r="G4" s="149"/>
      <c r="H4" s="149"/>
      <c r="I4" s="149"/>
      <c r="J4" s="149"/>
      <c r="K4" s="149"/>
      <c r="L4" s="149"/>
      <c r="M4" s="149"/>
      <c r="N4" s="149"/>
      <c r="O4" s="148"/>
      <c r="P4" s="148"/>
      <c r="Q4" s="148"/>
      <c r="R4" s="148"/>
      <c r="S4" s="148"/>
      <c r="T4" s="148"/>
      <c r="U4" s="148"/>
      <c r="V4" s="148"/>
      <c r="W4" s="148"/>
      <c r="X4" s="148"/>
      <c r="Y4" s="148"/>
      <c r="Z4" s="148"/>
      <c r="AA4" s="148"/>
      <c r="AB4" s="148"/>
      <c r="AC4" s="148"/>
      <c r="AD4" s="148"/>
      <c r="AE4" s="148"/>
    </row>
    <row r="5" spans="1:31" s="107" customFormat="1" ht="15" customHeight="1">
      <c r="A5" s="72" t="s">
        <v>9</v>
      </c>
      <c r="B5" s="72" t="s">
        <v>8</v>
      </c>
      <c r="C5" s="72" t="s">
        <v>5</v>
      </c>
      <c r="D5" s="116" t="s">
        <v>10</v>
      </c>
      <c r="E5" s="127" t="s">
        <v>152</v>
      </c>
      <c r="F5" s="128" t="s">
        <v>153</v>
      </c>
      <c r="G5" s="150" t="s">
        <v>0</v>
      </c>
      <c r="H5" s="129" t="s">
        <v>51</v>
      </c>
      <c r="I5" s="130" t="s">
        <v>154</v>
      </c>
      <c r="J5" s="131" t="s">
        <v>155</v>
      </c>
      <c r="K5" s="151" t="s">
        <v>4</v>
      </c>
      <c r="L5" s="132" t="s">
        <v>156</v>
      </c>
      <c r="M5" s="133" t="s">
        <v>157</v>
      </c>
      <c r="N5" s="134" t="s">
        <v>158</v>
      </c>
      <c r="O5" s="152" t="s">
        <v>21</v>
      </c>
    </row>
    <row r="6" spans="1:31" ht="15" customHeight="1">
      <c r="A6" s="59" t="s">
        <v>281</v>
      </c>
      <c r="B6" s="98" t="s">
        <v>66</v>
      </c>
      <c r="C6" s="98">
        <f t="shared" ref="C6:C30" si="0">SUM(E6:O6)</f>
        <v>96</v>
      </c>
      <c r="D6" s="153">
        <f>SUM(E6:N6)-MIN(E6:I6)</f>
        <v>96</v>
      </c>
      <c r="E6" s="90">
        <f t="shared" ref="E6:E30" si="1">IFERROR(VLOOKUP(B6,$B$93:$C$134,2,FALSE),0)</f>
        <v>39</v>
      </c>
      <c r="F6" s="90">
        <f t="shared" ref="F6:F30" si="2">IFERROR(VLOOKUP(B6,$F$93:$G$134,2,FALSE),0)</f>
        <v>33</v>
      </c>
      <c r="G6" s="77"/>
      <c r="H6" s="90">
        <f>IFERROR(VLOOKUP(B6,J93:K134,2,FALSE),0)</f>
        <v>24</v>
      </c>
      <c r="I6" s="90">
        <f t="shared" ref="I6:I30" si="3">IFERROR(VLOOKUP(B6,$N$93:$O$134,2,FALSE),0)</f>
        <v>0</v>
      </c>
      <c r="J6" s="154">
        <f t="shared" ref="J6:J30" si="4">IFERROR(VLOOKUP(B6,$R$93:$S$134,2,FALSE),0)</f>
        <v>0</v>
      </c>
      <c r="K6" s="77"/>
      <c r="L6" s="154">
        <f t="shared" ref="L6:L30" si="5">IFERROR(VLOOKUP(B6,$V$93:$W$134,2,FALSE),0)</f>
        <v>0</v>
      </c>
      <c r="M6" s="154">
        <f t="shared" ref="M6:M30" si="6">IFERROR(VLOOKUP(B6,$Z$93:$AA$134,2,FALSE),0)</f>
        <v>0</v>
      </c>
      <c r="N6" s="155">
        <f t="shared" ref="N6:N30" si="7">IFERROR(VLOOKUP(B6,$AD$93:$AE$134,2,FALSE),0)</f>
        <v>0</v>
      </c>
      <c r="O6" s="77"/>
    </row>
    <row r="7" spans="1:31" ht="15" customHeight="1">
      <c r="A7" s="59" t="s">
        <v>47</v>
      </c>
      <c r="B7" s="98" t="s">
        <v>119</v>
      </c>
      <c r="C7" s="98">
        <f t="shared" si="0"/>
        <v>89</v>
      </c>
      <c r="D7" s="153">
        <f t="shared" ref="D7:D70" si="8">SUM(E7:N7)-MIN(E7:I7)</f>
        <v>89</v>
      </c>
      <c r="E7" s="90">
        <f t="shared" si="1"/>
        <v>24</v>
      </c>
      <c r="F7" s="90">
        <f t="shared" si="2"/>
        <v>0</v>
      </c>
      <c r="G7" s="77"/>
      <c r="H7" s="90">
        <f t="shared" ref="H7:H30" si="9">IFERROR(VLOOKUP(B7,$J$93:$K$134,2,FALSE),0)</f>
        <v>27</v>
      </c>
      <c r="I7" s="90">
        <f t="shared" si="3"/>
        <v>38</v>
      </c>
      <c r="J7" s="154">
        <f t="shared" si="4"/>
        <v>0</v>
      </c>
      <c r="K7" s="77"/>
      <c r="L7" s="154">
        <f t="shared" si="5"/>
        <v>0</v>
      </c>
      <c r="M7" s="154">
        <f t="shared" si="6"/>
        <v>0</v>
      </c>
      <c r="N7" s="155">
        <f t="shared" si="7"/>
        <v>0</v>
      </c>
      <c r="O7" s="77"/>
    </row>
    <row r="8" spans="1:31" ht="15" customHeight="1">
      <c r="A8" s="59" t="s">
        <v>281</v>
      </c>
      <c r="B8" s="98" t="s">
        <v>118</v>
      </c>
      <c r="C8" s="98">
        <f t="shared" si="0"/>
        <v>72</v>
      </c>
      <c r="D8" s="153">
        <f t="shared" si="8"/>
        <v>72</v>
      </c>
      <c r="E8" s="90">
        <f t="shared" si="1"/>
        <v>36</v>
      </c>
      <c r="F8" s="90">
        <f t="shared" si="2"/>
        <v>0</v>
      </c>
      <c r="G8" s="77"/>
      <c r="H8" s="90">
        <f t="shared" si="9"/>
        <v>36</v>
      </c>
      <c r="I8" s="90">
        <f t="shared" si="3"/>
        <v>0</v>
      </c>
      <c r="J8" s="154">
        <f t="shared" si="4"/>
        <v>0</v>
      </c>
      <c r="K8" s="77"/>
      <c r="L8" s="154">
        <f t="shared" si="5"/>
        <v>0</v>
      </c>
      <c r="M8" s="154">
        <f t="shared" si="6"/>
        <v>0</v>
      </c>
      <c r="N8" s="155">
        <f t="shared" si="7"/>
        <v>0</v>
      </c>
      <c r="O8" s="77"/>
    </row>
    <row r="9" spans="1:31" ht="15" customHeight="1">
      <c r="A9" s="59" t="s">
        <v>47</v>
      </c>
      <c r="B9" s="98" t="s">
        <v>121</v>
      </c>
      <c r="C9" s="98">
        <f t="shared" si="0"/>
        <v>90</v>
      </c>
      <c r="D9" s="153">
        <f t="shared" si="8"/>
        <v>71</v>
      </c>
      <c r="E9" s="90">
        <f t="shared" si="1"/>
        <v>19</v>
      </c>
      <c r="F9" s="90">
        <f t="shared" si="2"/>
        <v>23</v>
      </c>
      <c r="G9" s="77"/>
      <c r="H9" s="90">
        <f t="shared" si="9"/>
        <v>21</v>
      </c>
      <c r="I9" s="90">
        <f t="shared" si="3"/>
        <v>27</v>
      </c>
      <c r="J9" s="154">
        <f t="shared" si="4"/>
        <v>0</v>
      </c>
      <c r="K9" s="77"/>
      <c r="L9" s="154">
        <f t="shared" si="5"/>
        <v>0</v>
      </c>
      <c r="M9" s="154">
        <f t="shared" si="6"/>
        <v>0</v>
      </c>
      <c r="N9" s="155">
        <f t="shared" si="7"/>
        <v>0</v>
      </c>
      <c r="O9" s="77"/>
    </row>
    <row r="10" spans="1:31" ht="15" customHeight="1">
      <c r="A10" s="59" t="s">
        <v>47</v>
      </c>
      <c r="B10" s="98" t="s">
        <v>228</v>
      </c>
      <c r="C10" s="98">
        <f t="shared" si="0"/>
        <v>81</v>
      </c>
      <c r="D10" s="153">
        <f t="shared" si="8"/>
        <v>61</v>
      </c>
      <c r="E10" s="90">
        <f t="shared" si="1"/>
        <v>21</v>
      </c>
      <c r="F10" s="90">
        <f t="shared" si="2"/>
        <v>20</v>
      </c>
      <c r="G10" s="77"/>
      <c r="H10" s="90">
        <f t="shared" si="9"/>
        <v>20</v>
      </c>
      <c r="I10" s="90">
        <f t="shared" si="3"/>
        <v>20</v>
      </c>
      <c r="J10" s="154">
        <f t="shared" si="4"/>
        <v>0</v>
      </c>
      <c r="K10" s="77"/>
      <c r="L10" s="154">
        <f t="shared" si="5"/>
        <v>0</v>
      </c>
      <c r="M10" s="154">
        <f t="shared" si="6"/>
        <v>0</v>
      </c>
      <c r="N10" s="155">
        <f t="shared" si="7"/>
        <v>0</v>
      </c>
      <c r="O10" s="77"/>
    </row>
    <row r="11" spans="1:31" ht="15" customHeight="1">
      <c r="A11" s="59" t="s">
        <v>281</v>
      </c>
      <c r="B11" s="98" t="s">
        <v>120</v>
      </c>
      <c r="C11" s="98">
        <f t="shared" si="0"/>
        <v>70</v>
      </c>
      <c r="D11" s="153">
        <f t="shared" si="8"/>
        <v>56</v>
      </c>
      <c r="E11" s="90">
        <f t="shared" si="1"/>
        <v>20</v>
      </c>
      <c r="F11" s="90">
        <f t="shared" si="2"/>
        <v>17</v>
      </c>
      <c r="G11" s="77"/>
      <c r="H11" s="90">
        <f t="shared" si="9"/>
        <v>19</v>
      </c>
      <c r="I11" s="90">
        <f t="shared" si="3"/>
        <v>14</v>
      </c>
      <c r="J11" s="154">
        <f t="shared" si="4"/>
        <v>0</v>
      </c>
      <c r="K11" s="77"/>
      <c r="L11" s="154">
        <f t="shared" si="5"/>
        <v>0</v>
      </c>
      <c r="M11" s="154">
        <f t="shared" si="6"/>
        <v>0</v>
      </c>
      <c r="N11" s="155">
        <f t="shared" si="7"/>
        <v>0</v>
      </c>
      <c r="O11" s="77"/>
    </row>
    <row r="12" spans="1:31" ht="15" customHeight="1">
      <c r="A12" s="59" t="s">
        <v>47</v>
      </c>
      <c r="B12" s="98" t="s">
        <v>160</v>
      </c>
      <c r="C12" s="98">
        <f t="shared" si="0"/>
        <v>55</v>
      </c>
      <c r="D12" s="153">
        <f t="shared" si="8"/>
        <v>55</v>
      </c>
      <c r="E12" s="90">
        <f t="shared" si="1"/>
        <v>0</v>
      </c>
      <c r="F12" s="90">
        <f t="shared" si="2"/>
        <v>18</v>
      </c>
      <c r="G12" s="77"/>
      <c r="H12" s="90">
        <f t="shared" si="9"/>
        <v>14</v>
      </c>
      <c r="I12" s="90">
        <f t="shared" si="3"/>
        <v>23</v>
      </c>
      <c r="J12" s="154">
        <f t="shared" si="4"/>
        <v>0</v>
      </c>
      <c r="K12" s="77"/>
      <c r="L12" s="154">
        <f t="shared" si="5"/>
        <v>0</v>
      </c>
      <c r="M12" s="154">
        <f t="shared" si="6"/>
        <v>0</v>
      </c>
      <c r="N12" s="155">
        <f t="shared" si="7"/>
        <v>0</v>
      </c>
      <c r="O12" s="77"/>
    </row>
    <row r="13" spans="1:31" ht="15" customHeight="1">
      <c r="A13" s="59" t="s">
        <v>47</v>
      </c>
      <c r="B13" s="98" t="s">
        <v>122</v>
      </c>
      <c r="C13" s="98">
        <f t="shared" si="0"/>
        <v>64</v>
      </c>
      <c r="D13" s="153">
        <f t="shared" si="8"/>
        <v>50</v>
      </c>
      <c r="E13" s="90">
        <f t="shared" si="1"/>
        <v>17</v>
      </c>
      <c r="F13" s="90">
        <f t="shared" si="2"/>
        <v>16</v>
      </c>
      <c r="G13" s="77"/>
      <c r="H13" s="90">
        <f t="shared" si="9"/>
        <v>14</v>
      </c>
      <c r="I13" s="90">
        <f t="shared" si="3"/>
        <v>17</v>
      </c>
      <c r="J13" s="154">
        <f t="shared" si="4"/>
        <v>0</v>
      </c>
      <c r="K13" s="77"/>
      <c r="L13" s="154">
        <f t="shared" si="5"/>
        <v>0</v>
      </c>
      <c r="M13" s="154">
        <f t="shared" si="6"/>
        <v>0</v>
      </c>
      <c r="N13" s="155">
        <f t="shared" si="7"/>
        <v>0</v>
      </c>
      <c r="O13" s="77"/>
    </row>
    <row r="14" spans="1:31" ht="15" customHeight="1">
      <c r="A14" s="59" t="s">
        <v>281</v>
      </c>
      <c r="B14" s="98" t="s">
        <v>123</v>
      </c>
      <c r="C14" s="98">
        <f t="shared" si="0"/>
        <v>36</v>
      </c>
      <c r="D14" s="153">
        <f t="shared" si="8"/>
        <v>36</v>
      </c>
      <c r="E14" s="90">
        <f t="shared" si="1"/>
        <v>14</v>
      </c>
      <c r="F14" s="90">
        <f t="shared" si="2"/>
        <v>0</v>
      </c>
      <c r="G14" s="77"/>
      <c r="H14" s="90">
        <f t="shared" si="9"/>
        <v>22</v>
      </c>
      <c r="I14" s="90">
        <f t="shared" si="3"/>
        <v>0</v>
      </c>
      <c r="J14" s="154">
        <f t="shared" si="4"/>
        <v>0</v>
      </c>
      <c r="K14" s="77"/>
      <c r="L14" s="154">
        <f t="shared" si="5"/>
        <v>0</v>
      </c>
      <c r="M14" s="154">
        <f t="shared" si="6"/>
        <v>0</v>
      </c>
      <c r="N14" s="155">
        <f t="shared" si="7"/>
        <v>0</v>
      </c>
      <c r="O14" s="77"/>
    </row>
    <row r="15" spans="1:31" ht="15" customHeight="1">
      <c r="A15" s="59" t="s">
        <v>47</v>
      </c>
      <c r="B15" s="98" t="s">
        <v>147</v>
      </c>
      <c r="C15" s="98">
        <f t="shared" si="0"/>
        <v>16</v>
      </c>
      <c r="D15" s="153">
        <f t="shared" si="8"/>
        <v>16</v>
      </c>
      <c r="E15" s="90">
        <f t="shared" si="1"/>
        <v>16</v>
      </c>
      <c r="F15" s="90">
        <f t="shared" si="2"/>
        <v>0</v>
      </c>
      <c r="G15" s="77"/>
      <c r="H15" s="90">
        <f t="shared" si="9"/>
        <v>0</v>
      </c>
      <c r="I15" s="90">
        <f t="shared" si="3"/>
        <v>0</v>
      </c>
      <c r="J15" s="154">
        <f t="shared" si="4"/>
        <v>0</v>
      </c>
      <c r="K15" s="77"/>
      <c r="L15" s="154">
        <f t="shared" si="5"/>
        <v>0</v>
      </c>
      <c r="M15" s="154">
        <f t="shared" si="6"/>
        <v>0</v>
      </c>
      <c r="N15" s="155">
        <f t="shared" si="7"/>
        <v>0</v>
      </c>
      <c r="O15" s="77"/>
    </row>
    <row r="16" spans="1:31" ht="15" customHeight="1">
      <c r="A16" s="59" t="s">
        <v>47</v>
      </c>
      <c r="B16" s="98" t="s">
        <v>2612</v>
      </c>
      <c r="C16" s="98">
        <f t="shared" si="0"/>
        <v>16</v>
      </c>
      <c r="D16" s="153">
        <f t="shared" si="8"/>
        <v>16</v>
      </c>
      <c r="E16" s="90">
        <f t="shared" si="1"/>
        <v>0</v>
      </c>
      <c r="F16" s="90">
        <f t="shared" si="2"/>
        <v>0</v>
      </c>
      <c r="G16" s="77"/>
      <c r="H16" s="90">
        <f t="shared" si="9"/>
        <v>0</v>
      </c>
      <c r="I16" s="90">
        <f t="shared" si="3"/>
        <v>16</v>
      </c>
      <c r="J16" s="154">
        <f t="shared" si="4"/>
        <v>0</v>
      </c>
      <c r="K16" s="77"/>
      <c r="L16" s="154">
        <f t="shared" si="5"/>
        <v>0</v>
      </c>
      <c r="M16" s="154">
        <f t="shared" si="6"/>
        <v>0</v>
      </c>
      <c r="N16" s="155">
        <f t="shared" si="7"/>
        <v>0</v>
      </c>
      <c r="O16" s="77"/>
    </row>
    <row r="17" spans="1:15" ht="15" customHeight="1">
      <c r="A17" s="59" t="s">
        <v>47</v>
      </c>
      <c r="B17" s="98" t="s">
        <v>2376</v>
      </c>
      <c r="C17" s="98">
        <f t="shared" si="0"/>
        <v>14</v>
      </c>
      <c r="D17" s="153">
        <f t="shared" si="8"/>
        <v>14</v>
      </c>
      <c r="E17" s="90">
        <f t="shared" si="1"/>
        <v>0</v>
      </c>
      <c r="F17" s="90">
        <f t="shared" si="2"/>
        <v>0</v>
      </c>
      <c r="G17" s="77"/>
      <c r="H17" s="90">
        <f t="shared" si="9"/>
        <v>14</v>
      </c>
      <c r="I17" s="90">
        <f t="shared" si="3"/>
        <v>0</v>
      </c>
      <c r="J17" s="154">
        <f t="shared" si="4"/>
        <v>0</v>
      </c>
      <c r="K17" s="77"/>
      <c r="L17" s="154">
        <f t="shared" si="5"/>
        <v>0</v>
      </c>
      <c r="M17" s="154">
        <f t="shared" si="6"/>
        <v>0</v>
      </c>
      <c r="N17" s="155">
        <f t="shared" si="7"/>
        <v>0</v>
      </c>
      <c r="O17" s="77"/>
    </row>
    <row r="18" spans="1:15" ht="15" customHeight="1">
      <c r="A18" s="59"/>
      <c r="B18" s="98"/>
      <c r="C18" s="98">
        <f t="shared" si="0"/>
        <v>0</v>
      </c>
      <c r="D18" s="153">
        <f t="shared" si="8"/>
        <v>0</v>
      </c>
      <c r="E18" s="90">
        <f t="shared" si="1"/>
        <v>0</v>
      </c>
      <c r="F18" s="90">
        <f t="shared" si="2"/>
        <v>0</v>
      </c>
      <c r="G18" s="77"/>
      <c r="H18" s="90">
        <f t="shared" si="9"/>
        <v>0</v>
      </c>
      <c r="I18" s="90">
        <f t="shared" si="3"/>
        <v>0</v>
      </c>
      <c r="J18" s="154">
        <f t="shared" si="4"/>
        <v>0</v>
      </c>
      <c r="K18" s="77"/>
      <c r="L18" s="154">
        <f t="shared" si="5"/>
        <v>0</v>
      </c>
      <c r="M18" s="154">
        <f t="shared" si="6"/>
        <v>0</v>
      </c>
      <c r="N18" s="155">
        <f t="shared" si="7"/>
        <v>0</v>
      </c>
      <c r="O18" s="77"/>
    </row>
    <row r="19" spans="1:15" ht="15" customHeight="1">
      <c r="A19" s="59"/>
      <c r="B19" s="98"/>
      <c r="C19" s="98">
        <f t="shared" si="0"/>
        <v>0</v>
      </c>
      <c r="D19" s="153">
        <f t="shared" si="8"/>
        <v>0</v>
      </c>
      <c r="E19" s="90">
        <f t="shared" si="1"/>
        <v>0</v>
      </c>
      <c r="F19" s="90">
        <f t="shared" si="2"/>
        <v>0</v>
      </c>
      <c r="G19" s="77"/>
      <c r="H19" s="90">
        <f t="shared" si="9"/>
        <v>0</v>
      </c>
      <c r="I19" s="90">
        <f t="shared" si="3"/>
        <v>0</v>
      </c>
      <c r="J19" s="154">
        <f t="shared" si="4"/>
        <v>0</v>
      </c>
      <c r="K19" s="77"/>
      <c r="L19" s="154">
        <f t="shared" si="5"/>
        <v>0</v>
      </c>
      <c r="M19" s="154">
        <f t="shared" si="6"/>
        <v>0</v>
      </c>
      <c r="N19" s="155">
        <f t="shared" si="7"/>
        <v>0</v>
      </c>
      <c r="O19" s="77"/>
    </row>
    <row r="20" spans="1:15" ht="15" customHeight="1">
      <c r="A20" s="59"/>
      <c r="B20" s="98"/>
      <c r="C20" s="98">
        <f t="shared" si="0"/>
        <v>0</v>
      </c>
      <c r="D20" s="153">
        <f t="shared" si="8"/>
        <v>0</v>
      </c>
      <c r="E20" s="90">
        <f t="shared" si="1"/>
        <v>0</v>
      </c>
      <c r="F20" s="90">
        <f t="shared" si="2"/>
        <v>0</v>
      </c>
      <c r="G20" s="77"/>
      <c r="H20" s="90">
        <f t="shared" si="9"/>
        <v>0</v>
      </c>
      <c r="I20" s="90">
        <f t="shared" si="3"/>
        <v>0</v>
      </c>
      <c r="J20" s="154">
        <f t="shared" si="4"/>
        <v>0</v>
      </c>
      <c r="K20" s="77"/>
      <c r="L20" s="154">
        <f t="shared" si="5"/>
        <v>0</v>
      </c>
      <c r="M20" s="154">
        <f t="shared" si="6"/>
        <v>0</v>
      </c>
      <c r="N20" s="155">
        <f t="shared" si="7"/>
        <v>0</v>
      </c>
      <c r="O20" s="77"/>
    </row>
    <row r="21" spans="1:15" ht="15" customHeight="1">
      <c r="A21" s="59"/>
      <c r="B21" s="98"/>
      <c r="C21" s="98">
        <f t="shared" si="0"/>
        <v>0</v>
      </c>
      <c r="D21" s="153">
        <f t="shared" si="8"/>
        <v>0</v>
      </c>
      <c r="E21" s="90">
        <f t="shared" si="1"/>
        <v>0</v>
      </c>
      <c r="F21" s="90">
        <f t="shared" si="2"/>
        <v>0</v>
      </c>
      <c r="G21" s="77"/>
      <c r="H21" s="90">
        <f t="shared" si="9"/>
        <v>0</v>
      </c>
      <c r="I21" s="90">
        <f t="shared" si="3"/>
        <v>0</v>
      </c>
      <c r="J21" s="154">
        <f t="shared" si="4"/>
        <v>0</v>
      </c>
      <c r="K21" s="77"/>
      <c r="L21" s="154">
        <f t="shared" si="5"/>
        <v>0</v>
      </c>
      <c r="M21" s="154">
        <f t="shared" si="6"/>
        <v>0</v>
      </c>
      <c r="N21" s="155">
        <f t="shared" si="7"/>
        <v>0</v>
      </c>
      <c r="O21" s="77"/>
    </row>
    <row r="22" spans="1:15" ht="15" customHeight="1">
      <c r="A22" s="59"/>
      <c r="B22" s="98"/>
      <c r="C22" s="98">
        <f t="shared" si="0"/>
        <v>0</v>
      </c>
      <c r="D22" s="153">
        <f t="shared" si="8"/>
        <v>0</v>
      </c>
      <c r="E22" s="90">
        <f t="shared" si="1"/>
        <v>0</v>
      </c>
      <c r="F22" s="90">
        <f t="shared" si="2"/>
        <v>0</v>
      </c>
      <c r="G22" s="77"/>
      <c r="H22" s="90">
        <f t="shared" si="9"/>
        <v>0</v>
      </c>
      <c r="I22" s="90">
        <f t="shared" si="3"/>
        <v>0</v>
      </c>
      <c r="J22" s="154">
        <f t="shared" si="4"/>
        <v>0</v>
      </c>
      <c r="K22" s="77"/>
      <c r="L22" s="154">
        <f t="shared" si="5"/>
        <v>0</v>
      </c>
      <c r="M22" s="154">
        <f t="shared" si="6"/>
        <v>0</v>
      </c>
      <c r="N22" s="155">
        <f t="shared" si="7"/>
        <v>0</v>
      </c>
      <c r="O22" s="77"/>
    </row>
    <row r="23" spans="1:15" ht="15" customHeight="1">
      <c r="A23" s="59"/>
      <c r="B23" s="98"/>
      <c r="C23" s="98">
        <f t="shared" si="0"/>
        <v>0</v>
      </c>
      <c r="D23" s="153">
        <f t="shared" si="8"/>
        <v>0</v>
      </c>
      <c r="E23" s="90">
        <f t="shared" si="1"/>
        <v>0</v>
      </c>
      <c r="F23" s="90">
        <f t="shared" si="2"/>
        <v>0</v>
      </c>
      <c r="G23" s="77"/>
      <c r="H23" s="90">
        <f t="shared" si="9"/>
        <v>0</v>
      </c>
      <c r="I23" s="90">
        <f t="shared" si="3"/>
        <v>0</v>
      </c>
      <c r="J23" s="154">
        <f t="shared" si="4"/>
        <v>0</v>
      </c>
      <c r="K23" s="77"/>
      <c r="L23" s="154">
        <f t="shared" si="5"/>
        <v>0</v>
      </c>
      <c r="M23" s="154">
        <f t="shared" si="6"/>
        <v>0</v>
      </c>
      <c r="N23" s="155">
        <f t="shared" si="7"/>
        <v>0</v>
      </c>
      <c r="O23" s="77"/>
    </row>
    <row r="24" spans="1:15" ht="15" customHeight="1">
      <c r="A24" s="59"/>
      <c r="B24" s="98"/>
      <c r="C24" s="98">
        <f t="shared" si="0"/>
        <v>0</v>
      </c>
      <c r="D24" s="153">
        <f t="shared" si="8"/>
        <v>0</v>
      </c>
      <c r="E24" s="90">
        <f t="shared" si="1"/>
        <v>0</v>
      </c>
      <c r="F24" s="90">
        <f t="shared" si="2"/>
        <v>0</v>
      </c>
      <c r="G24" s="77"/>
      <c r="H24" s="90">
        <f t="shared" si="9"/>
        <v>0</v>
      </c>
      <c r="I24" s="90">
        <f t="shared" si="3"/>
        <v>0</v>
      </c>
      <c r="J24" s="154">
        <f t="shared" si="4"/>
        <v>0</v>
      </c>
      <c r="K24" s="77"/>
      <c r="L24" s="154">
        <f t="shared" si="5"/>
        <v>0</v>
      </c>
      <c r="M24" s="154">
        <f t="shared" si="6"/>
        <v>0</v>
      </c>
      <c r="N24" s="155">
        <f t="shared" si="7"/>
        <v>0</v>
      </c>
      <c r="O24" s="77"/>
    </row>
    <row r="25" spans="1:15" ht="15" customHeight="1">
      <c r="A25" s="59"/>
      <c r="B25" s="98"/>
      <c r="C25" s="98">
        <f t="shared" si="0"/>
        <v>0</v>
      </c>
      <c r="D25" s="153">
        <f t="shared" si="8"/>
        <v>0</v>
      </c>
      <c r="E25" s="90">
        <f t="shared" si="1"/>
        <v>0</v>
      </c>
      <c r="F25" s="90">
        <f t="shared" si="2"/>
        <v>0</v>
      </c>
      <c r="G25" s="77"/>
      <c r="H25" s="90">
        <f t="shared" si="9"/>
        <v>0</v>
      </c>
      <c r="I25" s="90">
        <f t="shared" si="3"/>
        <v>0</v>
      </c>
      <c r="J25" s="154">
        <f t="shared" si="4"/>
        <v>0</v>
      </c>
      <c r="K25" s="77"/>
      <c r="L25" s="154">
        <f t="shared" si="5"/>
        <v>0</v>
      </c>
      <c r="M25" s="154">
        <f t="shared" si="6"/>
        <v>0</v>
      </c>
      <c r="N25" s="155">
        <f t="shared" si="7"/>
        <v>0</v>
      </c>
      <c r="O25" s="77"/>
    </row>
    <row r="26" spans="1:15" ht="15" customHeight="1">
      <c r="A26" s="59"/>
      <c r="B26" s="98"/>
      <c r="C26" s="98">
        <f t="shared" si="0"/>
        <v>0</v>
      </c>
      <c r="D26" s="153">
        <f t="shared" si="8"/>
        <v>0</v>
      </c>
      <c r="E26" s="90">
        <f t="shared" si="1"/>
        <v>0</v>
      </c>
      <c r="F26" s="90">
        <f t="shared" si="2"/>
        <v>0</v>
      </c>
      <c r="G26" s="77"/>
      <c r="H26" s="90">
        <f t="shared" si="9"/>
        <v>0</v>
      </c>
      <c r="I26" s="90">
        <f t="shared" si="3"/>
        <v>0</v>
      </c>
      <c r="J26" s="154">
        <f t="shared" si="4"/>
        <v>0</v>
      </c>
      <c r="K26" s="77"/>
      <c r="L26" s="154">
        <f t="shared" si="5"/>
        <v>0</v>
      </c>
      <c r="M26" s="154">
        <f t="shared" si="6"/>
        <v>0</v>
      </c>
      <c r="N26" s="155">
        <f t="shared" si="7"/>
        <v>0</v>
      </c>
      <c r="O26" s="77"/>
    </row>
    <row r="27" spans="1:15" ht="15" customHeight="1">
      <c r="A27" s="59"/>
      <c r="B27" s="98"/>
      <c r="C27" s="98">
        <f t="shared" si="0"/>
        <v>0</v>
      </c>
      <c r="D27" s="153">
        <f t="shared" si="8"/>
        <v>0</v>
      </c>
      <c r="E27" s="90">
        <f t="shared" si="1"/>
        <v>0</v>
      </c>
      <c r="F27" s="90">
        <f t="shared" si="2"/>
        <v>0</v>
      </c>
      <c r="G27" s="77"/>
      <c r="H27" s="90">
        <f t="shared" si="9"/>
        <v>0</v>
      </c>
      <c r="I27" s="90">
        <f t="shared" si="3"/>
        <v>0</v>
      </c>
      <c r="J27" s="154">
        <f t="shared" si="4"/>
        <v>0</v>
      </c>
      <c r="K27" s="77"/>
      <c r="L27" s="154">
        <f t="shared" si="5"/>
        <v>0</v>
      </c>
      <c r="M27" s="154">
        <f t="shared" si="6"/>
        <v>0</v>
      </c>
      <c r="N27" s="155">
        <f t="shared" si="7"/>
        <v>0</v>
      </c>
      <c r="O27" s="77"/>
    </row>
    <row r="28" spans="1:15" ht="15" customHeight="1">
      <c r="A28" s="59"/>
      <c r="B28" s="98"/>
      <c r="C28" s="98">
        <f t="shared" si="0"/>
        <v>0</v>
      </c>
      <c r="D28" s="153">
        <f t="shared" si="8"/>
        <v>0</v>
      </c>
      <c r="E28" s="90">
        <f t="shared" si="1"/>
        <v>0</v>
      </c>
      <c r="F28" s="90">
        <f t="shared" si="2"/>
        <v>0</v>
      </c>
      <c r="G28" s="77"/>
      <c r="H28" s="90">
        <f t="shared" si="9"/>
        <v>0</v>
      </c>
      <c r="I28" s="90">
        <f t="shared" si="3"/>
        <v>0</v>
      </c>
      <c r="J28" s="154">
        <f t="shared" si="4"/>
        <v>0</v>
      </c>
      <c r="K28" s="77"/>
      <c r="L28" s="154">
        <f t="shared" si="5"/>
        <v>0</v>
      </c>
      <c r="M28" s="154">
        <f t="shared" si="6"/>
        <v>0</v>
      </c>
      <c r="N28" s="155">
        <f t="shared" si="7"/>
        <v>0</v>
      </c>
      <c r="O28" s="77"/>
    </row>
    <row r="29" spans="1:15" ht="15" customHeight="1">
      <c r="A29" s="59"/>
      <c r="B29" s="98"/>
      <c r="C29" s="98">
        <f t="shared" si="0"/>
        <v>0</v>
      </c>
      <c r="D29" s="153">
        <f t="shared" si="8"/>
        <v>0</v>
      </c>
      <c r="E29" s="90">
        <f t="shared" si="1"/>
        <v>0</v>
      </c>
      <c r="F29" s="90">
        <f t="shared" si="2"/>
        <v>0</v>
      </c>
      <c r="G29" s="77"/>
      <c r="H29" s="90">
        <f t="shared" si="9"/>
        <v>0</v>
      </c>
      <c r="I29" s="90">
        <f t="shared" si="3"/>
        <v>0</v>
      </c>
      <c r="J29" s="154">
        <f t="shared" si="4"/>
        <v>0</v>
      </c>
      <c r="K29" s="77"/>
      <c r="L29" s="154">
        <f t="shared" si="5"/>
        <v>0</v>
      </c>
      <c r="M29" s="154">
        <f t="shared" si="6"/>
        <v>0</v>
      </c>
      <c r="N29" s="155">
        <f t="shared" si="7"/>
        <v>0</v>
      </c>
      <c r="O29" s="77"/>
    </row>
    <row r="30" spans="1:15" ht="15" customHeight="1">
      <c r="A30" s="59"/>
      <c r="B30" s="98"/>
      <c r="C30" s="98">
        <f t="shared" si="0"/>
        <v>0</v>
      </c>
      <c r="D30" s="153">
        <f t="shared" si="8"/>
        <v>0</v>
      </c>
      <c r="E30" s="90">
        <f t="shared" si="1"/>
        <v>0</v>
      </c>
      <c r="F30" s="90">
        <f t="shared" si="2"/>
        <v>0</v>
      </c>
      <c r="G30" s="77"/>
      <c r="H30" s="90">
        <f t="shared" si="9"/>
        <v>0</v>
      </c>
      <c r="I30" s="90">
        <f t="shared" si="3"/>
        <v>0</v>
      </c>
      <c r="J30" s="154">
        <f t="shared" si="4"/>
        <v>0</v>
      </c>
      <c r="K30" s="77"/>
      <c r="L30" s="154">
        <f t="shared" si="5"/>
        <v>0</v>
      </c>
      <c r="M30" s="154">
        <f t="shared" si="6"/>
        <v>0</v>
      </c>
      <c r="N30" s="155">
        <f t="shared" si="7"/>
        <v>0</v>
      </c>
      <c r="O30" s="77"/>
    </row>
    <row r="31" spans="1:15" ht="15" hidden="1" customHeight="1">
      <c r="A31" s="59"/>
      <c r="B31" s="98"/>
      <c r="C31" s="98">
        <f t="shared" ref="C31:C37" si="10">SUM(E31:O31)</f>
        <v>0</v>
      </c>
      <c r="D31" s="153">
        <f t="shared" si="8"/>
        <v>0</v>
      </c>
      <c r="E31" s="90">
        <f t="shared" ref="E31:E37" si="11">IFERROR(VLOOKUP(B31,$B$93:$C$134,2,FALSE),0)</f>
        <v>0</v>
      </c>
      <c r="F31" s="90">
        <f t="shared" ref="F31:F37" si="12">IFERROR(VLOOKUP(B31,$F$93:$G$134,2,FALSE),0)</f>
        <v>0</v>
      </c>
      <c r="G31" s="77"/>
      <c r="H31" s="90">
        <f t="shared" ref="H31:H38" si="13">IFERROR(VLOOKUP(B31,$J$93:$K$134,2,FALSE),0)</f>
        <v>0</v>
      </c>
      <c r="I31" s="90">
        <f t="shared" ref="I31:I37" si="14">IFERROR(VLOOKUP(B31,$N$93:$O$134,2,FALSE),0)</f>
        <v>0</v>
      </c>
      <c r="J31" s="154">
        <f t="shared" ref="J31:J37" si="15">IFERROR(VLOOKUP(B31,$R$93:$S$134,2,FALSE),0)</f>
        <v>0</v>
      </c>
      <c r="K31" s="77"/>
      <c r="L31" s="154">
        <f t="shared" ref="L31:L37" si="16">IFERROR(VLOOKUP(B31,$V$93:$W$134,2,FALSE),0)</f>
        <v>0</v>
      </c>
      <c r="M31" s="154">
        <f t="shared" ref="M31:M37" si="17">IFERROR(VLOOKUP(B31,$Z$93:$AA$134,2,FALSE),0)</f>
        <v>0</v>
      </c>
      <c r="N31" s="155">
        <f t="shared" ref="N31:N37" si="18">IFERROR(VLOOKUP(B31,$AD$93:$AE$134,2,FALSE),0)</f>
        <v>0</v>
      </c>
      <c r="O31" s="77"/>
    </row>
    <row r="32" spans="1:15" ht="15" hidden="1" customHeight="1">
      <c r="A32" s="59"/>
      <c r="B32" s="98"/>
      <c r="C32" s="98">
        <f t="shared" si="10"/>
        <v>0</v>
      </c>
      <c r="D32" s="153">
        <f t="shared" si="8"/>
        <v>0</v>
      </c>
      <c r="E32" s="90">
        <f t="shared" si="11"/>
        <v>0</v>
      </c>
      <c r="F32" s="90">
        <f t="shared" si="12"/>
        <v>0</v>
      </c>
      <c r="G32" s="77"/>
      <c r="H32" s="90">
        <f t="shared" si="13"/>
        <v>0</v>
      </c>
      <c r="I32" s="90">
        <f t="shared" si="14"/>
        <v>0</v>
      </c>
      <c r="J32" s="154">
        <f t="shared" si="15"/>
        <v>0</v>
      </c>
      <c r="K32" s="77"/>
      <c r="L32" s="154">
        <f t="shared" si="16"/>
        <v>0</v>
      </c>
      <c r="M32" s="154">
        <f t="shared" si="17"/>
        <v>0</v>
      </c>
      <c r="N32" s="155">
        <f t="shared" si="18"/>
        <v>0</v>
      </c>
      <c r="O32" s="77"/>
    </row>
    <row r="33" spans="1:15" ht="15" hidden="1" customHeight="1">
      <c r="A33" s="59"/>
      <c r="B33" s="98"/>
      <c r="C33" s="98">
        <f t="shared" si="10"/>
        <v>0</v>
      </c>
      <c r="D33" s="153">
        <f t="shared" si="8"/>
        <v>0</v>
      </c>
      <c r="E33" s="90">
        <f t="shared" si="11"/>
        <v>0</v>
      </c>
      <c r="F33" s="90">
        <f t="shared" si="12"/>
        <v>0</v>
      </c>
      <c r="G33" s="77"/>
      <c r="H33" s="90">
        <f t="shared" si="13"/>
        <v>0</v>
      </c>
      <c r="I33" s="90">
        <f t="shared" si="14"/>
        <v>0</v>
      </c>
      <c r="J33" s="154">
        <f t="shared" si="15"/>
        <v>0</v>
      </c>
      <c r="K33" s="77"/>
      <c r="L33" s="154">
        <f t="shared" si="16"/>
        <v>0</v>
      </c>
      <c r="M33" s="154">
        <f t="shared" si="17"/>
        <v>0</v>
      </c>
      <c r="N33" s="155">
        <f t="shared" si="18"/>
        <v>0</v>
      </c>
      <c r="O33" s="77"/>
    </row>
    <row r="34" spans="1:15" ht="15" hidden="1" customHeight="1">
      <c r="A34" s="59"/>
      <c r="B34" s="98"/>
      <c r="C34" s="98">
        <f t="shared" si="10"/>
        <v>0</v>
      </c>
      <c r="D34" s="153">
        <f t="shared" si="8"/>
        <v>0</v>
      </c>
      <c r="E34" s="90">
        <f t="shared" si="11"/>
        <v>0</v>
      </c>
      <c r="F34" s="90">
        <f t="shared" si="12"/>
        <v>0</v>
      </c>
      <c r="G34" s="77"/>
      <c r="H34" s="90">
        <f t="shared" si="13"/>
        <v>0</v>
      </c>
      <c r="I34" s="90">
        <f t="shared" si="14"/>
        <v>0</v>
      </c>
      <c r="J34" s="154">
        <f t="shared" si="15"/>
        <v>0</v>
      </c>
      <c r="K34" s="77"/>
      <c r="L34" s="154">
        <f t="shared" si="16"/>
        <v>0</v>
      </c>
      <c r="M34" s="154">
        <f t="shared" si="17"/>
        <v>0</v>
      </c>
      <c r="N34" s="155">
        <f t="shared" si="18"/>
        <v>0</v>
      </c>
      <c r="O34" s="77"/>
    </row>
    <row r="35" spans="1:15" ht="15" hidden="1" customHeight="1">
      <c r="A35" s="59"/>
      <c r="B35" s="98"/>
      <c r="C35" s="98">
        <f t="shared" si="10"/>
        <v>0</v>
      </c>
      <c r="D35" s="153">
        <f t="shared" si="8"/>
        <v>0</v>
      </c>
      <c r="E35" s="90">
        <f t="shared" si="11"/>
        <v>0</v>
      </c>
      <c r="F35" s="90">
        <f t="shared" si="12"/>
        <v>0</v>
      </c>
      <c r="G35" s="77"/>
      <c r="H35" s="90">
        <f t="shared" si="13"/>
        <v>0</v>
      </c>
      <c r="I35" s="90">
        <f t="shared" si="14"/>
        <v>0</v>
      </c>
      <c r="J35" s="154">
        <f t="shared" si="15"/>
        <v>0</v>
      </c>
      <c r="K35" s="77"/>
      <c r="L35" s="154">
        <f t="shared" si="16"/>
        <v>0</v>
      </c>
      <c r="M35" s="154">
        <f t="shared" si="17"/>
        <v>0</v>
      </c>
      <c r="N35" s="155">
        <f t="shared" si="18"/>
        <v>0</v>
      </c>
      <c r="O35" s="77"/>
    </row>
    <row r="36" spans="1:15" ht="15" hidden="1" customHeight="1">
      <c r="A36" s="59"/>
      <c r="B36" s="98"/>
      <c r="C36" s="98">
        <f t="shared" si="10"/>
        <v>0</v>
      </c>
      <c r="D36" s="153">
        <f t="shared" si="8"/>
        <v>0</v>
      </c>
      <c r="E36" s="90">
        <f t="shared" si="11"/>
        <v>0</v>
      </c>
      <c r="F36" s="90">
        <f t="shared" si="12"/>
        <v>0</v>
      </c>
      <c r="G36" s="77"/>
      <c r="H36" s="90">
        <f t="shared" si="13"/>
        <v>0</v>
      </c>
      <c r="I36" s="90">
        <f t="shared" si="14"/>
        <v>0</v>
      </c>
      <c r="J36" s="154">
        <f t="shared" si="15"/>
        <v>0</v>
      </c>
      <c r="K36" s="77"/>
      <c r="L36" s="154">
        <f t="shared" si="16"/>
        <v>0</v>
      </c>
      <c r="M36" s="154">
        <f t="shared" si="17"/>
        <v>0</v>
      </c>
      <c r="N36" s="155">
        <f t="shared" si="18"/>
        <v>0</v>
      </c>
      <c r="O36" s="77"/>
    </row>
    <row r="37" spans="1:15" ht="15" hidden="1" customHeight="1">
      <c r="A37" s="59"/>
      <c r="B37" s="98"/>
      <c r="C37" s="98">
        <f t="shared" si="10"/>
        <v>0</v>
      </c>
      <c r="D37" s="153">
        <f t="shared" si="8"/>
        <v>0</v>
      </c>
      <c r="E37" s="90">
        <f t="shared" si="11"/>
        <v>0</v>
      </c>
      <c r="F37" s="90">
        <f t="shared" si="12"/>
        <v>0</v>
      </c>
      <c r="G37" s="77"/>
      <c r="H37" s="90">
        <f t="shared" si="13"/>
        <v>0</v>
      </c>
      <c r="I37" s="90">
        <f t="shared" si="14"/>
        <v>0</v>
      </c>
      <c r="J37" s="154">
        <f t="shared" si="15"/>
        <v>0</v>
      </c>
      <c r="K37" s="77"/>
      <c r="L37" s="154">
        <f t="shared" si="16"/>
        <v>0</v>
      </c>
      <c r="M37" s="154">
        <f t="shared" si="17"/>
        <v>0</v>
      </c>
      <c r="N37" s="155">
        <f t="shared" si="18"/>
        <v>0</v>
      </c>
      <c r="O37" s="77"/>
    </row>
    <row r="38" spans="1:15" ht="15" hidden="1" customHeight="1">
      <c r="A38" s="59"/>
      <c r="B38" s="98"/>
      <c r="C38" s="98">
        <f t="shared" ref="C38:C69" si="19">SUM(E38:O38)</f>
        <v>0</v>
      </c>
      <c r="D38" s="153">
        <f t="shared" si="8"/>
        <v>0</v>
      </c>
      <c r="E38" s="90">
        <f t="shared" ref="E38:E69" si="20">IFERROR(VLOOKUP(B38,$B$93:$C$134,2,FALSE),0)</f>
        <v>0</v>
      </c>
      <c r="F38" s="90">
        <f t="shared" ref="F38:F69" si="21">IFERROR(VLOOKUP(B38,$F$93:$G$134,2,FALSE),0)</f>
        <v>0</v>
      </c>
      <c r="G38" s="77"/>
      <c r="H38" s="90">
        <f t="shared" si="13"/>
        <v>0</v>
      </c>
      <c r="I38" s="90">
        <f t="shared" ref="I38:I69" si="22">IFERROR(VLOOKUP(B38,$N$93:$O$134,2,FALSE),0)</f>
        <v>0</v>
      </c>
      <c r="J38" s="154">
        <f t="shared" ref="J38:J69" si="23">IFERROR(VLOOKUP(B38,$R$93:$S$134,2,FALSE),0)</f>
        <v>0</v>
      </c>
      <c r="K38" s="77"/>
      <c r="L38" s="154">
        <f t="shared" ref="L38:L69" si="24">IFERROR(VLOOKUP(B38,$V$93:$W$134,2,FALSE),0)</f>
        <v>0</v>
      </c>
      <c r="M38" s="154">
        <f t="shared" ref="M38:M69" si="25">IFERROR(VLOOKUP(B38,$Z$93:$AA$134,2,FALSE),0)</f>
        <v>0</v>
      </c>
      <c r="N38" s="155">
        <f t="shared" ref="N38:N69" si="26">IFERROR(VLOOKUP(B38,$AD$93:$AE$134,2,FALSE),0)</f>
        <v>0</v>
      </c>
      <c r="O38" s="77"/>
    </row>
    <row r="39" spans="1:15" ht="15" hidden="1" customHeight="1">
      <c r="A39" s="59"/>
      <c r="B39" s="98"/>
      <c r="C39" s="98">
        <f t="shared" si="19"/>
        <v>0</v>
      </c>
      <c r="D39" s="153">
        <f t="shared" si="8"/>
        <v>0</v>
      </c>
      <c r="E39" s="90">
        <f t="shared" si="20"/>
        <v>0</v>
      </c>
      <c r="F39" s="90">
        <f t="shared" si="21"/>
        <v>0</v>
      </c>
      <c r="G39" s="77"/>
      <c r="H39" s="90">
        <f t="shared" ref="H39:H70" si="27">IFERROR(VLOOKUP(B39,$J$93:$K$134,2,FALSE),0)</f>
        <v>0</v>
      </c>
      <c r="I39" s="90">
        <f t="shared" si="22"/>
        <v>0</v>
      </c>
      <c r="J39" s="154">
        <f t="shared" si="23"/>
        <v>0</v>
      </c>
      <c r="K39" s="77"/>
      <c r="L39" s="154">
        <f t="shared" si="24"/>
        <v>0</v>
      </c>
      <c r="M39" s="154">
        <f t="shared" si="25"/>
        <v>0</v>
      </c>
      <c r="N39" s="155">
        <f t="shared" si="26"/>
        <v>0</v>
      </c>
      <c r="O39" s="77"/>
    </row>
    <row r="40" spans="1:15" ht="15" hidden="1" customHeight="1">
      <c r="A40" s="59"/>
      <c r="B40" s="98"/>
      <c r="C40" s="98">
        <f t="shared" si="19"/>
        <v>0</v>
      </c>
      <c r="D40" s="153">
        <f t="shared" si="8"/>
        <v>0</v>
      </c>
      <c r="E40" s="90">
        <f t="shared" si="20"/>
        <v>0</v>
      </c>
      <c r="F40" s="90">
        <f t="shared" si="21"/>
        <v>0</v>
      </c>
      <c r="G40" s="77"/>
      <c r="H40" s="90">
        <f t="shared" si="27"/>
        <v>0</v>
      </c>
      <c r="I40" s="90">
        <f t="shared" si="22"/>
        <v>0</v>
      </c>
      <c r="J40" s="154">
        <f t="shared" si="23"/>
        <v>0</v>
      </c>
      <c r="K40" s="77"/>
      <c r="L40" s="154">
        <f t="shared" si="24"/>
        <v>0</v>
      </c>
      <c r="M40" s="154">
        <f t="shared" si="25"/>
        <v>0</v>
      </c>
      <c r="N40" s="155">
        <f t="shared" si="26"/>
        <v>0</v>
      </c>
      <c r="O40" s="77"/>
    </row>
    <row r="41" spans="1:15" ht="15" hidden="1" customHeight="1">
      <c r="A41" s="59"/>
      <c r="B41" s="98"/>
      <c r="C41" s="98">
        <f t="shared" si="19"/>
        <v>0</v>
      </c>
      <c r="D41" s="153">
        <f t="shared" si="8"/>
        <v>0</v>
      </c>
      <c r="E41" s="90">
        <f t="shared" si="20"/>
        <v>0</v>
      </c>
      <c r="F41" s="90">
        <f t="shared" si="21"/>
        <v>0</v>
      </c>
      <c r="G41" s="77"/>
      <c r="H41" s="90">
        <f t="shared" si="27"/>
        <v>0</v>
      </c>
      <c r="I41" s="90">
        <f t="shared" si="22"/>
        <v>0</v>
      </c>
      <c r="J41" s="154">
        <f t="shared" si="23"/>
        <v>0</v>
      </c>
      <c r="K41" s="77"/>
      <c r="L41" s="154">
        <f t="shared" si="24"/>
        <v>0</v>
      </c>
      <c r="M41" s="154">
        <f t="shared" si="25"/>
        <v>0</v>
      </c>
      <c r="N41" s="155">
        <f t="shared" si="26"/>
        <v>0</v>
      </c>
      <c r="O41" s="77"/>
    </row>
    <row r="42" spans="1:15" ht="15" hidden="1" customHeight="1">
      <c r="A42" s="59"/>
      <c r="B42" s="98"/>
      <c r="C42" s="98">
        <f t="shared" si="19"/>
        <v>0</v>
      </c>
      <c r="D42" s="153">
        <f t="shared" si="8"/>
        <v>0</v>
      </c>
      <c r="E42" s="90">
        <f t="shared" si="20"/>
        <v>0</v>
      </c>
      <c r="F42" s="90">
        <f t="shared" si="21"/>
        <v>0</v>
      </c>
      <c r="G42" s="77"/>
      <c r="H42" s="90">
        <f t="shared" si="27"/>
        <v>0</v>
      </c>
      <c r="I42" s="90">
        <f t="shared" si="22"/>
        <v>0</v>
      </c>
      <c r="J42" s="154">
        <f t="shared" si="23"/>
        <v>0</v>
      </c>
      <c r="K42" s="77"/>
      <c r="L42" s="154">
        <f t="shared" si="24"/>
        <v>0</v>
      </c>
      <c r="M42" s="154">
        <f t="shared" si="25"/>
        <v>0</v>
      </c>
      <c r="N42" s="155">
        <f t="shared" si="26"/>
        <v>0</v>
      </c>
      <c r="O42" s="77"/>
    </row>
    <row r="43" spans="1:15" ht="15" hidden="1" customHeight="1">
      <c r="A43" s="59"/>
      <c r="B43" s="98"/>
      <c r="C43" s="98">
        <f t="shared" si="19"/>
        <v>0</v>
      </c>
      <c r="D43" s="153">
        <f t="shared" si="8"/>
        <v>0</v>
      </c>
      <c r="E43" s="90">
        <f t="shared" si="20"/>
        <v>0</v>
      </c>
      <c r="F43" s="90">
        <f t="shared" si="21"/>
        <v>0</v>
      </c>
      <c r="G43" s="77"/>
      <c r="H43" s="90">
        <f t="shared" si="27"/>
        <v>0</v>
      </c>
      <c r="I43" s="90">
        <f t="shared" si="22"/>
        <v>0</v>
      </c>
      <c r="J43" s="154">
        <f t="shared" si="23"/>
        <v>0</v>
      </c>
      <c r="K43" s="77"/>
      <c r="L43" s="154">
        <f t="shared" si="24"/>
        <v>0</v>
      </c>
      <c r="M43" s="154">
        <f t="shared" si="25"/>
        <v>0</v>
      </c>
      <c r="N43" s="155">
        <f t="shared" si="26"/>
        <v>0</v>
      </c>
      <c r="O43" s="77"/>
    </row>
    <row r="44" spans="1:15" ht="15" hidden="1" customHeight="1">
      <c r="A44" s="59"/>
      <c r="B44" s="98"/>
      <c r="C44" s="98">
        <f t="shared" si="19"/>
        <v>0</v>
      </c>
      <c r="D44" s="153">
        <f t="shared" si="8"/>
        <v>0</v>
      </c>
      <c r="E44" s="90">
        <f t="shared" si="20"/>
        <v>0</v>
      </c>
      <c r="F44" s="90">
        <f t="shared" si="21"/>
        <v>0</v>
      </c>
      <c r="G44" s="77"/>
      <c r="H44" s="90">
        <f t="shared" si="27"/>
        <v>0</v>
      </c>
      <c r="I44" s="90">
        <f t="shared" si="22"/>
        <v>0</v>
      </c>
      <c r="J44" s="154">
        <f t="shared" si="23"/>
        <v>0</v>
      </c>
      <c r="K44" s="77"/>
      <c r="L44" s="154">
        <f t="shared" si="24"/>
        <v>0</v>
      </c>
      <c r="M44" s="154">
        <f t="shared" si="25"/>
        <v>0</v>
      </c>
      <c r="N44" s="155">
        <f t="shared" si="26"/>
        <v>0</v>
      </c>
      <c r="O44" s="77"/>
    </row>
    <row r="45" spans="1:15" ht="15" hidden="1" customHeight="1">
      <c r="A45" s="59"/>
      <c r="B45" s="98"/>
      <c r="C45" s="98">
        <f t="shared" si="19"/>
        <v>0</v>
      </c>
      <c r="D45" s="153">
        <f t="shared" si="8"/>
        <v>0</v>
      </c>
      <c r="E45" s="90">
        <f t="shared" si="20"/>
        <v>0</v>
      </c>
      <c r="F45" s="90">
        <f t="shared" si="21"/>
        <v>0</v>
      </c>
      <c r="G45" s="77"/>
      <c r="H45" s="90">
        <f t="shared" si="27"/>
        <v>0</v>
      </c>
      <c r="I45" s="90">
        <f t="shared" si="22"/>
        <v>0</v>
      </c>
      <c r="J45" s="154">
        <f t="shared" si="23"/>
        <v>0</v>
      </c>
      <c r="K45" s="77"/>
      <c r="L45" s="154">
        <f t="shared" si="24"/>
        <v>0</v>
      </c>
      <c r="M45" s="154">
        <f t="shared" si="25"/>
        <v>0</v>
      </c>
      <c r="N45" s="155">
        <f t="shared" si="26"/>
        <v>0</v>
      </c>
      <c r="O45" s="77"/>
    </row>
    <row r="46" spans="1:15" ht="15" hidden="1" customHeight="1">
      <c r="A46" s="59"/>
      <c r="B46" s="98"/>
      <c r="C46" s="98">
        <f t="shared" si="19"/>
        <v>0</v>
      </c>
      <c r="D46" s="153">
        <f t="shared" si="8"/>
        <v>0</v>
      </c>
      <c r="E46" s="90">
        <f t="shared" si="20"/>
        <v>0</v>
      </c>
      <c r="F46" s="90">
        <f t="shared" si="21"/>
        <v>0</v>
      </c>
      <c r="G46" s="77"/>
      <c r="H46" s="90">
        <f t="shared" si="27"/>
        <v>0</v>
      </c>
      <c r="I46" s="90">
        <f t="shared" si="22"/>
        <v>0</v>
      </c>
      <c r="J46" s="154">
        <f t="shared" si="23"/>
        <v>0</v>
      </c>
      <c r="K46" s="77"/>
      <c r="L46" s="154">
        <f t="shared" si="24"/>
        <v>0</v>
      </c>
      <c r="M46" s="154">
        <f t="shared" si="25"/>
        <v>0</v>
      </c>
      <c r="N46" s="155">
        <f t="shared" si="26"/>
        <v>0</v>
      </c>
      <c r="O46" s="77"/>
    </row>
    <row r="47" spans="1:15" ht="15" hidden="1" customHeight="1">
      <c r="A47" s="59"/>
      <c r="B47" s="98"/>
      <c r="C47" s="98">
        <f t="shared" si="19"/>
        <v>0</v>
      </c>
      <c r="D47" s="153">
        <f t="shared" si="8"/>
        <v>0</v>
      </c>
      <c r="E47" s="90">
        <f t="shared" si="20"/>
        <v>0</v>
      </c>
      <c r="F47" s="90">
        <f t="shared" si="21"/>
        <v>0</v>
      </c>
      <c r="G47" s="77"/>
      <c r="H47" s="90">
        <f t="shared" si="27"/>
        <v>0</v>
      </c>
      <c r="I47" s="90">
        <f t="shared" si="22"/>
        <v>0</v>
      </c>
      <c r="J47" s="154">
        <f t="shared" si="23"/>
        <v>0</v>
      </c>
      <c r="K47" s="77"/>
      <c r="L47" s="154">
        <f t="shared" si="24"/>
        <v>0</v>
      </c>
      <c r="M47" s="154">
        <f t="shared" si="25"/>
        <v>0</v>
      </c>
      <c r="N47" s="155">
        <f t="shared" si="26"/>
        <v>0</v>
      </c>
      <c r="O47" s="77"/>
    </row>
    <row r="48" spans="1:15" ht="15" hidden="1" customHeight="1">
      <c r="A48" s="59"/>
      <c r="B48" s="98"/>
      <c r="C48" s="98">
        <f t="shared" si="19"/>
        <v>0</v>
      </c>
      <c r="D48" s="153">
        <f t="shared" si="8"/>
        <v>0</v>
      </c>
      <c r="E48" s="90">
        <f t="shared" si="20"/>
        <v>0</v>
      </c>
      <c r="F48" s="90">
        <f t="shared" si="21"/>
        <v>0</v>
      </c>
      <c r="G48" s="77"/>
      <c r="H48" s="90">
        <f t="shared" si="27"/>
        <v>0</v>
      </c>
      <c r="I48" s="90">
        <f t="shared" si="22"/>
        <v>0</v>
      </c>
      <c r="J48" s="154">
        <f t="shared" si="23"/>
        <v>0</v>
      </c>
      <c r="K48" s="77"/>
      <c r="L48" s="154">
        <f t="shared" si="24"/>
        <v>0</v>
      </c>
      <c r="M48" s="154">
        <f t="shared" si="25"/>
        <v>0</v>
      </c>
      <c r="N48" s="155">
        <f t="shared" si="26"/>
        <v>0</v>
      </c>
      <c r="O48" s="77"/>
    </row>
    <row r="49" spans="1:15" ht="15" hidden="1" customHeight="1">
      <c r="A49" s="59"/>
      <c r="B49" s="98"/>
      <c r="C49" s="98">
        <f t="shared" si="19"/>
        <v>0</v>
      </c>
      <c r="D49" s="153">
        <f t="shared" si="8"/>
        <v>0</v>
      </c>
      <c r="E49" s="90">
        <f t="shared" si="20"/>
        <v>0</v>
      </c>
      <c r="F49" s="90">
        <f t="shared" si="21"/>
        <v>0</v>
      </c>
      <c r="G49" s="77"/>
      <c r="H49" s="90">
        <f t="shared" si="27"/>
        <v>0</v>
      </c>
      <c r="I49" s="90">
        <f t="shared" si="22"/>
        <v>0</v>
      </c>
      <c r="J49" s="154">
        <f t="shared" si="23"/>
        <v>0</v>
      </c>
      <c r="K49" s="77"/>
      <c r="L49" s="154">
        <f t="shared" si="24"/>
        <v>0</v>
      </c>
      <c r="M49" s="154">
        <f t="shared" si="25"/>
        <v>0</v>
      </c>
      <c r="N49" s="155">
        <f t="shared" si="26"/>
        <v>0</v>
      </c>
      <c r="O49" s="77"/>
    </row>
    <row r="50" spans="1:15" ht="15" hidden="1" customHeight="1">
      <c r="A50" s="59"/>
      <c r="B50" s="98"/>
      <c r="C50" s="98">
        <f t="shared" si="19"/>
        <v>0</v>
      </c>
      <c r="D50" s="153">
        <f t="shared" si="8"/>
        <v>0</v>
      </c>
      <c r="E50" s="90">
        <f t="shared" si="20"/>
        <v>0</v>
      </c>
      <c r="F50" s="90">
        <f t="shared" si="21"/>
        <v>0</v>
      </c>
      <c r="G50" s="77"/>
      <c r="H50" s="90">
        <f t="shared" si="27"/>
        <v>0</v>
      </c>
      <c r="I50" s="90">
        <f t="shared" si="22"/>
        <v>0</v>
      </c>
      <c r="J50" s="154">
        <f t="shared" si="23"/>
        <v>0</v>
      </c>
      <c r="K50" s="77"/>
      <c r="L50" s="154">
        <f t="shared" si="24"/>
        <v>0</v>
      </c>
      <c r="M50" s="154">
        <f t="shared" si="25"/>
        <v>0</v>
      </c>
      <c r="N50" s="155">
        <f t="shared" si="26"/>
        <v>0</v>
      </c>
      <c r="O50" s="77"/>
    </row>
    <row r="51" spans="1:15" ht="15" hidden="1" customHeight="1">
      <c r="A51" s="59"/>
      <c r="B51" s="98"/>
      <c r="C51" s="98">
        <f t="shared" si="19"/>
        <v>0</v>
      </c>
      <c r="D51" s="153">
        <f t="shared" si="8"/>
        <v>0</v>
      </c>
      <c r="E51" s="90">
        <f t="shared" si="20"/>
        <v>0</v>
      </c>
      <c r="F51" s="90">
        <f t="shared" si="21"/>
        <v>0</v>
      </c>
      <c r="G51" s="77"/>
      <c r="H51" s="90">
        <f t="shared" si="27"/>
        <v>0</v>
      </c>
      <c r="I51" s="90">
        <f t="shared" si="22"/>
        <v>0</v>
      </c>
      <c r="J51" s="154">
        <f t="shared" si="23"/>
        <v>0</v>
      </c>
      <c r="K51" s="77"/>
      <c r="L51" s="154">
        <f t="shared" si="24"/>
        <v>0</v>
      </c>
      <c r="M51" s="154">
        <f t="shared" si="25"/>
        <v>0</v>
      </c>
      <c r="N51" s="155">
        <f t="shared" si="26"/>
        <v>0</v>
      </c>
      <c r="O51" s="77"/>
    </row>
    <row r="52" spans="1:15" ht="15" hidden="1" customHeight="1">
      <c r="A52" s="59"/>
      <c r="B52" s="98"/>
      <c r="C52" s="98">
        <f t="shared" si="19"/>
        <v>0</v>
      </c>
      <c r="D52" s="153">
        <f t="shared" si="8"/>
        <v>0</v>
      </c>
      <c r="E52" s="90">
        <f t="shared" si="20"/>
        <v>0</v>
      </c>
      <c r="F52" s="90">
        <f t="shared" si="21"/>
        <v>0</v>
      </c>
      <c r="G52" s="77"/>
      <c r="H52" s="90">
        <f t="shared" si="27"/>
        <v>0</v>
      </c>
      <c r="I52" s="90">
        <f t="shared" si="22"/>
        <v>0</v>
      </c>
      <c r="J52" s="154">
        <f t="shared" si="23"/>
        <v>0</v>
      </c>
      <c r="K52" s="77"/>
      <c r="L52" s="154">
        <f t="shared" si="24"/>
        <v>0</v>
      </c>
      <c r="M52" s="154">
        <f t="shared" si="25"/>
        <v>0</v>
      </c>
      <c r="N52" s="155">
        <f t="shared" si="26"/>
        <v>0</v>
      </c>
      <c r="O52" s="77"/>
    </row>
    <row r="53" spans="1:15" ht="15" hidden="1" customHeight="1">
      <c r="A53" s="59"/>
      <c r="B53" s="98"/>
      <c r="C53" s="98">
        <f t="shared" si="19"/>
        <v>0</v>
      </c>
      <c r="D53" s="153">
        <f t="shared" si="8"/>
        <v>0</v>
      </c>
      <c r="E53" s="90">
        <f t="shared" si="20"/>
        <v>0</v>
      </c>
      <c r="F53" s="90">
        <f t="shared" si="21"/>
        <v>0</v>
      </c>
      <c r="G53" s="77"/>
      <c r="H53" s="90">
        <f t="shared" si="27"/>
        <v>0</v>
      </c>
      <c r="I53" s="90">
        <f t="shared" si="22"/>
        <v>0</v>
      </c>
      <c r="J53" s="154">
        <f t="shared" si="23"/>
        <v>0</v>
      </c>
      <c r="K53" s="77"/>
      <c r="L53" s="154">
        <f t="shared" si="24"/>
        <v>0</v>
      </c>
      <c r="M53" s="154">
        <f t="shared" si="25"/>
        <v>0</v>
      </c>
      <c r="N53" s="155">
        <f t="shared" si="26"/>
        <v>0</v>
      </c>
      <c r="O53" s="77"/>
    </row>
    <row r="54" spans="1:15" ht="15" hidden="1" customHeight="1">
      <c r="A54" s="59"/>
      <c r="B54" s="98"/>
      <c r="C54" s="98">
        <f t="shared" si="19"/>
        <v>0</v>
      </c>
      <c r="D54" s="153">
        <f t="shared" si="8"/>
        <v>0</v>
      </c>
      <c r="E54" s="90">
        <f t="shared" si="20"/>
        <v>0</v>
      </c>
      <c r="F54" s="90">
        <f t="shared" si="21"/>
        <v>0</v>
      </c>
      <c r="G54" s="77"/>
      <c r="H54" s="90">
        <f t="shared" si="27"/>
        <v>0</v>
      </c>
      <c r="I54" s="90">
        <f t="shared" si="22"/>
        <v>0</v>
      </c>
      <c r="J54" s="154">
        <f t="shared" si="23"/>
        <v>0</v>
      </c>
      <c r="K54" s="77"/>
      <c r="L54" s="154">
        <f t="shared" si="24"/>
        <v>0</v>
      </c>
      <c r="M54" s="154">
        <f t="shared" si="25"/>
        <v>0</v>
      </c>
      <c r="N54" s="155">
        <f t="shared" si="26"/>
        <v>0</v>
      </c>
      <c r="O54" s="77"/>
    </row>
    <row r="55" spans="1:15" ht="15" hidden="1" customHeight="1">
      <c r="A55" s="59"/>
      <c r="B55" s="98"/>
      <c r="C55" s="98">
        <f t="shared" si="19"/>
        <v>0</v>
      </c>
      <c r="D55" s="153">
        <f t="shared" si="8"/>
        <v>0</v>
      </c>
      <c r="E55" s="90">
        <f t="shared" si="20"/>
        <v>0</v>
      </c>
      <c r="F55" s="90">
        <f t="shared" si="21"/>
        <v>0</v>
      </c>
      <c r="G55" s="77"/>
      <c r="H55" s="90">
        <f t="shared" si="27"/>
        <v>0</v>
      </c>
      <c r="I55" s="90">
        <f t="shared" si="22"/>
        <v>0</v>
      </c>
      <c r="J55" s="154">
        <f t="shared" si="23"/>
        <v>0</v>
      </c>
      <c r="K55" s="77"/>
      <c r="L55" s="154">
        <f t="shared" si="24"/>
        <v>0</v>
      </c>
      <c r="M55" s="154">
        <f t="shared" si="25"/>
        <v>0</v>
      </c>
      <c r="N55" s="155">
        <f t="shared" si="26"/>
        <v>0</v>
      </c>
      <c r="O55" s="77"/>
    </row>
    <row r="56" spans="1:15" ht="15" hidden="1" customHeight="1">
      <c r="A56" s="59"/>
      <c r="B56" s="98"/>
      <c r="C56" s="98">
        <f t="shared" si="19"/>
        <v>0</v>
      </c>
      <c r="D56" s="153">
        <f t="shared" si="8"/>
        <v>0</v>
      </c>
      <c r="E56" s="90">
        <f t="shared" si="20"/>
        <v>0</v>
      </c>
      <c r="F56" s="90">
        <f t="shared" si="21"/>
        <v>0</v>
      </c>
      <c r="G56" s="77"/>
      <c r="H56" s="90">
        <f t="shared" si="27"/>
        <v>0</v>
      </c>
      <c r="I56" s="90">
        <f t="shared" si="22"/>
        <v>0</v>
      </c>
      <c r="J56" s="154">
        <f t="shared" si="23"/>
        <v>0</v>
      </c>
      <c r="K56" s="77"/>
      <c r="L56" s="154">
        <f t="shared" si="24"/>
        <v>0</v>
      </c>
      <c r="M56" s="154">
        <f t="shared" si="25"/>
        <v>0</v>
      </c>
      <c r="N56" s="155">
        <f t="shared" si="26"/>
        <v>0</v>
      </c>
      <c r="O56" s="77"/>
    </row>
    <row r="57" spans="1:15" ht="15" hidden="1" customHeight="1">
      <c r="A57" s="59"/>
      <c r="B57" s="98"/>
      <c r="C57" s="98">
        <f t="shared" si="19"/>
        <v>0</v>
      </c>
      <c r="D57" s="153">
        <f t="shared" si="8"/>
        <v>0</v>
      </c>
      <c r="E57" s="90">
        <f t="shared" si="20"/>
        <v>0</v>
      </c>
      <c r="F57" s="90">
        <f t="shared" si="21"/>
        <v>0</v>
      </c>
      <c r="G57" s="77"/>
      <c r="H57" s="90">
        <f t="shared" si="27"/>
        <v>0</v>
      </c>
      <c r="I57" s="90">
        <f t="shared" si="22"/>
        <v>0</v>
      </c>
      <c r="J57" s="154">
        <f t="shared" si="23"/>
        <v>0</v>
      </c>
      <c r="K57" s="77"/>
      <c r="L57" s="154">
        <f t="shared" si="24"/>
        <v>0</v>
      </c>
      <c r="M57" s="154">
        <f t="shared" si="25"/>
        <v>0</v>
      </c>
      <c r="N57" s="155">
        <f t="shared" si="26"/>
        <v>0</v>
      </c>
      <c r="O57" s="77"/>
    </row>
    <row r="58" spans="1:15" ht="15" hidden="1" customHeight="1">
      <c r="A58" s="59"/>
      <c r="B58" s="98"/>
      <c r="C58" s="98">
        <f t="shared" si="19"/>
        <v>0</v>
      </c>
      <c r="D58" s="153">
        <f t="shared" si="8"/>
        <v>0</v>
      </c>
      <c r="E58" s="90">
        <f t="shared" si="20"/>
        <v>0</v>
      </c>
      <c r="F58" s="90">
        <f t="shared" si="21"/>
        <v>0</v>
      </c>
      <c r="G58" s="77"/>
      <c r="H58" s="90">
        <f t="shared" si="27"/>
        <v>0</v>
      </c>
      <c r="I58" s="90">
        <f t="shared" si="22"/>
        <v>0</v>
      </c>
      <c r="J58" s="154">
        <f t="shared" si="23"/>
        <v>0</v>
      </c>
      <c r="K58" s="77"/>
      <c r="L58" s="154">
        <f t="shared" si="24"/>
        <v>0</v>
      </c>
      <c r="M58" s="154">
        <f t="shared" si="25"/>
        <v>0</v>
      </c>
      <c r="N58" s="155">
        <f t="shared" si="26"/>
        <v>0</v>
      </c>
      <c r="O58" s="77"/>
    </row>
    <row r="59" spans="1:15" ht="15" hidden="1" customHeight="1">
      <c r="A59" s="59"/>
      <c r="B59" s="98"/>
      <c r="C59" s="98">
        <f t="shared" si="19"/>
        <v>0</v>
      </c>
      <c r="D59" s="153">
        <f t="shared" si="8"/>
        <v>0</v>
      </c>
      <c r="E59" s="90">
        <f t="shared" si="20"/>
        <v>0</v>
      </c>
      <c r="F59" s="90">
        <f t="shared" si="21"/>
        <v>0</v>
      </c>
      <c r="G59" s="77"/>
      <c r="H59" s="90">
        <f t="shared" si="27"/>
        <v>0</v>
      </c>
      <c r="I59" s="90">
        <f t="shared" si="22"/>
        <v>0</v>
      </c>
      <c r="J59" s="154">
        <f t="shared" si="23"/>
        <v>0</v>
      </c>
      <c r="K59" s="77"/>
      <c r="L59" s="154">
        <f t="shared" si="24"/>
        <v>0</v>
      </c>
      <c r="M59" s="154">
        <f t="shared" si="25"/>
        <v>0</v>
      </c>
      <c r="N59" s="155">
        <f t="shared" si="26"/>
        <v>0</v>
      </c>
      <c r="O59" s="77"/>
    </row>
    <row r="60" spans="1:15" ht="15" hidden="1" customHeight="1">
      <c r="A60" s="59"/>
      <c r="B60" s="98"/>
      <c r="C60" s="98">
        <f t="shared" si="19"/>
        <v>0</v>
      </c>
      <c r="D60" s="153">
        <f t="shared" si="8"/>
        <v>0</v>
      </c>
      <c r="E60" s="90">
        <f t="shared" si="20"/>
        <v>0</v>
      </c>
      <c r="F60" s="90">
        <f t="shared" si="21"/>
        <v>0</v>
      </c>
      <c r="G60" s="77"/>
      <c r="H60" s="90">
        <f t="shared" si="27"/>
        <v>0</v>
      </c>
      <c r="I60" s="90">
        <f t="shared" si="22"/>
        <v>0</v>
      </c>
      <c r="J60" s="154">
        <f t="shared" si="23"/>
        <v>0</v>
      </c>
      <c r="K60" s="77"/>
      <c r="L60" s="154">
        <f t="shared" si="24"/>
        <v>0</v>
      </c>
      <c r="M60" s="154">
        <f t="shared" si="25"/>
        <v>0</v>
      </c>
      <c r="N60" s="155">
        <f t="shared" si="26"/>
        <v>0</v>
      </c>
      <c r="O60" s="77"/>
    </row>
    <row r="61" spans="1:15" ht="15" hidden="1" customHeight="1">
      <c r="A61" s="59"/>
      <c r="B61" s="98"/>
      <c r="C61" s="98">
        <f t="shared" si="19"/>
        <v>0</v>
      </c>
      <c r="D61" s="153">
        <f t="shared" si="8"/>
        <v>0</v>
      </c>
      <c r="E61" s="90">
        <f t="shared" si="20"/>
        <v>0</v>
      </c>
      <c r="F61" s="90">
        <f t="shared" si="21"/>
        <v>0</v>
      </c>
      <c r="G61" s="77"/>
      <c r="H61" s="90">
        <f t="shared" si="27"/>
        <v>0</v>
      </c>
      <c r="I61" s="90">
        <f t="shared" si="22"/>
        <v>0</v>
      </c>
      <c r="J61" s="154">
        <f t="shared" si="23"/>
        <v>0</v>
      </c>
      <c r="K61" s="77"/>
      <c r="L61" s="154">
        <f t="shared" si="24"/>
        <v>0</v>
      </c>
      <c r="M61" s="154">
        <f t="shared" si="25"/>
        <v>0</v>
      </c>
      <c r="N61" s="155">
        <f t="shared" si="26"/>
        <v>0</v>
      </c>
      <c r="O61" s="77"/>
    </row>
    <row r="62" spans="1:15" ht="15" hidden="1" customHeight="1">
      <c r="A62" s="59"/>
      <c r="B62" s="98"/>
      <c r="C62" s="98">
        <f t="shared" si="19"/>
        <v>0</v>
      </c>
      <c r="D62" s="153">
        <f t="shared" si="8"/>
        <v>0</v>
      </c>
      <c r="E62" s="90">
        <f t="shared" si="20"/>
        <v>0</v>
      </c>
      <c r="F62" s="90">
        <f t="shared" si="21"/>
        <v>0</v>
      </c>
      <c r="G62" s="77"/>
      <c r="H62" s="90">
        <f t="shared" si="27"/>
        <v>0</v>
      </c>
      <c r="I62" s="90">
        <f t="shared" si="22"/>
        <v>0</v>
      </c>
      <c r="J62" s="154">
        <f t="shared" si="23"/>
        <v>0</v>
      </c>
      <c r="K62" s="77"/>
      <c r="L62" s="154">
        <f t="shared" si="24"/>
        <v>0</v>
      </c>
      <c r="M62" s="154">
        <f t="shared" si="25"/>
        <v>0</v>
      </c>
      <c r="N62" s="155">
        <f t="shared" si="26"/>
        <v>0</v>
      </c>
      <c r="O62" s="77"/>
    </row>
    <row r="63" spans="1:15" ht="15" hidden="1" customHeight="1">
      <c r="A63" s="59"/>
      <c r="B63" s="98"/>
      <c r="C63" s="98">
        <f t="shared" si="19"/>
        <v>0</v>
      </c>
      <c r="D63" s="153">
        <f t="shared" si="8"/>
        <v>0</v>
      </c>
      <c r="E63" s="90">
        <f t="shared" si="20"/>
        <v>0</v>
      </c>
      <c r="F63" s="90">
        <f t="shared" si="21"/>
        <v>0</v>
      </c>
      <c r="G63" s="77"/>
      <c r="H63" s="90">
        <f t="shared" si="27"/>
        <v>0</v>
      </c>
      <c r="I63" s="90">
        <f t="shared" si="22"/>
        <v>0</v>
      </c>
      <c r="J63" s="154">
        <f t="shared" si="23"/>
        <v>0</v>
      </c>
      <c r="K63" s="77"/>
      <c r="L63" s="154">
        <f t="shared" si="24"/>
        <v>0</v>
      </c>
      <c r="M63" s="154">
        <f t="shared" si="25"/>
        <v>0</v>
      </c>
      <c r="N63" s="155">
        <f t="shared" si="26"/>
        <v>0</v>
      </c>
      <c r="O63" s="77"/>
    </row>
    <row r="64" spans="1:15" ht="15" hidden="1" customHeight="1">
      <c r="A64" s="59"/>
      <c r="B64" s="98"/>
      <c r="C64" s="98">
        <f t="shared" si="19"/>
        <v>0</v>
      </c>
      <c r="D64" s="153">
        <f t="shared" si="8"/>
        <v>0</v>
      </c>
      <c r="E64" s="90">
        <f t="shared" si="20"/>
        <v>0</v>
      </c>
      <c r="F64" s="90">
        <f t="shared" si="21"/>
        <v>0</v>
      </c>
      <c r="G64" s="77"/>
      <c r="H64" s="90">
        <f t="shared" si="27"/>
        <v>0</v>
      </c>
      <c r="I64" s="90">
        <f t="shared" si="22"/>
        <v>0</v>
      </c>
      <c r="J64" s="154">
        <f t="shared" si="23"/>
        <v>0</v>
      </c>
      <c r="K64" s="77"/>
      <c r="L64" s="154">
        <f t="shared" si="24"/>
        <v>0</v>
      </c>
      <c r="M64" s="154">
        <f t="shared" si="25"/>
        <v>0</v>
      </c>
      <c r="N64" s="155">
        <f t="shared" si="26"/>
        <v>0</v>
      </c>
      <c r="O64" s="77"/>
    </row>
    <row r="65" spans="1:15" ht="15" hidden="1" customHeight="1">
      <c r="A65" s="59"/>
      <c r="B65" s="98"/>
      <c r="C65" s="98">
        <f t="shared" si="19"/>
        <v>0</v>
      </c>
      <c r="D65" s="153">
        <f t="shared" si="8"/>
        <v>0</v>
      </c>
      <c r="E65" s="90">
        <f t="shared" si="20"/>
        <v>0</v>
      </c>
      <c r="F65" s="90">
        <f t="shared" si="21"/>
        <v>0</v>
      </c>
      <c r="G65" s="77"/>
      <c r="H65" s="90">
        <f t="shared" si="27"/>
        <v>0</v>
      </c>
      <c r="I65" s="90">
        <f t="shared" si="22"/>
        <v>0</v>
      </c>
      <c r="J65" s="154">
        <f t="shared" si="23"/>
        <v>0</v>
      </c>
      <c r="K65" s="77"/>
      <c r="L65" s="154">
        <f t="shared" si="24"/>
        <v>0</v>
      </c>
      <c r="M65" s="154">
        <f t="shared" si="25"/>
        <v>0</v>
      </c>
      <c r="N65" s="155">
        <f t="shared" si="26"/>
        <v>0</v>
      </c>
      <c r="O65" s="77"/>
    </row>
    <row r="66" spans="1:15" ht="15" hidden="1" customHeight="1">
      <c r="A66" s="59"/>
      <c r="B66" s="98"/>
      <c r="C66" s="98">
        <f t="shared" si="19"/>
        <v>0</v>
      </c>
      <c r="D66" s="153">
        <f t="shared" si="8"/>
        <v>0</v>
      </c>
      <c r="E66" s="90">
        <f t="shared" si="20"/>
        <v>0</v>
      </c>
      <c r="F66" s="90">
        <f t="shared" si="21"/>
        <v>0</v>
      </c>
      <c r="G66" s="77"/>
      <c r="H66" s="90">
        <f t="shared" si="27"/>
        <v>0</v>
      </c>
      <c r="I66" s="90">
        <f t="shared" si="22"/>
        <v>0</v>
      </c>
      <c r="J66" s="154">
        <f t="shared" si="23"/>
        <v>0</v>
      </c>
      <c r="K66" s="77"/>
      <c r="L66" s="154">
        <f t="shared" si="24"/>
        <v>0</v>
      </c>
      <c r="M66" s="154">
        <f t="shared" si="25"/>
        <v>0</v>
      </c>
      <c r="N66" s="155">
        <f t="shared" si="26"/>
        <v>0</v>
      </c>
      <c r="O66" s="77"/>
    </row>
    <row r="67" spans="1:15" ht="15" hidden="1" customHeight="1">
      <c r="A67" s="59"/>
      <c r="B67" s="98"/>
      <c r="C67" s="98">
        <f t="shared" si="19"/>
        <v>0</v>
      </c>
      <c r="D67" s="153">
        <f t="shared" si="8"/>
        <v>0</v>
      </c>
      <c r="E67" s="90">
        <f t="shared" si="20"/>
        <v>0</v>
      </c>
      <c r="F67" s="90">
        <f t="shared" si="21"/>
        <v>0</v>
      </c>
      <c r="G67" s="77"/>
      <c r="H67" s="90">
        <f t="shared" si="27"/>
        <v>0</v>
      </c>
      <c r="I67" s="90">
        <f t="shared" si="22"/>
        <v>0</v>
      </c>
      <c r="J67" s="154">
        <f t="shared" si="23"/>
        <v>0</v>
      </c>
      <c r="K67" s="77"/>
      <c r="L67" s="154">
        <f t="shared" si="24"/>
        <v>0</v>
      </c>
      <c r="M67" s="154">
        <f t="shared" si="25"/>
        <v>0</v>
      </c>
      <c r="N67" s="155">
        <f t="shared" si="26"/>
        <v>0</v>
      </c>
      <c r="O67" s="77"/>
    </row>
    <row r="68" spans="1:15" ht="15" hidden="1" customHeight="1">
      <c r="A68" s="59"/>
      <c r="B68" s="98"/>
      <c r="C68" s="98">
        <f t="shared" si="19"/>
        <v>0</v>
      </c>
      <c r="D68" s="153">
        <f t="shared" si="8"/>
        <v>0</v>
      </c>
      <c r="E68" s="90">
        <f t="shared" si="20"/>
        <v>0</v>
      </c>
      <c r="F68" s="90">
        <f t="shared" si="21"/>
        <v>0</v>
      </c>
      <c r="G68" s="77"/>
      <c r="H68" s="90">
        <f t="shared" si="27"/>
        <v>0</v>
      </c>
      <c r="I68" s="90">
        <f t="shared" si="22"/>
        <v>0</v>
      </c>
      <c r="J68" s="154">
        <f t="shared" si="23"/>
        <v>0</v>
      </c>
      <c r="K68" s="77"/>
      <c r="L68" s="154">
        <f t="shared" si="24"/>
        <v>0</v>
      </c>
      <c r="M68" s="154">
        <f t="shared" si="25"/>
        <v>0</v>
      </c>
      <c r="N68" s="155">
        <f t="shared" si="26"/>
        <v>0</v>
      </c>
      <c r="O68" s="77"/>
    </row>
    <row r="69" spans="1:15" ht="15" hidden="1" customHeight="1">
      <c r="A69" s="59"/>
      <c r="B69" s="98"/>
      <c r="C69" s="98">
        <f t="shared" si="19"/>
        <v>0</v>
      </c>
      <c r="D69" s="153">
        <f t="shared" si="8"/>
        <v>0</v>
      </c>
      <c r="E69" s="90">
        <f t="shared" si="20"/>
        <v>0</v>
      </c>
      <c r="F69" s="90">
        <f t="shared" si="21"/>
        <v>0</v>
      </c>
      <c r="G69" s="77"/>
      <c r="H69" s="90">
        <f t="shared" si="27"/>
        <v>0</v>
      </c>
      <c r="I69" s="90">
        <f t="shared" si="22"/>
        <v>0</v>
      </c>
      <c r="J69" s="154">
        <f t="shared" si="23"/>
        <v>0</v>
      </c>
      <c r="K69" s="77"/>
      <c r="L69" s="154">
        <f t="shared" si="24"/>
        <v>0</v>
      </c>
      <c r="M69" s="154">
        <f t="shared" si="25"/>
        <v>0</v>
      </c>
      <c r="N69" s="155">
        <f t="shared" si="26"/>
        <v>0</v>
      </c>
      <c r="O69" s="77"/>
    </row>
    <row r="70" spans="1:15" ht="15" hidden="1" customHeight="1">
      <c r="A70" s="59"/>
      <c r="B70" s="98"/>
      <c r="C70" s="98">
        <f t="shared" ref="C70:C84" si="28">SUM(E70:O70)</f>
        <v>0</v>
      </c>
      <c r="D70" s="153">
        <f t="shared" si="8"/>
        <v>0</v>
      </c>
      <c r="E70" s="90">
        <f t="shared" ref="E70:E84" si="29">IFERROR(VLOOKUP(B70,$B$93:$C$134,2,FALSE),0)</f>
        <v>0</v>
      </c>
      <c r="F70" s="90">
        <f t="shared" ref="F70:F84" si="30">IFERROR(VLOOKUP(B70,$F$93:$G$134,2,FALSE),0)</f>
        <v>0</v>
      </c>
      <c r="G70" s="77"/>
      <c r="H70" s="90">
        <f t="shared" si="27"/>
        <v>0</v>
      </c>
      <c r="I70" s="90">
        <f t="shared" ref="I70:I84" si="31">IFERROR(VLOOKUP(B70,$N$93:$O$134,2,FALSE),0)</f>
        <v>0</v>
      </c>
      <c r="J70" s="154">
        <f t="shared" ref="J70:J84" si="32">IFERROR(VLOOKUP(B70,$R$93:$S$134,2,FALSE),0)</f>
        <v>0</v>
      </c>
      <c r="K70" s="77"/>
      <c r="L70" s="154">
        <f t="shared" ref="L70:L84" si="33">IFERROR(VLOOKUP(B70,$V$93:$W$134,2,FALSE),0)</f>
        <v>0</v>
      </c>
      <c r="M70" s="154">
        <f t="shared" ref="M70:M84" si="34">IFERROR(VLOOKUP(B70,$Z$93:$AA$134,2,FALSE),0)</f>
        <v>0</v>
      </c>
      <c r="N70" s="155">
        <f t="shared" ref="N70:N84" si="35">IFERROR(VLOOKUP(B70,$AD$93:$AE$134,2,FALSE),0)</f>
        <v>0</v>
      </c>
      <c r="O70" s="77"/>
    </row>
    <row r="71" spans="1:15" ht="15" hidden="1" customHeight="1">
      <c r="A71" s="59"/>
      <c r="B71" s="98"/>
      <c r="C71" s="98">
        <f t="shared" si="28"/>
        <v>0</v>
      </c>
      <c r="D71" s="153">
        <f t="shared" ref="D71:D84" si="36">SUM(E71:N71)-MIN(E71:I71)</f>
        <v>0</v>
      </c>
      <c r="E71" s="90">
        <f t="shared" si="29"/>
        <v>0</v>
      </c>
      <c r="F71" s="90">
        <f t="shared" si="30"/>
        <v>0</v>
      </c>
      <c r="G71" s="77"/>
      <c r="H71" s="90">
        <f t="shared" ref="H71:H84" si="37">IFERROR(VLOOKUP(B71,$J$93:$K$134,2,FALSE),0)</f>
        <v>0</v>
      </c>
      <c r="I71" s="90">
        <f t="shared" si="31"/>
        <v>0</v>
      </c>
      <c r="J71" s="154">
        <f t="shared" si="32"/>
        <v>0</v>
      </c>
      <c r="K71" s="77"/>
      <c r="L71" s="154">
        <f t="shared" si="33"/>
        <v>0</v>
      </c>
      <c r="M71" s="154">
        <f t="shared" si="34"/>
        <v>0</v>
      </c>
      <c r="N71" s="155">
        <f t="shared" si="35"/>
        <v>0</v>
      </c>
      <c r="O71" s="77"/>
    </row>
    <row r="72" spans="1:15" ht="15" hidden="1" customHeight="1">
      <c r="A72" s="59"/>
      <c r="B72" s="98"/>
      <c r="C72" s="98">
        <f t="shared" si="28"/>
        <v>0</v>
      </c>
      <c r="D72" s="153">
        <f t="shared" si="36"/>
        <v>0</v>
      </c>
      <c r="E72" s="90">
        <f t="shared" si="29"/>
        <v>0</v>
      </c>
      <c r="F72" s="90">
        <f t="shared" si="30"/>
        <v>0</v>
      </c>
      <c r="G72" s="77"/>
      <c r="H72" s="90">
        <f t="shared" si="37"/>
        <v>0</v>
      </c>
      <c r="I72" s="90">
        <f t="shared" si="31"/>
        <v>0</v>
      </c>
      <c r="J72" s="154">
        <f t="shared" si="32"/>
        <v>0</v>
      </c>
      <c r="K72" s="77"/>
      <c r="L72" s="154">
        <f t="shared" si="33"/>
        <v>0</v>
      </c>
      <c r="M72" s="154">
        <f t="shared" si="34"/>
        <v>0</v>
      </c>
      <c r="N72" s="155">
        <f t="shared" si="35"/>
        <v>0</v>
      </c>
      <c r="O72" s="77"/>
    </row>
    <row r="73" spans="1:15" ht="15" hidden="1" customHeight="1">
      <c r="A73" s="59"/>
      <c r="B73" s="98"/>
      <c r="C73" s="98">
        <f t="shared" si="28"/>
        <v>0</v>
      </c>
      <c r="D73" s="153">
        <f t="shared" si="36"/>
        <v>0</v>
      </c>
      <c r="E73" s="90">
        <f t="shared" si="29"/>
        <v>0</v>
      </c>
      <c r="F73" s="90">
        <f t="shared" si="30"/>
        <v>0</v>
      </c>
      <c r="G73" s="77"/>
      <c r="H73" s="90">
        <f t="shared" si="37"/>
        <v>0</v>
      </c>
      <c r="I73" s="90">
        <f t="shared" si="31"/>
        <v>0</v>
      </c>
      <c r="J73" s="154">
        <f t="shared" si="32"/>
        <v>0</v>
      </c>
      <c r="K73" s="77"/>
      <c r="L73" s="154">
        <f t="shared" si="33"/>
        <v>0</v>
      </c>
      <c r="M73" s="154">
        <f t="shared" si="34"/>
        <v>0</v>
      </c>
      <c r="N73" s="155">
        <f t="shared" si="35"/>
        <v>0</v>
      </c>
      <c r="O73" s="77"/>
    </row>
    <row r="74" spans="1:15" ht="15" hidden="1" customHeight="1">
      <c r="A74" s="59"/>
      <c r="B74" s="98"/>
      <c r="C74" s="98">
        <f t="shared" si="28"/>
        <v>0</v>
      </c>
      <c r="D74" s="153">
        <f t="shared" si="36"/>
        <v>0</v>
      </c>
      <c r="E74" s="90">
        <f t="shared" si="29"/>
        <v>0</v>
      </c>
      <c r="F74" s="90">
        <f t="shared" si="30"/>
        <v>0</v>
      </c>
      <c r="G74" s="77"/>
      <c r="H74" s="90">
        <f t="shared" si="37"/>
        <v>0</v>
      </c>
      <c r="I74" s="90">
        <f t="shared" si="31"/>
        <v>0</v>
      </c>
      <c r="J74" s="154">
        <f t="shared" si="32"/>
        <v>0</v>
      </c>
      <c r="K74" s="77"/>
      <c r="L74" s="154">
        <f t="shared" si="33"/>
        <v>0</v>
      </c>
      <c r="M74" s="154">
        <f t="shared" si="34"/>
        <v>0</v>
      </c>
      <c r="N74" s="155">
        <f t="shared" si="35"/>
        <v>0</v>
      </c>
      <c r="O74" s="77"/>
    </row>
    <row r="75" spans="1:15" ht="15" hidden="1" customHeight="1">
      <c r="A75" s="59"/>
      <c r="B75" s="98"/>
      <c r="C75" s="98">
        <f t="shared" si="28"/>
        <v>0</v>
      </c>
      <c r="D75" s="153">
        <f t="shared" si="36"/>
        <v>0</v>
      </c>
      <c r="E75" s="90">
        <f t="shared" si="29"/>
        <v>0</v>
      </c>
      <c r="F75" s="90">
        <f t="shared" si="30"/>
        <v>0</v>
      </c>
      <c r="G75" s="77"/>
      <c r="H75" s="90">
        <f t="shared" si="37"/>
        <v>0</v>
      </c>
      <c r="I75" s="90">
        <f t="shared" si="31"/>
        <v>0</v>
      </c>
      <c r="J75" s="154">
        <f t="shared" si="32"/>
        <v>0</v>
      </c>
      <c r="K75" s="77"/>
      <c r="L75" s="154">
        <f t="shared" si="33"/>
        <v>0</v>
      </c>
      <c r="M75" s="154">
        <f t="shared" si="34"/>
        <v>0</v>
      </c>
      <c r="N75" s="155">
        <f t="shared" si="35"/>
        <v>0</v>
      </c>
      <c r="O75" s="77"/>
    </row>
    <row r="76" spans="1:15" ht="15" hidden="1" customHeight="1">
      <c r="A76" s="59"/>
      <c r="B76" s="98"/>
      <c r="C76" s="98">
        <f t="shared" si="28"/>
        <v>0</v>
      </c>
      <c r="D76" s="153">
        <f t="shared" si="36"/>
        <v>0</v>
      </c>
      <c r="E76" s="90">
        <f t="shared" si="29"/>
        <v>0</v>
      </c>
      <c r="F76" s="90">
        <f t="shared" si="30"/>
        <v>0</v>
      </c>
      <c r="G76" s="77"/>
      <c r="H76" s="90">
        <f t="shared" si="37"/>
        <v>0</v>
      </c>
      <c r="I76" s="90">
        <f t="shared" si="31"/>
        <v>0</v>
      </c>
      <c r="J76" s="154">
        <f t="shared" si="32"/>
        <v>0</v>
      </c>
      <c r="K76" s="77"/>
      <c r="L76" s="154">
        <f t="shared" si="33"/>
        <v>0</v>
      </c>
      <c r="M76" s="154">
        <f t="shared" si="34"/>
        <v>0</v>
      </c>
      <c r="N76" s="155">
        <f t="shared" si="35"/>
        <v>0</v>
      </c>
      <c r="O76" s="77"/>
    </row>
    <row r="77" spans="1:15" ht="15" hidden="1" customHeight="1">
      <c r="A77" s="59"/>
      <c r="B77" s="98"/>
      <c r="C77" s="98">
        <f t="shared" si="28"/>
        <v>0</v>
      </c>
      <c r="D77" s="153">
        <f t="shared" si="36"/>
        <v>0</v>
      </c>
      <c r="E77" s="90">
        <f t="shared" si="29"/>
        <v>0</v>
      </c>
      <c r="F77" s="90">
        <f t="shared" si="30"/>
        <v>0</v>
      </c>
      <c r="G77" s="77"/>
      <c r="H77" s="90">
        <f t="shared" si="37"/>
        <v>0</v>
      </c>
      <c r="I77" s="90">
        <f t="shared" si="31"/>
        <v>0</v>
      </c>
      <c r="J77" s="154">
        <f t="shared" si="32"/>
        <v>0</v>
      </c>
      <c r="K77" s="77"/>
      <c r="L77" s="154">
        <f t="shared" si="33"/>
        <v>0</v>
      </c>
      <c r="M77" s="154">
        <f t="shared" si="34"/>
        <v>0</v>
      </c>
      <c r="N77" s="155">
        <f t="shared" si="35"/>
        <v>0</v>
      </c>
      <c r="O77" s="77"/>
    </row>
    <row r="78" spans="1:15" ht="15" hidden="1" customHeight="1">
      <c r="A78" s="59"/>
      <c r="B78" s="98"/>
      <c r="C78" s="98">
        <f t="shared" si="28"/>
        <v>0</v>
      </c>
      <c r="D78" s="153">
        <f t="shared" si="36"/>
        <v>0</v>
      </c>
      <c r="E78" s="90">
        <f t="shared" si="29"/>
        <v>0</v>
      </c>
      <c r="F78" s="90">
        <f t="shared" si="30"/>
        <v>0</v>
      </c>
      <c r="G78" s="77"/>
      <c r="H78" s="90">
        <f t="shared" si="37"/>
        <v>0</v>
      </c>
      <c r="I78" s="90">
        <f t="shared" si="31"/>
        <v>0</v>
      </c>
      <c r="J78" s="154">
        <f t="shared" si="32"/>
        <v>0</v>
      </c>
      <c r="K78" s="77"/>
      <c r="L78" s="154">
        <f t="shared" si="33"/>
        <v>0</v>
      </c>
      <c r="M78" s="154">
        <f t="shared" si="34"/>
        <v>0</v>
      </c>
      <c r="N78" s="155">
        <f t="shared" si="35"/>
        <v>0</v>
      </c>
      <c r="O78" s="77"/>
    </row>
    <row r="79" spans="1:15" ht="15" hidden="1" customHeight="1">
      <c r="A79" s="59"/>
      <c r="B79" s="98"/>
      <c r="C79" s="98">
        <f t="shared" si="28"/>
        <v>0</v>
      </c>
      <c r="D79" s="153">
        <f t="shared" si="36"/>
        <v>0</v>
      </c>
      <c r="E79" s="90">
        <f t="shared" si="29"/>
        <v>0</v>
      </c>
      <c r="F79" s="90">
        <f t="shared" si="30"/>
        <v>0</v>
      </c>
      <c r="G79" s="77"/>
      <c r="H79" s="90">
        <f t="shared" si="37"/>
        <v>0</v>
      </c>
      <c r="I79" s="90">
        <f t="shared" si="31"/>
        <v>0</v>
      </c>
      <c r="J79" s="154">
        <f t="shared" si="32"/>
        <v>0</v>
      </c>
      <c r="K79" s="77"/>
      <c r="L79" s="154">
        <f t="shared" si="33"/>
        <v>0</v>
      </c>
      <c r="M79" s="154">
        <f t="shared" si="34"/>
        <v>0</v>
      </c>
      <c r="N79" s="155">
        <f t="shared" si="35"/>
        <v>0</v>
      </c>
      <c r="O79" s="77"/>
    </row>
    <row r="80" spans="1:15" ht="15" hidden="1" customHeight="1">
      <c r="A80" s="59"/>
      <c r="B80" s="98"/>
      <c r="C80" s="98">
        <f t="shared" si="28"/>
        <v>0</v>
      </c>
      <c r="D80" s="153">
        <f t="shared" si="36"/>
        <v>0</v>
      </c>
      <c r="E80" s="90">
        <f t="shared" si="29"/>
        <v>0</v>
      </c>
      <c r="F80" s="90">
        <f t="shared" si="30"/>
        <v>0</v>
      </c>
      <c r="G80" s="77"/>
      <c r="H80" s="90">
        <f t="shared" si="37"/>
        <v>0</v>
      </c>
      <c r="I80" s="90">
        <f t="shared" si="31"/>
        <v>0</v>
      </c>
      <c r="J80" s="154">
        <f t="shared" si="32"/>
        <v>0</v>
      </c>
      <c r="K80" s="77"/>
      <c r="L80" s="154">
        <f t="shared" si="33"/>
        <v>0</v>
      </c>
      <c r="M80" s="154">
        <f t="shared" si="34"/>
        <v>0</v>
      </c>
      <c r="N80" s="155">
        <f t="shared" si="35"/>
        <v>0</v>
      </c>
      <c r="O80" s="77"/>
    </row>
    <row r="81" spans="1:32" ht="15" hidden="1" customHeight="1">
      <c r="A81" s="59"/>
      <c r="B81" s="98"/>
      <c r="C81" s="98">
        <f t="shared" si="28"/>
        <v>0</v>
      </c>
      <c r="D81" s="153">
        <f t="shared" si="36"/>
        <v>0</v>
      </c>
      <c r="E81" s="90">
        <f t="shared" si="29"/>
        <v>0</v>
      </c>
      <c r="F81" s="90">
        <f t="shared" si="30"/>
        <v>0</v>
      </c>
      <c r="G81" s="77"/>
      <c r="H81" s="90">
        <f t="shared" si="37"/>
        <v>0</v>
      </c>
      <c r="I81" s="90">
        <f t="shared" si="31"/>
        <v>0</v>
      </c>
      <c r="J81" s="154">
        <f t="shared" si="32"/>
        <v>0</v>
      </c>
      <c r="K81" s="77"/>
      <c r="L81" s="154">
        <f t="shared" si="33"/>
        <v>0</v>
      </c>
      <c r="M81" s="154">
        <f t="shared" si="34"/>
        <v>0</v>
      </c>
      <c r="N81" s="155">
        <f t="shared" si="35"/>
        <v>0</v>
      </c>
      <c r="O81" s="77"/>
    </row>
    <row r="82" spans="1:32" ht="15" hidden="1" customHeight="1">
      <c r="A82" s="59"/>
      <c r="B82" s="98"/>
      <c r="C82" s="98">
        <f t="shared" si="28"/>
        <v>0</v>
      </c>
      <c r="D82" s="153">
        <f t="shared" si="36"/>
        <v>0</v>
      </c>
      <c r="E82" s="90">
        <f t="shared" si="29"/>
        <v>0</v>
      </c>
      <c r="F82" s="90">
        <f t="shared" si="30"/>
        <v>0</v>
      </c>
      <c r="G82" s="77"/>
      <c r="H82" s="90">
        <f t="shared" si="37"/>
        <v>0</v>
      </c>
      <c r="I82" s="90">
        <f t="shared" si="31"/>
        <v>0</v>
      </c>
      <c r="J82" s="154">
        <f t="shared" si="32"/>
        <v>0</v>
      </c>
      <c r="K82" s="77"/>
      <c r="L82" s="154">
        <f t="shared" si="33"/>
        <v>0</v>
      </c>
      <c r="M82" s="154">
        <f t="shared" si="34"/>
        <v>0</v>
      </c>
      <c r="N82" s="155">
        <f t="shared" si="35"/>
        <v>0</v>
      </c>
      <c r="O82" s="77"/>
    </row>
    <row r="83" spans="1:32" ht="15" hidden="1" customHeight="1">
      <c r="A83" s="59"/>
      <c r="B83" s="98"/>
      <c r="C83" s="98">
        <f t="shared" si="28"/>
        <v>0</v>
      </c>
      <c r="D83" s="153">
        <f t="shared" si="36"/>
        <v>0</v>
      </c>
      <c r="E83" s="90">
        <f t="shared" si="29"/>
        <v>0</v>
      </c>
      <c r="F83" s="90">
        <f t="shared" si="30"/>
        <v>0</v>
      </c>
      <c r="G83" s="77"/>
      <c r="H83" s="90">
        <f t="shared" si="37"/>
        <v>0</v>
      </c>
      <c r="I83" s="90">
        <f t="shared" si="31"/>
        <v>0</v>
      </c>
      <c r="J83" s="154">
        <f t="shared" si="32"/>
        <v>0</v>
      </c>
      <c r="K83" s="77"/>
      <c r="L83" s="154">
        <f t="shared" si="33"/>
        <v>0</v>
      </c>
      <c r="M83" s="154">
        <f t="shared" si="34"/>
        <v>0</v>
      </c>
      <c r="N83" s="155">
        <f t="shared" si="35"/>
        <v>0</v>
      </c>
      <c r="O83" s="77"/>
    </row>
    <row r="84" spans="1:32" ht="15" hidden="1" customHeight="1">
      <c r="A84" s="59"/>
      <c r="B84" s="98"/>
      <c r="C84" s="98">
        <f t="shared" si="28"/>
        <v>0</v>
      </c>
      <c r="D84" s="153">
        <f t="shared" si="36"/>
        <v>0</v>
      </c>
      <c r="E84" s="90">
        <f t="shared" si="29"/>
        <v>0</v>
      </c>
      <c r="F84" s="90">
        <f t="shared" si="30"/>
        <v>0</v>
      </c>
      <c r="G84" s="77"/>
      <c r="H84" s="90">
        <f t="shared" si="37"/>
        <v>0</v>
      </c>
      <c r="I84" s="90">
        <f t="shared" si="31"/>
        <v>0</v>
      </c>
      <c r="J84" s="154">
        <f t="shared" si="32"/>
        <v>0</v>
      </c>
      <c r="K84" s="77"/>
      <c r="L84" s="154">
        <f t="shared" si="33"/>
        <v>0</v>
      </c>
      <c r="M84" s="154">
        <f t="shared" si="34"/>
        <v>0</v>
      </c>
      <c r="N84" s="155">
        <f t="shared" si="35"/>
        <v>0</v>
      </c>
      <c r="O84" s="77"/>
    </row>
    <row r="88" spans="1:32" ht="13.5" thickBot="1"/>
    <row r="89" spans="1:32">
      <c r="A89" s="247" t="s">
        <v>152</v>
      </c>
      <c r="B89" s="248"/>
      <c r="C89" s="248"/>
      <c r="D89" s="249"/>
      <c r="E89" s="250" t="s">
        <v>153</v>
      </c>
      <c r="F89" s="251"/>
      <c r="G89" s="251"/>
      <c r="H89" s="252"/>
      <c r="I89" s="250" t="s">
        <v>51</v>
      </c>
      <c r="J89" s="251"/>
      <c r="K89" s="251"/>
      <c r="L89" s="252"/>
      <c r="M89" s="244" t="s">
        <v>154</v>
      </c>
      <c r="N89" s="245"/>
      <c r="O89" s="245"/>
      <c r="P89" s="246"/>
      <c r="Q89" s="244" t="s">
        <v>155</v>
      </c>
      <c r="R89" s="245"/>
      <c r="S89" s="245"/>
      <c r="T89" s="246"/>
      <c r="U89" s="244" t="s">
        <v>156</v>
      </c>
      <c r="V89" s="245"/>
      <c r="W89" s="245"/>
      <c r="X89" s="246"/>
      <c r="Y89" s="244" t="s">
        <v>157</v>
      </c>
      <c r="Z89" s="245"/>
      <c r="AA89" s="245"/>
      <c r="AB89" s="246"/>
      <c r="AC89" s="244" t="s">
        <v>158</v>
      </c>
      <c r="AD89" s="245"/>
      <c r="AE89" s="245"/>
      <c r="AF89" s="246"/>
    </row>
    <row r="90" spans="1:32">
      <c r="A90" s="156"/>
      <c r="B90" s="147"/>
      <c r="E90" s="119"/>
      <c r="H90" s="118"/>
      <c r="I90" s="119"/>
      <c r="L90" s="118"/>
      <c r="M90" s="119"/>
      <c r="P90" s="157"/>
      <c r="Q90" s="105"/>
      <c r="T90" s="157"/>
      <c r="U90" s="105"/>
      <c r="X90" s="157"/>
      <c r="Y90" s="105"/>
      <c r="AB90" s="157"/>
      <c r="AC90" s="105"/>
      <c r="AF90" s="157"/>
    </row>
    <row r="91" spans="1:32">
      <c r="A91" s="105" t="s">
        <v>162</v>
      </c>
      <c r="B91" s="102" t="s">
        <v>159</v>
      </c>
      <c r="C91" s="117" t="s">
        <v>163</v>
      </c>
      <c r="D91" s="118" t="s">
        <v>174</v>
      </c>
      <c r="E91" s="119" t="s">
        <v>162</v>
      </c>
      <c r="F91" s="117" t="s">
        <v>159</v>
      </c>
      <c r="G91" s="117" t="s">
        <v>163</v>
      </c>
      <c r="H91" s="118" t="s">
        <v>174</v>
      </c>
      <c r="I91" s="119" t="s">
        <v>162</v>
      </c>
      <c r="J91" s="117" t="s">
        <v>159</v>
      </c>
      <c r="K91" s="117" t="s">
        <v>163</v>
      </c>
      <c r="L91" s="118" t="s">
        <v>174</v>
      </c>
      <c r="M91" s="119" t="s">
        <v>162</v>
      </c>
      <c r="N91" s="117" t="s">
        <v>159</v>
      </c>
      <c r="O91" s="102" t="s">
        <v>163</v>
      </c>
      <c r="P91" s="106" t="s">
        <v>174</v>
      </c>
      <c r="Q91" s="105" t="s">
        <v>162</v>
      </c>
      <c r="R91" s="102" t="s">
        <v>159</v>
      </c>
      <c r="S91" s="102" t="s">
        <v>163</v>
      </c>
      <c r="T91" s="106" t="s">
        <v>174</v>
      </c>
      <c r="U91" s="105" t="s">
        <v>162</v>
      </c>
      <c r="V91" s="102" t="s">
        <v>159</v>
      </c>
      <c r="W91" s="102" t="s">
        <v>163</v>
      </c>
      <c r="X91" s="106" t="s">
        <v>174</v>
      </c>
      <c r="Y91" s="105" t="s">
        <v>162</v>
      </c>
      <c r="Z91" s="102" t="s">
        <v>159</v>
      </c>
      <c r="AA91" s="102" t="s">
        <v>163</v>
      </c>
      <c r="AB91" s="106" t="s">
        <v>174</v>
      </c>
      <c r="AC91" s="105" t="s">
        <v>162</v>
      </c>
      <c r="AD91" s="102" t="s">
        <v>159</v>
      </c>
      <c r="AE91" s="102" t="s">
        <v>163</v>
      </c>
      <c r="AF91" s="106" t="s">
        <v>174</v>
      </c>
    </row>
    <row r="92" spans="1:32">
      <c r="A92" s="156"/>
      <c r="B92" s="107">
        <f>COUNTA(B93:B136)</f>
        <v>13</v>
      </c>
      <c r="D92" s="118"/>
      <c r="E92" s="119"/>
      <c r="F92" s="120">
        <f>COUNTA(F93:F136)</f>
        <v>9</v>
      </c>
      <c r="H92" s="118"/>
      <c r="I92" s="119"/>
      <c r="J92" s="120">
        <f>COUNTA(J93:J136)</f>
        <v>13</v>
      </c>
      <c r="L92" s="118"/>
      <c r="M92" s="119"/>
      <c r="N92" s="120">
        <f>COUNTA(N93:N136)</f>
        <v>9</v>
      </c>
      <c r="O92" s="147"/>
      <c r="P92" s="157"/>
      <c r="Q92" s="156"/>
      <c r="R92" s="107">
        <f>COUNTA(R93:R136)</f>
        <v>0</v>
      </c>
      <c r="S92" s="147"/>
      <c r="T92" s="157"/>
      <c r="U92" s="156"/>
      <c r="V92" s="107">
        <f>COUNTA(V93:V136)</f>
        <v>0</v>
      </c>
      <c r="W92" s="147"/>
      <c r="X92" s="157"/>
      <c r="Y92" s="156"/>
      <c r="Z92" s="107">
        <f>COUNTA(Z93:Z136)</f>
        <v>0</v>
      </c>
      <c r="AA92" s="147"/>
      <c r="AB92" s="157"/>
      <c r="AC92" s="156"/>
      <c r="AD92" s="107">
        <f>COUNTA(AD93:AD136)</f>
        <v>0</v>
      </c>
      <c r="AE92" s="147"/>
      <c r="AF92" s="157"/>
    </row>
    <row r="93" spans="1:32">
      <c r="A93" s="105">
        <v>1</v>
      </c>
      <c r="B93" s="223" t="s">
        <v>66</v>
      </c>
      <c r="C93" s="117">
        <f>VLOOKUP(B92,'POINTS SCORE'!$B$10:$AI$39,2,FALSE)</f>
        <v>39</v>
      </c>
      <c r="D93" s="117">
        <f>VLOOKUP(B92,'POINTS SCORE'!$B$39:$AI$78,2,FALSE)</f>
        <v>40</v>
      </c>
      <c r="E93" s="119">
        <v>1</v>
      </c>
      <c r="F93" s="102" t="s">
        <v>226</v>
      </c>
      <c r="G93" s="117">
        <f>VLOOKUP(F92,'POINTS SCORE'!$B$10:$AI$39,2,FALSE)</f>
        <v>38</v>
      </c>
      <c r="H93" s="117">
        <f>VLOOKUP(F92,'POINTS SCORE'!$B$39:$AI$78,2,FALSE)</f>
        <v>40</v>
      </c>
      <c r="I93" s="119">
        <v>1</v>
      </c>
      <c r="J93" s="223" t="s">
        <v>2375</v>
      </c>
      <c r="K93" s="117">
        <f>VLOOKUP(J92,'POINTS SCORE'!$B$10:$AI$39,2,FALSE)</f>
        <v>39</v>
      </c>
      <c r="L93" s="117">
        <f>VLOOKUP(J92,'POINTS SCORE'!$B$39:$AI$78,2,FALSE)</f>
        <v>40</v>
      </c>
      <c r="M93" s="119">
        <v>1</v>
      </c>
      <c r="N93" s="223" t="s">
        <v>119</v>
      </c>
      <c r="O93" s="102">
        <f>VLOOKUP(N92,'POINTS SCORE'!$B$10:$AI$39,2,FALSE)</f>
        <v>38</v>
      </c>
      <c r="P93" s="102">
        <f>VLOOKUP(N92,'POINTS SCORE'!$B$39:$AI$78,2,FALSE)</f>
        <v>40</v>
      </c>
      <c r="Q93" s="105">
        <v>1</v>
      </c>
      <c r="R93" s="223"/>
      <c r="S93" s="102" t="e">
        <f>VLOOKUP(R92,'POINTS SCORE'!$B$10:$AI$39,2,FALSE)</f>
        <v>#N/A</v>
      </c>
      <c r="T93" s="102" t="e">
        <f>VLOOKUP(R92,'POINTS SCORE'!$B$39:$AI$78,2,FALSE)</f>
        <v>#N/A</v>
      </c>
      <c r="U93" s="105">
        <v>1</v>
      </c>
      <c r="V93" s="223"/>
      <c r="W93" s="102" t="e">
        <f>VLOOKUP(V92,'POINTS SCORE'!$B$10:$AI$39,2,FALSE)</f>
        <v>#N/A</v>
      </c>
      <c r="X93" s="102" t="e">
        <f>VLOOKUP(V92,'POINTS SCORE'!$B$39:$AI$78,2,FALSE)</f>
        <v>#N/A</v>
      </c>
      <c r="Y93" s="105">
        <v>1</v>
      </c>
      <c r="Z93" s="223"/>
      <c r="AA93" s="102" t="e">
        <f>VLOOKUP(Z92,'POINTS SCORE'!$B$10:$AI$39,2,FALSE)</f>
        <v>#N/A</v>
      </c>
      <c r="AB93" s="102" t="e">
        <f>VLOOKUP(Z92,'POINTS SCORE'!$B$39:$AI$78,2,FALSE)</f>
        <v>#N/A</v>
      </c>
      <c r="AC93" s="105">
        <v>1</v>
      </c>
      <c r="AD93" s="223"/>
      <c r="AE93" s="102" t="e">
        <f>VLOOKUP(AD92,'POINTS SCORE'!$B$10:$AI$39,2,FALSE)</f>
        <v>#N/A</v>
      </c>
      <c r="AF93" s="106" t="e">
        <f>VLOOKUP(AD92,'POINTS SCORE'!$B$39:$AI$78,2,FALSE)</f>
        <v>#N/A</v>
      </c>
    </row>
    <row r="94" spans="1:32">
      <c r="A94" s="105">
        <v>2</v>
      </c>
      <c r="B94" s="223" t="s">
        <v>118</v>
      </c>
      <c r="C94" s="117">
        <f>VLOOKUP(B92,'POINTS SCORE'!$B$10:$AI$39,3,FALSE)</f>
        <v>36</v>
      </c>
      <c r="D94" s="117">
        <f>VLOOKUP(B92,'POINTS SCORE'!$B$39:$AI$78,3,FALSE)</f>
        <v>39</v>
      </c>
      <c r="E94" s="119">
        <v>2</v>
      </c>
      <c r="F94" s="102" t="s">
        <v>66</v>
      </c>
      <c r="G94" s="117">
        <f>VLOOKUP(F92,'POINTS SCORE'!$B$10:$AI$39,3,FALSE)</f>
        <v>33</v>
      </c>
      <c r="H94" s="117">
        <f>VLOOKUP(F92,'POINTS SCORE'!$B$39:$AI$78,3,FALSE)</f>
        <v>39</v>
      </c>
      <c r="I94" s="119">
        <v>2</v>
      </c>
      <c r="J94" s="223" t="s">
        <v>118</v>
      </c>
      <c r="K94" s="117">
        <f>VLOOKUP(J92,'POINTS SCORE'!$B$10:$AI$39,3,FALSE)</f>
        <v>36</v>
      </c>
      <c r="L94" s="117">
        <f>VLOOKUP(J92,'POINTS SCORE'!$B$39:$AI$78,3,FALSE)</f>
        <v>39</v>
      </c>
      <c r="M94" s="119">
        <v>2</v>
      </c>
      <c r="N94" s="223" t="s">
        <v>226</v>
      </c>
      <c r="O94" s="102">
        <f>VLOOKUP(N92,'POINTS SCORE'!$B$10:$AI$39,3,FALSE)</f>
        <v>33</v>
      </c>
      <c r="P94" s="102">
        <f>VLOOKUP(N92,'POINTS SCORE'!$B$39:$AI$78,3,FALSE)</f>
        <v>39</v>
      </c>
      <c r="Q94" s="105">
        <v>2</v>
      </c>
      <c r="R94" s="223"/>
      <c r="S94" s="102" t="e">
        <f>VLOOKUP(R92,'POINTS SCORE'!$B$10:$AI$39,3,FALSE)</f>
        <v>#N/A</v>
      </c>
      <c r="T94" s="102" t="e">
        <f>VLOOKUP(R92,'POINTS SCORE'!$B$39:$AI$78,3,FALSE)</f>
        <v>#N/A</v>
      </c>
      <c r="U94" s="105">
        <v>2</v>
      </c>
      <c r="V94" s="223"/>
      <c r="W94" s="102" t="e">
        <f>VLOOKUP(V92,'POINTS SCORE'!$B$10:$AI$39,3,FALSE)</f>
        <v>#N/A</v>
      </c>
      <c r="X94" s="102" t="e">
        <f>VLOOKUP(V92,'POINTS SCORE'!$B$39:$AI$78,3,FALSE)</f>
        <v>#N/A</v>
      </c>
      <c r="Y94" s="105">
        <v>2</v>
      </c>
      <c r="Z94" s="223"/>
      <c r="AA94" s="102" t="e">
        <f>VLOOKUP(Z92,'POINTS SCORE'!$B$10:$AI$39,3,FALSE)</f>
        <v>#N/A</v>
      </c>
      <c r="AB94" s="102" t="e">
        <f>VLOOKUP(Z92,'POINTS SCORE'!$B$39:$AI$78,3,FALSE)</f>
        <v>#N/A</v>
      </c>
      <c r="AC94" s="105">
        <v>2</v>
      </c>
      <c r="AD94" s="223"/>
      <c r="AE94" s="102" t="e">
        <f>VLOOKUP(AD92,'POINTS SCORE'!$B$10:$AI$39,3,FALSE)</f>
        <v>#N/A</v>
      </c>
      <c r="AF94" s="106" t="e">
        <f>VLOOKUP(AD92,'POINTS SCORE'!$B$39:$AI$78,3,FALSE)</f>
        <v>#N/A</v>
      </c>
    </row>
    <row r="95" spans="1:32">
      <c r="A95" s="105">
        <v>3</v>
      </c>
      <c r="B95" s="223" t="s">
        <v>145</v>
      </c>
      <c r="C95" s="117">
        <f>VLOOKUP(B92,'POINTS SCORE'!$B$10:$AI$39,4,FALSE)</f>
        <v>32</v>
      </c>
      <c r="D95" s="117">
        <f>VLOOKUP(B92,'POINTS SCORE'!$B$39:$AI$78,4,FALSE)</f>
        <v>38</v>
      </c>
      <c r="E95" s="119">
        <v>3</v>
      </c>
      <c r="F95" s="102" t="s">
        <v>227</v>
      </c>
      <c r="G95" s="117">
        <f>VLOOKUP(F92,'POINTS SCORE'!$B$10:$AI$39,4,FALSE)</f>
        <v>27</v>
      </c>
      <c r="H95" s="117">
        <f>VLOOKUP(F92,'POINTS SCORE'!$B$39:$AI$78,4,FALSE)</f>
        <v>38</v>
      </c>
      <c r="I95" s="119">
        <v>3</v>
      </c>
      <c r="J95" s="223" t="s">
        <v>226</v>
      </c>
      <c r="K95" s="117">
        <f>VLOOKUP(J92,'POINTS SCORE'!$B$10:$AI$39,4,FALSE)</f>
        <v>32</v>
      </c>
      <c r="L95" s="117">
        <f>VLOOKUP(J92,'POINTS SCORE'!$B$39:$AI$78,4,FALSE)</f>
        <v>38</v>
      </c>
      <c r="M95" s="119">
        <v>3</v>
      </c>
      <c r="N95" s="223" t="s">
        <v>121</v>
      </c>
      <c r="O95" s="102">
        <f>VLOOKUP(N92,'POINTS SCORE'!$B$10:$AI$39,4,FALSE)</f>
        <v>27</v>
      </c>
      <c r="P95" s="102">
        <f>VLOOKUP(N92,'POINTS SCORE'!$B$39:$AI$78,4,FALSE)</f>
        <v>38</v>
      </c>
      <c r="Q95" s="105">
        <v>3</v>
      </c>
      <c r="R95" s="223"/>
      <c r="S95" s="102" t="e">
        <f>VLOOKUP(R92,'POINTS SCORE'!$B$10:$AI$39,4,FALSE)</f>
        <v>#N/A</v>
      </c>
      <c r="T95" s="102" t="e">
        <f>VLOOKUP(R92,'POINTS SCORE'!$B$39:$AI$78,4,FALSE)</f>
        <v>#N/A</v>
      </c>
      <c r="U95" s="105">
        <v>3</v>
      </c>
      <c r="V95" s="223"/>
      <c r="W95" s="102" t="e">
        <f>VLOOKUP(V92,'POINTS SCORE'!$B$10:$AI$39,4,FALSE)</f>
        <v>#N/A</v>
      </c>
      <c r="X95" s="102" t="e">
        <f>VLOOKUP(V92,'POINTS SCORE'!$B$39:$AI$78,4,FALSE)</f>
        <v>#N/A</v>
      </c>
      <c r="Y95" s="105">
        <v>3</v>
      </c>
      <c r="Z95" s="223"/>
      <c r="AA95" s="102" t="e">
        <f>VLOOKUP(Z92,'POINTS SCORE'!$B$10:$AI$39,4,FALSE)</f>
        <v>#N/A</v>
      </c>
      <c r="AB95" s="102" t="e">
        <f>VLOOKUP(Z92,'POINTS SCORE'!$B$39:$AI$78,4,FALSE)</f>
        <v>#N/A</v>
      </c>
      <c r="AC95" s="105">
        <v>3</v>
      </c>
      <c r="AD95" s="223"/>
      <c r="AE95" s="102" t="e">
        <f>VLOOKUP(AD92,'POINTS SCORE'!$B$10:$AI$39,4,FALSE)</f>
        <v>#N/A</v>
      </c>
      <c r="AF95" s="106" t="e">
        <f>VLOOKUP(AD92,'POINTS SCORE'!$B$39:$AI$78,4,FALSE)</f>
        <v>#N/A</v>
      </c>
    </row>
    <row r="96" spans="1:32">
      <c r="A96" s="105">
        <v>4</v>
      </c>
      <c r="B96" s="223" t="s">
        <v>161</v>
      </c>
      <c r="C96" s="117">
        <f>VLOOKUP(B92,'POINTS SCORE'!$B$10:$AI$39,5,FALSE)</f>
        <v>27</v>
      </c>
      <c r="D96" s="117">
        <f>VLOOKUP(B92,'POINTS SCORE'!$B$39:$AI$78,5,FALSE)</f>
        <v>37</v>
      </c>
      <c r="E96" s="119">
        <v>4</v>
      </c>
      <c r="F96" s="102" t="s">
        <v>121</v>
      </c>
      <c r="G96" s="117">
        <f>VLOOKUP(F92,'POINTS SCORE'!$B$10:$AI$39,5,FALSE)</f>
        <v>23</v>
      </c>
      <c r="H96" s="117">
        <f>VLOOKUP(F92,'POINTS SCORE'!$B$39:$AI$78,5,FALSE)</f>
        <v>37</v>
      </c>
      <c r="I96" s="119">
        <v>4</v>
      </c>
      <c r="J96" s="223" t="s">
        <v>119</v>
      </c>
      <c r="K96" s="117">
        <f>VLOOKUP(J92,'POINTS SCORE'!$B$10:$AI$39,5,FALSE)</f>
        <v>27</v>
      </c>
      <c r="L96" s="117">
        <f>VLOOKUP(J92,'POINTS SCORE'!$B$39:$AI$78,5,FALSE)</f>
        <v>37</v>
      </c>
      <c r="M96" s="119">
        <v>4</v>
      </c>
      <c r="N96" s="223" t="s">
        <v>160</v>
      </c>
      <c r="O96" s="102">
        <f>VLOOKUP(N92,'POINTS SCORE'!$B$10:$AI$39,5,FALSE)</f>
        <v>23</v>
      </c>
      <c r="P96" s="102">
        <f>VLOOKUP(N92,'POINTS SCORE'!$B$39:$AI$78,5,FALSE)</f>
        <v>37</v>
      </c>
      <c r="Q96" s="105">
        <v>4</v>
      </c>
      <c r="R96" s="223"/>
      <c r="S96" s="102" t="e">
        <f>VLOOKUP(R92,'POINTS SCORE'!$B$10:$AI$39,5,FALSE)</f>
        <v>#N/A</v>
      </c>
      <c r="T96" s="102" t="e">
        <f>VLOOKUP(R92,'POINTS SCORE'!$B$39:$AI$78,5,FALSE)</f>
        <v>#N/A</v>
      </c>
      <c r="U96" s="105">
        <v>4</v>
      </c>
      <c r="V96" s="223"/>
      <c r="W96" s="102" t="e">
        <f>VLOOKUP(V92,'POINTS SCORE'!$B$10:$AI$39,5,FALSE)</f>
        <v>#N/A</v>
      </c>
      <c r="X96" s="102" t="e">
        <f>VLOOKUP(V92,'POINTS SCORE'!$B$39:$AI$78,5,FALSE)</f>
        <v>#N/A</v>
      </c>
      <c r="Y96" s="105">
        <v>4</v>
      </c>
      <c r="Z96" s="223"/>
      <c r="AA96" s="102" t="e">
        <f>VLOOKUP(Z92,'POINTS SCORE'!$B$10:$AI$39,5,FALSE)</f>
        <v>#N/A</v>
      </c>
      <c r="AB96" s="102" t="e">
        <f>VLOOKUP(Z92,'POINTS SCORE'!$B$39:$AI$78,5,FALSE)</f>
        <v>#N/A</v>
      </c>
      <c r="AC96" s="105">
        <v>4</v>
      </c>
      <c r="AD96" s="223"/>
      <c r="AE96" s="102" t="e">
        <f>VLOOKUP(AD92,'POINTS SCORE'!$B$10:$AI$39,5,FALSE)</f>
        <v>#N/A</v>
      </c>
      <c r="AF96" s="106" t="e">
        <f>VLOOKUP(AD92,'POINTS SCORE'!$B$39:$AI$78,5,FALSE)</f>
        <v>#N/A</v>
      </c>
    </row>
    <row r="97" spans="1:32">
      <c r="A97" s="105">
        <v>5</v>
      </c>
      <c r="B97" s="223" t="s">
        <v>119</v>
      </c>
      <c r="C97" s="117">
        <f>VLOOKUP(B92,'POINTS SCORE'!$B$10:$AI$39,6,FALSE)</f>
        <v>24</v>
      </c>
      <c r="D97" s="117">
        <f>VLOOKUP(B92,'POINTS SCORE'!$B$39:$AI$78,6,FALSE)</f>
        <v>36</v>
      </c>
      <c r="E97" s="119">
        <v>5</v>
      </c>
      <c r="F97" s="102" t="s">
        <v>228</v>
      </c>
      <c r="G97" s="117">
        <f>VLOOKUP(F92,'POINTS SCORE'!$B$10:$AI$39,6,FALSE)</f>
        <v>20</v>
      </c>
      <c r="H97" s="117">
        <f>VLOOKUP(F92,'POINTS SCORE'!$B$39:$AI$78,6,FALSE)</f>
        <v>36</v>
      </c>
      <c r="I97" s="119">
        <v>5</v>
      </c>
      <c r="J97" s="223" t="s">
        <v>66</v>
      </c>
      <c r="K97" s="117">
        <f>VLOOKUP(J92,'POINTS SCORE'!$B$10:$AI$39,6,FALSE)</f>
        <v>24</v>
      </c>
      <c r="L97" s="117">
        <f>VLOOKUP(J92,'POINTS SCORE'!$B$39:$AI$78,6,FALSE)</f>
        <v>36</v>
      </c>
      <c r="M97" s="119">
        <v>5</v>
      </c>
      <c r="N97" s="223" t="s">
        <v>228</v>
      </c>
      <c r="O97" s="102">
        <f>VLOOKUP(N92,'POINTS SCORE'!$B$10:$AI$39,6,FALSE)</f>
        <v>20</v>
      </c>
      <c r="P97" s="102">
        <f>VLOOKUP(N92,'POINTS SCORE'!$B$39:$AI$78,6,FALSE)</f>
        <v>36</v>
      </c>
      <c r="Q97" s="105">
        <v>5</v>
      </c>
      <c r="R97" s="223"/>
      <c r="S97" s="102" t="e">
        <f>VLOOKUP(R92,'POINTS SCORE'!$B$10:$AI$39,6,FALSE)</f>
        <v>#N/A</v>
      </c>
      <c r="T97" s="102" t="e">
        <f>VLOOKUP(R92,'POINTS SCORE'!$B$39:$AI$78,6,FALSE)</f>
        <v>#N/A</v>
      </c>
      <c r="U97" s="105">
        <v>5</v>
      </c>
      <c r="V97" s="223"/>
      <c r="W97" s="102" t="e">
        <f>VLOOKUP(V92,'POINTS SCORE'!$B$10:$AI$39,6,FALSE)</f>
        <v>#N/A</v>
      </c>
      <c r="X97" s="102" t="e">
        <f>VLOOKUP(V92,'POINTS SCORE'!$B$39:$AI$78,6,FALSE)</f>
        <v>#N/A</v>
      </c>
      <c r="Y97" s="105">
        <v>5</v>
      </c>
      <c r="Z97" s="223"/>
      <c r="AA97" s="102" t="e">
        <f>VLOOKUP(Z92,'POINTS SCORE'!$B$10:$AI$39,6,FALSE)</f>
        <v>#N/A</v>
      </c>
      <c r="AB97" s="102" t="e">
        <f>VLOOKUP(Z92,'POINTS SCORE'!$B$39:$AI$78,6,FALSE)</f>
        <v>#N/A</v>
      </c>
      <c r="AC97" s="105">
        <v>5</v>
      </c>
      <c r="AD97" s="223"/>
      <c r="AE97" s="102" t="e">
        <f>VLOOKUP(AD92,'POINTS SCORE'!$B$10:$AI$39,6,FALSE)</f>
        <v>#N/A</v>
      </c>
      <c r="AF97" s="106" t="e">
        <f>VLOOKUP(AD92,'POINTS SCORE'!$B$39:$AI$78,6,FALSE)</f>
        <v>#N/A</v>
      </c>
    </row>
    <row r="98" spans="1:32">
      <c r="A98" s="105">
        <v>6</v>
      </c>
      <c r="B98" s="223" t="s">
        <v>146</v>
      </c>
      <c r="C98" s="117">
        <f>VLOOKUP(B92,'POINTS SCORE'!$B$10:$AI$39,7,FALSE)</f>
        <v>22</v>
      </c>
      <c r="D98" s="117">
        <f>VLOOKUP(B92,'POINTS SCORE'!$B$39:$AI$78,7,FALSE)</f>
        <v>35</v>
      </c>
      <c r="E98" s="119">
        <v>6</v>
      </c>
      <c r="F98" s="102" t="s">
        <v>160</v>
      </c>
      <c r="G98" s="117">
        <f>VLOOKUP(F92,'POINTS SCORE'!$B$10:$AI$39,7,FALSE)</f>
        <v>18</v>
      </c>
      <c r="H98" s="117">
        <f>VLOOKUP(F92,'POINTS SCORE'!$B$39:$AI$78,7,FALSE)</f>
        <v>35</v>
      </c>
      <c r="I98" s="119">
        <v>6</v>
      </c>
      <c r="J98" s="223" t="s">
        <v>123</v>
      </c>
      <c r="K98" s="117">
        <f>VLOOKUP(J92,'POINTS SCORE'!$B$10:$AI$39,7,FALSE)</f>
        <v>22</v>
      </c>
      <c r="L98" s="117">
        <f>VLOOKUP(J92,'POINTS SCORE'!$B$39:$AI$78,7,FALSE)</f>
        <v>35</v>
      </c>
      <c r="M98" s="119">
        <v>6</v>
      </c>
      <c r="N98" s="223" t="s">
        <v>148</v>
      </c>
      <c r="O98" s="102">
        <f>VLOOKUP(N92,'POINTS SCORE'!$B$10:$AI$39,7,FALSE)</f>
        <v>18</v>
      </c>
      <c r="P98" s="102">
        <f>VLOOKUP(N92,'POINTS SCORE'!$B$39:$AI$78,7,FALSE)</f>
        <v>35</v>
      </c>
      <c r="Q98" s="105">
        <v>6</v>
      </c>
      <c r="R98" s="223"/>
      <c r="S98" s="102" t="e">
        <f>VLOOKUP(R92,'POINTS SCORE'!$B$10:$AI$39,7,FALSE)</f>
        <v>#N/A</v>
      </c>
      <c r="T98" s="102" t="e">
        <f>VLOOKUP(R92,'POINTS SCORE'!$B$39:$AI$78,7,FALSE)</f>
        <v>#N/A</v>
      </c>
      <c r="U98" s="105">
        <v>6</v>
      </c>
      <c r="V98" s="223"/>
      <c r="W98" s="102" t="e">
        <f>VLOOKUP(V92,'POINTS SCORE'!$B$10:$AI$39,7,FALSE)</f>
        <v>#N/A</v>
      </c>
      <c r="X98" s="102" t="e">
        <f>VLOOKUP(V92,'POINTS SCORE'!$B$39:$AI$78,7,FALSE)</f>
        <v>#N/A</v>
      </c>
      <c r="Y98" s="105">
        <v>6</v>
      </c>
      <c r="Z98" s="223"/>
      <c r="AA98" s="102" t="e">
        <f>VLOOKUP(Z92,'POINTS SCORE'!$B$10:$AI$39,7,FALSE)</f>
        <v>#N/A</v>
      </c>
      <c r="AB98" s="102" t="e">
        <f>VLOOKUP(Z92,'POINTS SCORE'!$B$39:$AI$78,7,FALSE)</f>
        <v>#N/A</v>
      </c>
      <c r="AC98" s="105">
        <v>6</v>
      </c>
      <c r="AD98" s="223"/>
      <c r="AE98" s="102" t="e">
        <f>VLOOKUP(AD92,'POINTS SCORE'!$B$10:$AI$39,7,FALSE)</f>
        <v>#N/A</v>
      </c>
      <c r="AF98" s="106" t="e">
        <f>VLOOKUP(AD92,'POINTS SCORE'!$B$39:$AI$78,7,FALSE)</f>
        <v>#N/A</v>
      </c>
    </row>
    <row r="99" spans="1:32">
      <c r="A99" s="105">
        <v>7</v>
      </c>
      <c r="B99" s="222" t="s">
        <v>228</v>
      </c>
      <c r="C99" s="117">
        <f>VLOOKUP(B92,'POINTS SCORE'!$B$10:$AI$39,8,FALSE)</f>
        <v>21</v>
      </c>
      <c r="D99" s="117">
        <f>VLOOKUP(B92,'POINTS SCORE'!$B$39:$AI$78,8,FALSE)</f>
        <v>34</v>
      </c>
      <c r="E99" s="119">
        <v>7</v>
      </c>
      <c r="F99" s="117" t="s">
        <v>120</v>
      </c>
      <c r="G99" s="117">
        <f>VLOOKUP(F92,'POINTS SCORE'!$B$10:$AI$39,8,FALSE)</f>
        <v>17</v>
      </c>
      <c r="H99" s="117">
        <f>VLOOKUP(F92,'POINTS SCORE'!$B$39:$AI$78,8,FALSE)</f>
        <v>34</v>
      </c>
      <c r="I99" s="119">
        <v>7</v>
      </c>
      <c r="J99" s="222" t="s">
        <v>121</v>
      </c>
      <c r="K99" s="117">
        <f>VLOOKUP(J92,'POINTS SCORE'!$B$10:$AI$39,8,FALSE)</f>
        <v>21</v>
      </c>
      <c r="L99" s="117">
        <f>VLOOKUP(J92,'POINTS SCORE'!$B$39:$AI$78,8,FALSE)</f>
        <v>34</v>
      </c>
      <c r="M99" s="119">
        <v>7</v>
      </c>
      <c r="N99" s="222" t="s">
        <v>122</v>
      </c>
      <c r="O99" s="102">
        <f>VLOOKUP(N92,'POINTS SCORE'!$B$10:$AI$39,8,FALSE)</f>
        <v>17</v>
      </c>
      <c r="P99" s="102">
        <f>VLOOKUP(N92,'POINTS SCORE'!$B$39:$AI$78,8,FALSE)</f>
        <v>34</v>
      </c>
      <c r="Q99" s="105">
        <v>7</v>
      </c>
      <c r="R99" s="222"/>
      <c r="S99" s="102" t="e">
        <f>VLOOKUP(R92,'POINTS SCORE'!$B$10:$AI$39,8,FALSE)</f>
        <v>#N/A</v>
      </c>
      <c r="T99" s="102" t="e">
        <f>VLOOKUP(R92,'POINTS SCORE'!$B$39:$AI$78,8,FALSE)</f>
        <v>#N/A</v>
      </c>
      <c r="U99" s="105">
        <v>7</v>
      </c>
      <c r="V99" s="222"/>
      <c r="W99" s="102" t="e">
        <f>VLOOKUP(V92,'POINTS SCORE'!$B$10:$AI$39,8,FALSE)</f>
        <v>#N/A</v>
      </c>
      <c r="X99" s="102" t="e">
        <f>VLOOKUP(V92,'POINTS SCORE'!$B$39:$AI$78,8,FALSE)</f>
        <v>#N/A</v>
      </c>
      <c r="Y99" s="105">
        <v>7</v>
      </c>
      <c r="Z99" s="222"/>
      <c r="AA99" s="102" t="e">
        <f>VLOOKUP(Z92,'POINTS SCORE'!$B$10:$AI$39,8,FALSE)</f>
        <v>#N/A</v>
      </c>
      <c r="AB99" s="102" t="e">
        <f>VLOOKUP(Z92,'POINTS SCORE'!$B$39:$AI$78,8,FALSE)</f>
        <v>#N/A</v>
      </c>
      <c r="AC99" s="105">
        <v>7</v>
      </c>
      <c r="AD99" s="222"/>
      <c r="AE99" s="102" t="e">
        <f>VLOOKUP(AD92,'POINTS SCORE'!$B$10:$AI$39,8,FALSE)</f>
        <v>#N/A</v>
      </c>
      <c r="AF99" s="106" t="e">
        <f>VLOOKUP(AD92,'POINTS SCORE'!$B$39:$AI$78,8,FALSE)</f>
        <v>#N/A</v>
      </c>
    </row>
    <row r="100" spans="1:32">
      <c r="A100" s="105">
        <v>8</v>
      </c>
      <c r="B100" s="222" t="s">
        <v>120</v>
      </c>
      <c r="C100" s="117">
        <f>VLOOKUP(B92,'POINTS SCORE'!$B$10:$AI$39,9,FALSE)</f>
        <v>20</v>
      </c>
      <c r="D100" s="117">
        <f>VLOOKUP(B92,'POINTS SCORE'!$B$39:$AI$78,9,FALSE)</f>
        <v>33</v>
      </c>
      <c r="E100" s="119">
        <v>8</v>
      </c>
      <c r="F100" s="117" t="s">
        <v>122</v>
      </c>
      <c r="G100" s="117">
        <f>VLOOKUP(F92,'POINTS SCORE'!$B$10:$AI$39,9,FALSE)</f>
        <v>16</v>
      </c>
      <c r="H100" s="117">
        <f>VLOOKUP(F92,'POINTS SCORE'!$B$39:$AI$78,9,FALSE)</f>
        <v>33</v>
      </c>
      <c r="I100" s="119">
        <v>8</v>
      </c>
      <c r="J100" s="222" t="s">
        <v>228</v>
      </c>
      <c r="K100" s="117">
        <f>VLOOKUP(J92,'POINTS SCORE'!$B$10:$AI$39,9,FALSE)</f>
        <v>20</v>
      </c>
      <c r="L100" s="117">
        <f>VLOOKUP(J92,'POINTS SCORE'!$B$39:$AI$78,9,FALSE)</f>
        <v>33</v>
      </c>
      <c r="M100" s="119">
        <v>8</v>
      </c>
      <c r="N100" s="222" t="s">
        <v>2612</v>
      </c>
      <c r="O100" s="102">
        <f>VLOOKUP(N92,'POINTS SCORE'!$B$10:$AI$39,9,FALSE)</f>
        <v>16</v>
      </c>
      <c r="P100" s="102">
        <f>VLOOKUP(N92,'POINTS SCORE'!$B$39:$AI$78,9,FALSE)</f>
        <v>33</v>
      </c>
      <c r="Q100" s="105">
        <v>8</v>
      </c>
      <c r="R100" s="222"/>
      <c r="S100" s="102" t="e">
        <f>VLOOKUP(R92,'POINTS SCORE'!$B$10:$AI$39,9,FALSE)</f>
        <v>#N/A</v>
      </c>
      <c r="T100" s="102" t="e">
        <f>VLOOKUP(R92,'POINTS SCORE'!$B$39:$AI$78,9,FALSE)</f>
        <v>#N/A</v>
      </c>
      <c r="U100" s="105">
        <v>8</v>
      </c>
      <c r="V100" s="222"/>
      <c r="W100" s="102" t="e">
        <f>VLOOKUP(V92,'POINTS SCORE'!$B$10:$AI$39,9,FALSE)</f>
        <v>#N/A</v>
      </c>
      <c r="X100" s="102" t="e">
        <f>VLOOKUP(V92,'POINTS SCORE'!$B$39:$AI$78,9,FALSE)</f>
        <v>#N/A</v>
      </c>
      <c r="Y100" s="105">
        <v>8</v>
      </c>
      <c r="Z100" s="222"/>
      <c r="AA100" s="102" t="e">
        <f>VLOOKUP(Z92,'POINTS SCORE'!$B$10:$AI$39,9,FALSE)</f>
        <v>#N/A</v>
      </c>
      <c r="AB100" s="102" t="e">
        <f>VLOOKUP(Z92,'POINTS SCORE'!$B$39:$AI$78,9,FALSE)</f>
        <v>#N/A</v>
      </c>
      <c r="AC100" s="105">
        <v>8</v>
      </c>
      <c r="AD100" s="222"/>
      <c r="AE100" s="102" t="e">
        <f>VLOOKUP(AD92,'POINTS SCORE'!$B$10:$AI$39,9,FALSE)</f>
        <v>#N/A</v>
      </c>
      <c r="AF100" s="106" t="e">
        <f>VLOOKUP(AD92,'POINTS SCORE'!$B$39:$AI$78,9,FALSE)</f>
        <v>#N/A</v>
      </c>
    </row>
    <row r="101" spans="1:32">
      <c r="A101" s="105">
        <v>9</v>
      </c>
      <c r="B101" s="222" t="s">
        <v>121</v>
      </c>
      <c r="C101" s="117">
        <f>VLOOKUP(B92,'POINTS SCORE'!$B$10:$AI$39,10,FALSE)</f>
        <v>19</v>
      </c>
      <c r="D101" s="117">
        <f>VLOOKUP(B92,'POINTS SCORE'!$B$39:$AI$78,10,FALSE)</f>
        <v>32</v>
      </c>
      <c r="E101" s="119">
        <v>9</v>
      </c>
      <c r="G101" s="117">
        <f>VLOOKUP(F92,'POINTS SCORE'!$B$10:$AI$39,10,FALSE)</f>
        <v>16</v>
      </c>
      <c r="H101" s="117">
        <f>VLOOKUP(F92,'POINTS SCORE'!$B$39:$AI$78,10,FALSE)</f>
        <v>32</v>
      </c>
      <c r="I101" s="119">
        <v>9</v>
      </c>
      <c r="J101" s="222" t="s">
        <v>120</v>
      </c>
      <c r="K101" s="117">
        <f>VLOOKUP(J92,'POINTS SCORE'!$B$10:$AI$39,10,FALSE)</f>
        <v>19</v>
      </c>
      <c r="L101" s="117">
        <f>VLOOKUP(J92,'POINTS SCORE'!$B$39:$AI$78,10,FALSE)</f>
        <v>32</v>
      </c>
      <c r="M101" s="119">
        <v>9</v>
      </c>
      <c r="N101" s="222"/>
      <c r="O101" s="102">
        <f>VLOOKUP(N92,'POINTS SCORE'!$B$10:$AI$39,10,FALSE)</f>
        <v>16</v>
      </c>
      <c r="P101" s="102">
        <f>VLOOKUP(N92,'POINTS SCORE'!$B$39:$AI$78,10,FALSE)</f>
        <v>32</v>
      </c>
      <c r="Q101" s="105">
        <v>9</v>
      </c>
      <c r="R101" s="222"/>
      <c r="S101" s="102" t="e">
        <f>VLOOKUP(R92,'POINTS SCORE'!$B$10:$AI$39,10,FALSE)</f>
        <v>#N/A</v>
      </c>
      <c r="T101" s="102" t="e">
        <f>VLOOKUP(R92,'POINTS SCORE'!$B$39:$AI$78,10,FALSE)</f>
        <v>#N/A</v>
      </c>
      <c r="U101" s="105">
        <v>9</v>
      </c>
      <c r="V101" s="222"/>
      <c r="W101" s="102" t="e">
        <f>VLOOKUP(V92,'POINTS SCORE'!$B$10:$AI$39,10,FALSE)</f>
        <v>#N/A</v>
      </c>
      <c r="X101" s="102" t="e">
        <f>VLOOKUP(V92,'POINTS SCORE'!$B$39:$AI$78,10,FALSE)</f>
        <v>#N/A</v>
      </c>
      <c r="Y101" s="105">
        <v>9</v>
      </c>
      <c r="Z101" s="222"/>
      <c r="AA101" s="102" t="e">
        <f>VLOOKUP(Z92,'POINTS SCORE'!$B$10:$AI$39,10,FALSE)</f>
        <v>#N/A</v>
      </c>
      <c r="AB101" s="102" t="e">
        <f>VLOOKUP(Z92,'POINTS SCORE'!$B$39:$AI$78,10,FALSE)</f>
        <v>#N/A</v>
      </c>
      <c r="AC101" s="105">
        <v>9</v>
      </c>
      <c r="AD101" s="222"/>
      <c r="AE101" s="102" t="e">
        <f>VLOOKUP(AD92,'POINTS SCORE'!$B$10:$AI$39,10,FALSE)</f>
        <v>#N/A</v>
      </c>
      <c r="AF101" s="106" t="e">
        <f>VLOOKUP(AD92,'POINTS SCORE'!$B$39:$AI$78,10,FALSE)</f>
        <v>#N/A</v>
      </c>
    </row>
    <row r="102" spans="1:32">
      <c r="A102" s="105">
        <v>10</v>
      </c>
      <c r="B102" s="222" t="s">
        <v>148</v>
      </c>
      <c r="C102" s="117">
        <f>VLOOKUP(B92,'POINTS SCORE'!$B$10:$AI$39,11,FALSE)</f>
        <v>18</v>
      </c>
      <c r="D102" s="117">
        <f>VLOOKUP(B92,'POINTS SCORE'!$B$39:$AI$78,11,FALSE)</f>
        <v>31</v>
      </c>
      <c r="E102" s="119">
        <v>10</v>
      </c>
      <c r="G102" s="117">
        <f>VLOOKUP(F92,'POINTS SCORE'!$B$10:$AI$39,11,FALSE)</f>
        <v>0</v>
      </c>
      <c r="H102" s="117">
        <f>VLOOKUP(F92,'POINTS SCORE'!$B$39:$AI$78,11,FALSE)</f>
        <v>0</v>
      </c>
      <c r="I102" s="119">
        <v>10</v>
      </c>
      <c r="J102" s="222" t="s">
        <v>148</v>
      </c>
      <c r="K102" s="117">
        <f>VLOOKUP(J92,'POINTS SCORE'!$B$10:$AI$39,11,FALSE)</f>
        <v>18</v>
      </c>
      <c r="L102" s="117">
        <f>VLOOKUP(J92,'POINTS SCORE'!$B$39:$AI$78,11,FALSE)</f>
        <v>31</v>
      </c>
      <c r="M102" s="119">
        <v>10</v>
      </c>
      <c r="N102" s="222"/>
      <c r="O102" s="102">
        <f>VLOOKUP(N92,'POINTS SCORE'!$B$10:$AI$39,11,FALSE)</f>
        <v>0</v>
      </c>
      <c r="P102" s="102">
        <f>VLOOKUP(N92,'POINTS SCORE'!$B$39:$AI$78,11,FALSE)</f>
        <v>0</v>
      </c>
      <c r="Q102" s="105">
        <v>10</v>
      </c>
      <c r="R102" s="222"/>
      <c r="S102" s="102" t="e">
        <f>VLOOKUP(R92,'POINTS SCORE'!$B$10:$AI$39,11,FALSE)</f>
        <v>#N/A</v>
      </c>
      <c r="T102" s="102" t="e">
        <f>VLOOKUP(R92,'POINTS SCORE'!$B$39:$AI$78,11,FALSE)</f>
        <v>#N/A</v>
      </c>
      <c r="U102" s="105">
        <v>10</v>
      </c>
      <c r="V102" s="222"/>
      <c r="W102" s="102" t="e">
        <f>VLOOKUP(V92,'POINTS SCORE'!$B$10:$AI$39,11,FALSE)</f>
        <v>#N/A</v>
      </c>
      <c r="X102" s="102" t="e">
        <f>VLOOKUP(V92,'POINTS SCORE'!$B$39:$AI$78,11,FALSE)</f>
        <v>#N/A</v>
      </c>
      <c r="Y102" s="105">
        <v>10</v>
      </c>
      <c r="Z102" s="222"/>
      <c r="AA102" s="102" t="e">
        <f>VLOOKUP(Z92,'POINTS SCORE'!$B$10:$AI$39,11,FALSE)</f>
        <v>#N/A</v>
      </c>
      <c r="AB102" s="102" t="e">
        <f>VLOOKUP(Z92,'POINTS SCORE'!$B$39:$AI$78,11,FALSE)</f>
        <v>#N/A</v>
      </c>
      <c r="AC102" s="105">
        <v>10</v>
      </c>
      <c r="AD102" s="222"/>
      <c r="AE102" s="102" t="e">
        <f>VLOOKUP(AD92,'POINTS SCORE'!$B$10:$AI$39,11,FALSE)</f>
        <v>#N/A</v>
      </c>
      <c r="AF102" s="106" t="e">
        <f>VLOOKUP(AD92,'POINTS SCORE'!$B$39:$AI$78,11,FALSE)</f>
        <v>#N/A</v>
      </c>
    </row>
    <row r="103" spans="1:32">
      <c r="A103" s="105">
        <v>11</v>
      </c>
      <c r="B103" s="222" t="s">
        <v>122</v>
      </c>
      <c r="C103" s="117">
        <f>VLOOKUP(B92,'POINTS SCORE'!$B$10:$AI$39,12,FALSE)</f>
        <v>17</v>
      </c>
      <c r="D103" s="117">
        <f>VLOOKUP(B92,'POINTS SCORE'!$B$39:$AI$78,12,FALSE)</f>
        <v>30</v>
      </c>
      <c r="E103" s="119">
        <v>11</v>
      </c>
      <c r="G103" s="117">
        <f>VLOOKUP(F92,'POINTS SCORE'!$B$10:$AI$39,12,FALSE)</f>
        <v>0</v>
      </c>
      <c r="H103" s="117">
        <f>VLOOKUP(F92,'POINTS SCORE'!$B$39:$AI$78,12,FALSE)</f>
        <v>0</v>
      </c>
      <c r="I103" s="119">
        <v>11</v>
      </c>
      <c r="J103" s="222"/>
      <c r="K103" s="117">
        <f>VLOOKUP(J92,'POINTS SCORE'!$B$10:$AI$39,12,FALSE)</f>
        <v>17</v>
      </c>
      <c r="L103" s="117">
        <f>VLOOKUP(J92,'POINTS SCORE'!$B$39:$AI$78,12,FALSE)</f>
        <v>30</v>
      </c>
      <c r="M103" s="119">
        <v>11</v>
      </c>
      <c r="N103" s="222"/>
      <c r="O103" s="102">
        <f>VLOOKUP(N92,'POINTS SCORE'!$B$10:$AI$39,12,FALSE)</f>
        <v>0</v>
      </c>
      <c r="P103" s="102">
        <f>VLOOKUP(N92,'POINTS SCORE'!$B$39:$AI$78,12,FALSE)</f>
        <v>0</v>
      </c>
      <c r="Q103" s="105">
        <v>11</v>
      </c>
      <c r="R103" s="222"/>
      <c r="S103" s="102" t="e">
        <f>VLOOKUP(R92,'POINTS SCORE'!$B$10:$AI$39,12,FALSE)</f>
        <v>#N/A</v>
      </c>
      <c r="T103" s="102" t="e">
        <f>VLOOKUP(R92,'POINTS SCORE'!$B$39:$AI$78,12,FALSE)</f>
        <v>#N/A</v>
      </c>
      <c r="U103" s="105">
        <v>11</v>
      </c>
      <c r="V103" s="222"/>
      <c r="W103" s="102" t="e">
        <f>VLOOKUP(V92,'POINTS SCORE'!$B$10:$AI$39,12,FALSE)</f>
        <v>#N/A</v>
      </c>
      <c r="X103" s="102" t="e">
        <f>VLOOKUP(V92,'POINTS SCORE'!$B$39:$AI$78,12,FALSE)</f>
        <v>#N/A</v>
      </c>
      <c r="Y103" s="105">
        <v>11</v>
      </c>
      <c r="Z103" s="222"/>
      <c r="AA103" s="102" t="e">
        <f>VLOOKUP(Z92,'POINTS SCORE'!$B$10:$AI$39,12,FALSE)</f>
        <v>#N/A</v>
      </c>
      <c r="AB103" s="102" t="e">
        <f>VLOOKUP(Z92,'POINTS SCORE'!$B$39:$AI$78,12,FALSE)</f>
        <v>#N/A</v>
      </c>
      <c r="AC103" s="105">
        <v>11</v>
      </c>
      <c r="AD103" s="222"/>
      <c r="AE103" s="102" t="e">
        <f>VLOOKUP(AD92,'POINTS SCORE'!$B$10:$AI$39,12,FALSE)</f>
        <v>#N/A</v>
      </c>
      <c r="AF103" s="106" t="e">
        <f>VLOOKUP(AD92,'POINTS SCORE'!$B$39:$AI$78,12,FALSE)</f>
        <v>#N/A</v>
      </c>
    </row>
    <row r="104" spans="1:32">
      <c r="A104" s="105">
        <v>12</v>
      </c>
      <c r="B104" s="222" t="s">
        <v>147</v>
      </c>
      <c r="C104" s="117">
        <f>VLOOKUP(B92,'POINTS SCORE'!$B$10:$AI$39,13,FALSE)</f>
        <v>16</v>
      </c>
      <c r="D104" s="117">
        <f>VLOOKUP(B92,'POINTS SCORE'!$B$39:$AI$78,13,FALSE)</f>
        <v>29</v>
      </c>
      <c r="E104" s="119">
        <v>12</v>
      </c>
      <c r="G104" s="117">
        <f>VLOOKUP(F92,'POINTS SCORE'!$B$10:$AI$39,13,FALSE)</f>
        <v>0</v>
      </c>
      <c r="H104" s="117">
        <f>VLOOKUP(F92,'POINTS SCORE'!$B$39:$AI$78,13,FALSE)</f>
        <v>0</v>
      </c>
      <c r="I104" s="119">
        <v>12</v>
      </c>
      <c r="J104" s="222"/>
      <c r="K104" s="117">
        <f>VLOOKUP(J92,'POINTS SCORE'!$B$10:$AI$39,13,FALSE)</f>
        <v>16</v>
      </c>
      <c r="L104" s="117">
        <f>VLOOKUP(J92,'POINTS SCORE'!$B$39:$AI$78,13,FALSE)</f>
        <v>29</v>
      </c>
      <c r="M104" s="119">
        <v>12</v>
      </c>
      <c r="N104" s="222"/>
      <c r="O104" s="102">
        <f>VLOOKUP(N92,'POINTS SCORE'!$B$10:$AI$39,13,FALSE)</f>
        <v>0</v>
      </c>
      <c r="P104" s="102">
        <f>VLOOKUP(N92,'POINTS SCORE'!$B$39:$AI$78,13,FALSE)</f>
        <v>0</v>
      </c>
      <c r="Q104" s="105">
        <v>12</v>
      </c>
      <c r="R104" s="222"/>
      <c r="S104" s="102" t="e">
        <f>VLOOKUP(R92,'POINTS SCORE'!$B$10:$AI$39,13,FALSE)</f>
        <v>#N/A</v>
      </c>
      <c r="T104" s="102" t="e">
        <f>VLOOKUP(R92,'POINTS SCORE'!$B$39:$AI$78,13,FALSE)</f>
        <v>#N/A</v>
      </c>
      <c r="U104" s="105">
        <v>12</v>
      </c>
      <c r="V104" s="222"/>
      <c r="W104" s="102" t="e">
        <f>VLOOKUP(V92,'POINTS SCORE'!$B$10:$AI$39,13,FALSE)</f>
        <v>#N/A</v>
      </c>
      <c r="X104" s="102" t="e">
        <f>VLOOKUP(V92,'POINTS SCORE'!$B$39:$AI$78,13,FALSE)</f>
        <v>#N/A</v>
      </c>
      <c r="Y104" s="105">
        <v>12</v>
      </c>
      <c r="Z104" s="222"/>
      <c r="AA104" s="102" t="e">
        <f>VLOOKUP(Z92,'POINTS SCORE'!$B$10:$AI$39,13,FALSE)</f>
        <v>#N/A</v>
      </c>
      <c r="AB104" s="102" t="e">
        <f>VLOOKUP(Z92,'POINTS SCORE'!$B$39:$AI$78,13,FALSE)</f>
        <v>#N/A</v>
      </c>
      <c r="AC104" s="105">
        <v>12</v>
      </c>
      <c r="AD104" s="222"/>
      <c r="AE104" s="102" t="e">
        <f>VLOOKUP(AD92,'POINTS SCORE'!$B$10:$AI$39,13,FALSE)</f>
        <v>#N/A</v>
      </c>
      <c r="AF104" s="106" t="e">
        <f>VLOOKUP(AD92,'POINTS SCORE'!$B$39:$AI$78,13,FALSE)</f>
        <v>#N/A</v>
      </c>
    </row>
    <row r="105" spans="1:32">
      <c r="A105" s="105">
        <v>13</v>
      </c>
      <c r="B105" s="222"/>
      <c r="C105" s="117">
        <f>VLOOKUP(B92,'POINTS SCORE'!$B$10:$AI$39,14,FALSE)</f>
        <v>16</v>
      </c>
      <c r="D105" s="117">
        <f>VLOOKUP(B92,'POINTS SCORE'!$B$39:$AI$78,14,FALSE)</f>
        <v>28</v>
      </c>
      <c r="E105" s="119">
        <v>13</v>
      </c>
      <c r="G105" s="117">
        <f>VLOOKUP(F92,'POINTS SCORE'!$B$10:$AI$39,14,FALSE)</f>
        <v>0</v>
      </c>
      <c r="H105" s="117">
        <f>VLOOKUP(F92,'POINTS SCORE'!$B$39:$AI$78,14,FALSE)</f>
        <v>0</v>
      </c>
      <c r="I105" s="119">
        <v>13</v>
      </c>
      <c r="J105" s="222"/>
      <c r="K105" s="117">
        <f>VLOOKUP(J92,'POINTS SCORE'!$B$10:$AI$39,14,FALSE)</f>
        <v>16</v>
      </c>
      <c r="L105" s="117">
        <f>VLOOKUP(J92,'POINTS SCORE'!$B$39:$AI$78,14,FALSE)</f>
        <v>28</v>
      </c>
      <c r="M105" s="119">
        <v>13</v>
      </c>
      <c r="N105" s="222"/>
      <c r="O105" s="102">
        <f>VLOOKUP(N92,'POINTS SCORE'!$B$10:$AI$39,14,FALSE)</f>
        <v>0</v>
      </c>
      <c r="P105" s="102">
        <f>VLOOKUP(N92,'POINTS SCORE'!$B$39:$AI$78,14,FALSE)</f>
        <v>0</v>
      </c>
      <c r="Q105" s="105">
        <v>13</v>
      </c>
      <c r="R105" s="222"/>
      <c r="S105" s="102" t="e">
        <f>VLOOKUP(R92,'POINTS SCORE'!$B$10:$AI$39,14,FALSE)</f>
        <v>#N/A</v>
      </c>
      <c r="T105" s="102" t="e">
        <f>VLOOKUP(R92,'POINTS SCORE'!$B$39:$AI$78,14,FALSE)</f>
        <v>#N/A</v>
      </c>
      <c r="U105" s="105">
        <v>13</v>
      </c>
      <c r="V105" s="222"/>
      <c r="W105" s="102" t="e">
        <f>VLOOKUP(V92,'POINTS SCORE'!$B$10:$AI$39,14,FALSE)</f>
        <v>#N/A</v>
      </c>
      <c r="X105" s="102" t="e">
        <f>VLOOKUP(V92,'POINTS SCORE'!$B$39:$AI$78,14,FALSE)</f>
        <v>#N/A</v>
      </c>
      <c r="Y105" s="105">
        <v>13</v>
      </c>
      <c r="Z105" s="222"/>
      <c r="AA105" s="102" t="e">
        <f>VLOOKUP(Z92,'POINTS SCORE'!$B$10:$AI$39,14,FALSE)</f>
        <v>#N/A</v>
      </c>
      <c r="AB105" s="102" t="e">
        <f>VLOOKUP(Z92,'POINTS SCORE'!$B$39:$AI$78,14,FALSE)</f>
        <v>#N/A</v>
      </c>
      <c r="AC105" s="105">
        <v>13</v>
      </c>
      <c r="AD105" s="222"/>
      <c r="AE105" s="102" t="e">
        <f>VLOOKUP(AD92,'POINTS SCORE'!$B$10:$AI$39,14,FALSE)</f>
        <v>#N/A</v>
      </c>
      <c r="AF105" s="106" t="e">
        <f>VLOOKUP(AD92,'POINTS SCORE'!$B$39:$AI$78,14,FALSE)</f>
        <v>#N/A</v>
      </c>
    </row>
    <row r="106" spans="1:32">
      <c r="A106" s="105">
        <v>14</v>
      </c>
      <c r="B106" s="222"/>
      <c r="C106" s="117">
        <f>VLOOKUP(B92,'POINTS SCORE'!$B$10:$AI$39,15,FALSE)</f>
        <v>0</v>
      </c>
      <c r="D106" s="117">
        <f>VLOOKUP(B92,'POINTS SCORE'!$B$39:$AI$78,15,FALSE)</f>
        <v>0</v>
      </c>
      <c r="E106" s="119">
        <v>14</v>
      </c>
      <c r="G106" s="117">
        <f>VLOOKUP(F92,'POINTS SCORE'!$B$10:$AI$39,15,FALSE)</f>
        <v>0</v>
      </c>
      <c r="H106" s="117">
        <f>VLOOKUP(F92,'POINTS SCORE'!$B$39:$AI$78,15,FALSE)</f>
        <v>0</v>
      </c>
      <c r="I106" s="119">
        <v>14</v>
      </c>
      <c r="J106" s="222"/>
      <c r="K106" s="117">
        <f>VLOOKUP(J92,'POINTS SCORE'!$B$10:$AI$39,15,FALSE)</f>
        <v>0</v>
      </c>
      <c r="L106" s="117">
        <f>VLOOKUP(J92,'POINTS SCORE'!$B$39:$AI$78,15,FALSE)</f>
        <v>0</v>
      </c>
      <c r="M106" s="119">
        <v>14</v>
      </c>
      <c r="N106" s="222"/>
      <c r="O106" s="102">
        <f>VLOOKUP(N92,'POINTS SCORE'!$B$10:$AI$39,15,FALSE)</f>
        <v>0</v>
      </c>
      <c r="P106" s="102">
        <f>VLOOKUP(N92,'POINTS SCORE'!$B$39:$AI$78,15,FALSE)</f>
        <v>0</v>
      </c>
      <c r="Q106" s="105">
        <v>14</v>
      </c>
      <c r="R106" s="222"/>
      <c r="S106" s="102" t="e">
        <f>VLOOKUP(R92,'POINTS SCORE'!$B$10:$AI$39,15,FALSE)</f>
        <v>#N/A</v>
      </c>
      <c r="T106" s="102" t="e">
        <f>VLOOKUP(R92,'POINTS SCORE'!$B$39:$AI$78,15,FALSE)</f>
        <v>#N/A</v>
      </c>
      <c r="U106" s="105">
        <v>14</v>
      </c>
      <c r="V106" s="222"/>
      <c r="W106" s="102" t="e">
        <f>VLOOKUP(V92,'POINTS SCORE'!$B$10:$AI$39,15,FALSE)</f>
        <v>#N/A</v>
      </c>
      <c r="X106" s="102" t="e">
        <f>VLOOKUP(V92,'POINTS SCORE'!$B$39:$AI$78,15,FALSE)</f>
        <v>#N/A</v>
      </c>
      <c r="Y106" s="105">
        <v>14</v>
      </c>
      <c r="Z106" s="222"/>
      <c r="AA106" s="102" t="e">
        <f>VLOOKUP(Z92,'POINTS SCORE'!$B$10:$AI$39,15,FALSE)</f>
        <v>#N/A</v>
      </c>
      <c r="AB106" s="102" t="e">
        <f>VLOOKUP(Z92,'POINTS SCORE'!$B$39:$AI$78,15,FALSE)</f>
        <v>#N/A</v>
      </c>
      <c r="AC106" s="105">
        <v>14</v>
      </c>
      <c r="AD106" s="222"/>
      <c r="AE106" s="102" t="e">
        <f>VLOOKUP(AD92,'POINTS SCORE'!$B$10:$AI$39,15,FALSE)</f>
        <v>#N/A</v>
      </c>
      <c r="AF106" s="106" t="e">
        <f>VLOOKUP(AD92,'POINTS SCORE'!$B$39:$AI$78,15,FALSE)</f>
        <v>#N/A</v>
      </c>
    </row>
    <row r="107" spans="1:32">
      <c r="A107" s="105">
        <v>15</v>
      </c>
      <c r="B107" s="222"/>
      <c r="C107" s="117">
        <f>VLOOKUP(B92,'POINTS SCORE'!$B$10:$AI$39,16,FALSE)</f>
        <v>0</v>
      </c>
      <c r="D107" s="117">
        <f>VLOOKUP(B92,'POINTS SCORE'!$B$39:$AI$78,16,FALSE)</f>
        <v>0</v>
      </c>
      <c r="E107" s="119">
        <v>15</v>
      </c>
      <c r="G107" s="117">
        <f>VLOOKUP(F92,'POINTS SCORE'!$B$10:$AI$39,16,FALSE)</f>
        <v>0</v>
      </c>
      <c r="H107" s="117">
        <f>VLOOKUP(F92,'POINTS SCORE'!$B$39:$AI$78,16,FALSE)</f>
        <v>0</v>
      </c>
      <c r="I107" s="119">
        <v>15</v>
      </c>
      <c r="J107" s="222"/>
      <c r="K107" s="117">
        <f>VLOOKUP(J92,'POINTS SCORE'!$B$10:$AI$39,16,FALSE)</f>
        <v>0</v>
      </c>
      <c r="L107" s="117">
        <f>VLOOKUP(J92,'POINTS SCORE'!$B$39:$AI$78,16,FALSE)</f>
        <v>0</v>
      </c>
      <c r="M107" s="119">
        <v>15</v>
      </c>
      <c r="N107" s="222"/>
      <c r="O107" s="102">
        <f>VLOOKUP(N92,'POINTS SCORE'!$B$10:$AI$39,16,FALSE)</f>
        <v>0</v>
      </c>
      <c r="P107" s="102">
        <f>VLOOKUP(N92,'POINTS SCORE'!$B$39:$AI$78,16,FALSE)</f>
        <v>0</v>
      </c>
      <c r="Q107" s="105">
        <v>15</v>
      </c>
      <c r="R107" s="222"/>
      <c r="S107" s="102" t="e">
        <f>VLOOKUP(R92,'POINTS SCORE'!$B$10:$AI$39,16,FALSE)</f>
        <v>#N/A</v>
      </c>
      <c r="T107" s="102" t="e">
        <f>VLOOKUP(R92,'POINTS SCORE'!$B$39:$AI$78,16,FALSE)</f>
        <v>#N/A</v>
      </c>
      <c r="U107" s="105">
        <v>15</v>
      </c>
      <c r="V107" s="222"/>
      <c r="W107" s="102" t="e">
        <f>VLOOKUP(V92,'POINTS SCORE'!$B$10:$AI$39,16,FALSE)</f>
        <v>#N/A</v>
      </c>
      <c r="X107" s="102" t="e">
        <f>VLOOKUP(V92,'POINTS SCORE'!$B$39:$AI$78,16,FALSE)</f>
        <v>#N/A</v>
      </c>
      <c r="Y107" s="105">
        <v>15</v>
      </c>
      <c r="Z107" s="222"/>
      <c r="AA107" s="102" t="e">
        <f>VLOOKUP(Z92,'POINTS SCORE'!$B$10:$AI$39,16,FALSE)</f>
        <v>#N/A</v>
      </c>
      <c r="AB107" s="102" t="e">
        <f>VLOOKUP(Z92,'POINTS SCORE'!$B$39:$AI$78,16,FALSE)</f>
        <v>#N/A</v>
      </c>
      <c r="AC107" s="105">
        <v>15</v>
      </c>
      <c r="AD107" s="222"/>
      <c r="AE107" s="102" t="e">
        <f>VLOOKUP(AD92,'POINTS SCORE'!$B$10:$AI$39,16,FALSE)</f>
        <v>#N/A</v>
      </c>
      <c r="AF107" s="106" t="e">
        <f>VLOOKUP(AD92,'POINTS SCORE'!$B$39:$AI$78,16,FALSE)</f>
        <v>#N/A</v>
      </c>
    </row>
    <row r="108" spans="1:32">
      <c r="A108" s="105">
        <v>16</v>
      </c>
      <c r="B108" s="222"/>
      <c r="C108" s="117">
        <f>VLOOKUP(B92,'POINTS SCORE'!$B$10:$AI$39,17,FALSE)</f>
        <v>0</v>
      </c>
      <c r="D108" s="117">
        <f>VLOOKUP(B92,'POINTS SCORE'!$B$39:$AI$78,17,FALSE)</f>
        <v>0</v>
      </c>
      <c r="E108" s="119">
        <v>16</v>
      </c>
      <c r="G108" s="117">
        <f>VLOOKUP(F92,'POINTS SCORE'!$B$10:$AI$39,17,FALSE)</f>
        <v>0</v>
      </c>
      <c r="H108" s="117">
        <f>VLOOKUP(F92,'POINTS SCORE'!$B$39:$AI$78,17,FALSE)</f>
        <v>0</v>
      </c>
      <c r="I108" s="119">
        <v>16</v>
      </c>
      <c r="J108" s="222"/>
      <c r="K108" s="117">
        <f>VLOOKUP(J92,'POINTS SCORE'!$B$10:$AI$39,17,FALSE)</f>
        <v>0</v>
      </c>
      <c r="L108" s="117">
        <f>VLOOKUP(J92,'POINTS SCORE'!$B$39:$AI$78,17,FALSE)</f>
        <v>0</v>
      </c>
      <c r="M108" s="119">
        <v>16</v>
      </c>
      <c r="N108" s="222"/>
      <c r="O108" s="102">
        <f>VLOOKUP(N92,'POINTS SCORE'!$B$10:$AI$39,17,FALSE)</f>
        <v>0</v>
      </c>
      <c r="P108" s="102">
        <f>VLOOKUP(N92,'POINTS SCORE'!$B$39:$AI$78,17,FALSE)</f>
        <v>0</v>
      </c>
      <c r="Q108" s="105">
        <v>16</v>
      </c>
      <c r="R108" s="222"/>
      <c r="S108" s="102" t="e">
        <f>VLOOKUP(R92,'POINTS SCORE'!$B$10:$AI$39,17,FALSE)</f>
        <v>#N/A</v>
      </c>
      <c r="T108" s="102" t="e">
        <f>VLOOKUP(R92,'POINTS SCORE'!$B$39:$AI$78,17,FALSE)</f>
        <v>#N/A</v>
      </c>
      <c r="U108" s="105">
        <v>16</v>
      </c>
      <c r="V108" s="222"/>
      <c r="W108" s="102" t="e">
        <f>VLOOKUP(V92,'POINTS SCORE'!$B$10:$AI$39,17,FALSE)</f>
        <v>#N/A</v>
      </c>
      <c r="X108" s="102" t="e">
        <f>VLOOKUP(V92,'POINTS SCORE'!$B$39:$AI$78,17,FALSE)</f>
        <v>#N/A</v>
      </c>
      <c r="Y108" s="105">
        <v>16</v>
      </c>
      <c r="Z108" s="222"/>
      <c r="AA108" s="102" t="e">
        <f>VLOOKUP(Z92,'POINTS SCORE'!$B$10:$AI$39,17,FALSE)</f>
        <v>#N/A</v>
      </c>
      <c r="AB108" s="102" t="e">
        <f>VLOOKUP(Z92,'POINTS SCORE'!$B$39:$AI$78,17,FALSE)</f>
        <v>#N/A</v>
      </c>
      <c r="AC108" s="105">
        <v>16</v>
      </c>
      <c r="AD108" s="222"/>
      <c r="AE108" s="102" t="e">
        <f>VLOOKUP(AD92,'POINTS SCORE'!$B$10:$AI$39,17,FALSE)</f>
        <v>#N/A</v>
      </c>
      <c r="AF108" s="106" t="e">
        <f>VLOOKUP(AD92,'POINTS SCORE'!$B$39:$AI$78,17,FALSE)</f>
        <v>#N/A</v>
      </c>
    </row>
    <row r="109" spans="1:32">
      <c r="A109" s="105">
        <v>17</v>
      </c>
      <c r="B109" s="222"/>
      <c r="C109" s="117">
        <f>VLOOKUP(B92,'POINTS SCORE'!$B$10:$AI$39,18,FALSE)</f>
        <v>0</v>
      </c>
      <c r="D109" s="117">
        <f>VLOOKUP(B92,'POINTS SCORE'!$B$39:$AI$78,18,FALSE)</f>
        <v>0</v>
      </c>
      <c r="E109" s="119">
        <v>17</v>
      </c>
      <c r="G109" s="117">
        <f>VLOOKUP(F92,'POINTS SCORE'!$B$10:$AI$39,18,FALSE)</f>
        <v>0</v>
      </c>
      <c r="H109" s="117">
        <f>VLOOKUP(F92,'POINTS SCORE'!$B$39:$AI$78,18,FALSE)</f>
        <v>0</v>
      </c>
      <c r="I109" s="119">
        <v>17</v>
      </c>
      <c r="J109" s="222"/>
      <c r="K109" s="117">
        <f>VLOOKUP(J92,'POINTS SCORE'!$B$10:$AI$39,18,FALSE)</f>
        <v>0</v>
      </c>
      <c r="L109" s="117">
        <f>VLOOKUP(J92,'POINTS SCORE'!$B$39:$AI$78,18,FALSE)</f>
        <v>0</v>
      </c>
      <c r="M109" s="119">
        <v>17</v>
      </c>
      <c r="N109" s="222"/>
      <c r="O109" s="102">
        <f>VLOOKUP(N92,'POINTS SCORE'!$B$10:$AI$39,18,FALSE)</f>
        <v>0</v>
      </c>
      <c r="P109" s="102">
        <f>VLOOKUP(N92,'POINTS SCORE'!$B$39:$AI$78,18,FALSE)</f>
        <v>0</v>
      </c>
      <c r="Q109" s="105">
        <v>17</v>
      </c>
      <c r="R109" s="222"/>
      <c r="S109" s="102" t="e">
        <f>VLOOKUP(R92,'POINTS SCORE'!$B$10:$AI$39,18,FALSE)</f>
        <v>#N/A</v>
      </c>
      <c r="T109" s="102" t="e">
        <f>VLOOKUP(R92,'POINTS SCORE'!$B$39:$AI$78,18,FALSE)</f>
        <v>#N/A</v>
      </c>
      <c r="U109" s="105">
        <v>17</v>
      </c>
      <c r="V109" s="222"/>
      <c r="W109" s="102" t="e">
        <f>VLOOKUP(V92,'POINTS SCORE'!$B$10:$AI$39,18,FALSE)</f>
        <v>#N/A</v>
      </c>
      <c r="X109" s="102" t="e">
        <f>VLOOKUP(V92,'POINTS SCORE'!$B$39:$AI$78,18,FALSE)</f>
        <v>#N/A</v>
      </c>
      <c r="Y109" s="105">
        <v>17</v>
      </c>
      <c r="Z109" s="222"/>
      <c r="AA109" s="102" t="e">
        <f>VLOOKUP(Z92,'POINTS SCORE'!$B$10:$AI$39,18,FALSE)</f>
        <v>#N/A</v>
      </c>
      <c r="AB109" s="102" t="e">
        <f>VLOOKUP(Z92,'POINTS SCORE'!$B$39:$AI$78,18,FALSE)</f>
        <v>#N/A</v>
      </c>
      <c r="AC109" s="105">
        <v>17</v>
      </c>
      <c r="AD109" s="222"/>
      <c r="AE109" s="102" t="e">
        <f>VLOOKUP(AD92,'POINTS SCORE'!$B$10:$AI$39,18,FALSE)</f>
        <v>#N/A</v>
      </c>
      <c r="AF109" s="106" t="e">
        <f>VLOOKUP(AD92,'POINTS SCORE'!$B$39:$AI$78,18,FALSE)</f>
        <v>#N/A</v>
      </c>
    </row>
    <row r="110" spans="1:32">
      <c r="A110" s="105">
        <v>18</v>
      </c>
      <c r="B110" s="222"/>
      <c r="C110" s="117">
        <f>VLOOKUP(B92,'POINTS SCORE'!$B$10:$AI$39,19,FALSE)</f>
        <v>0</v>
      </c>
      <c r="D110" s="117">
        <f>VLOOKUP(B92,'POINTS SCORE'!$B$39:$AI$78,19,FALSE)</f>
        <v>0</v>
      </c>
      <c r="E110" s="119">
        <v>18</v>
      </c>
      <c r="G110" s="117">
        <f>VLOOKUP(F92,'POINTS SCORE'!$B$10:$AI$39,19,FALSE)</f>
        <v>0</v>
      </c>
      <c r="H110" s="117">
        <f>VLOOKUP(F92,'POINTS SCORE'!$B$39:$AI$78,19,FALSE)</f>
        <v>0</v>
      </c>
      <c r="I110" s="119">
        <v>18</v>
      </c>
      <c r="J110" s="222"/>
      <c r="K110" s="117">
        <f>VLOOKUP(J92,'POINTS SCORE'!$B$10:$AI$39,19,FALSE)</f>
        <v>0</v>
      </c>
      <c r="L110" s="117">
        <f>VLOOKUP(J92,'POINTS SCORE'!$B$39:$AI$78,19,FALSE)</f>
        <v>0</v>
      </c>
      <c r="M110" s="119">
        <v>18</v>
      </c>
      <c r="N110" s="222"/>
      <c r="O110" s="102">
        <f>VLOOKUP(N92,'POINTS SCORE'!$B$10:$AI$39,19,FALSE)</f>
        <v>0</v>
      </c>
      <c r="P110" s="102">
        <f>VLOOKUP(N92,'POINTS SCORE'!$B$39:$AI$78,19,FALSE)</f>
        <v>0</v>
      </c>
      <c r="Q110" s="105">
        <v>18</v>
      </c>
      <c r="R110" s="222"/>
      <c r="S110" s="102" t="e">
        <f>VLOOKUP(R92,'POINTS SCORE'!$B$10:$AI$39,19,FALSE)</f>
        <v>#N/A</v>
      </c>
      <c r="T110" s="102" t="e">
        <f>VLOOKUP(R92,'POINTS SCORE'!$B$39:$AI$78,19,FALSE)</f>
        <v>#N/A</v>
      </c>
      <c r="U110" s="105">
        <v>18</v>
      </c>
      <c r="V110" s="222"/>
      <c r="W110" s="102" t="e">
        <f>VLOOKUP(V92,'POINTS SCORE'!$B$10:$AI$39,19,FALSE)</f>
        <v>#N/A</v>
      </c>
      <c r="X110" s="102" t="e">
        <f>VLOOKUP(V92,'POINTS SCORE'!$B$39:$AI$78,19,FALSE)</f>
        <v>#N/A</v>
      </c>
      <c r="Y110" s="105">
        <v>18</v>
      </c>
      <c r="Z110" s="222"/>
      <c r="AA110" s="102" t="e">
        <f>VLOOKUP(Z92,'POINTS SCORE'!$B$10:$AI$39,19,FALSE)</f>
        <v>#N/A</v>
      </c>
      <c r="AB110" s="102" t="e">
        <f>VLOOKUP(Z92,'POINTS SCORE'!$B$39:$AI$78,19,FALSE)</f>
        <v>#N/A</v>
      </c>
      <c r="AC110" s="105">
        <v>18</v>
      </c>
      <c r="AD110" s="222"/>
      <c r="AE110" s="102" t="e">
        <f>VLOOKUP(AD92,'POINTS SCORE'!$B$10:$AI$39,19,FALSE)</f>
        <v>#N/A</v>
      </c>
      <c r="AF110" s="106" t="e">
        <f>VLOOKUP(AD92,'POINTS SCORE'!$B$39:$AI$78,19,FALSE)</f>
        <v>#N/A</v>
      </c>
    </row>
    <row r="111" spans="1:32">
      <c r="A111" s="105">
        <v>19</v>
      </c>
      <c r="B111" s="222"/>
      <c r="C111" s="117">
        <f>VLOOKUP(B92,'POINTS SCORE'!$B$10:$AI$39,20,FALSE)</f>
        <v>0</v>
      </c>
      <c r="D111" s="117">
        <f>VLOOKUP(B92,'POINTS SCORE'!$B$39:$AI$78,20,FALSE)</f>
        <v>0</v>
      </c>
      <c r="E111" s="119">
        <v>19</v>
      </c>
      <c r="G111" s="117">
        <f>VLOOKUP(F92,'POINTS SCORE'!$B$10:$AI$39,20,FALSE)</f>
        <v>0</v>
      </c>
      <c r="H111" s="117">
        <f>VLOOKUP(F92,'POINTS SCORE'!$B$39:$AI$78,20,FALSE)</f>
        <v>0</v>
      </c>
      <c r="I111" s="119">
        <v>19</v>
      </c>
      <c r="J111" s="222"/>
      <c r="K111" s="117">
        <f>VLOOKUP(J92,'POINTS SCORE'!$B$10:$AI$39,20,FALSE)</f>
        <v>0</v>
      </c>
      <c r="L111" s="117">
        <f>VLOOKUP(J92,'POINTS SCORE'!$B$39:$AI$78,20,FALSE)</f>
        <v>0</v>
      </c>
      <c r="M111" s="119">
        <v>19</v>
      </c>
      <c r="N111" s="222"/>
      <c r="O111" s="102">
        <f>VLOOKUP(N92,'POINTS SCORE'!$B$10:$AI$39,20,FALSE)</f>
        <v>0</v>
      </c>
      <c r="P111" s="102">
        <f>VLOOKUP(N92,'POINTS SCORE'!$B$39:$AI$78,20,FALSE)</f>
        <v>0</v>
      </c>
      <c r="Q111" s="105">
        <v>19</v>
      </c>
      <c r="R111" s="222"/>
      <c r="S111" s="102" t="e">
        <f>VLOOKUP(R92,'POINTS SCORE'!$B$10:$AI$39,20,FALSE)</f>
        <v>#N/A</v>
      </c>
      <c r="T111" s="102" t="e">
        <f>VLOOKUP(R92,'POINTS SCORE'!$B$39:$AI$78,20,FALSE)</f>
        <v>#N/A</v>
      </c>
      <c r="U111" s="105">
        <v>19</v>
      </c>
      <c r="V111" s="222"/>
      <c r="W111" s="102" t="e">
        <f>VLOOKUP(V92,'POINTS SCORE'!$B$10:$AI$39,20,FALSE)</f>
        <v>#N/A</v>
      </c>
      <c r="X111" s="102" t="e">
        <f>VLOOKUP(V92,'POINTS SCORE'!$B$39:$AI$78,20,FALSE)</f>
        <v>#N/A</v>
      </c>
      <c r="Y111" s="105">
        <v>19</v>
      </c>
      <c r="Z111" s="222"/>
      <c r="AA111" s="102" t="e">
        <f>VLOOKUP(Z92,'POINTS SCORE'!$B$10:$AI$39,20,FALSE)</f>
        <v>#N/A</v>
      </c>
      <c r="AB111" s="102" t="e">
        <f>VLOOKUP(Z92,'POINTS SCORE'!$B$39:$AI$78,20,FALSE)</f>
        <v>#N/A</v>
      </c>
      <c r="AC111" s="105">
        <v>19</v>
      </c>
      <c r="AD111" s="222"/>
      <c r="AE111" s="102" t="e">
        <f>VLOOKUP(AD92,'POINTS SCORE'!$B$10:$AI$39,20,FALSE)</f>
        <v>#N/A</v>
      </c>
      <c r="AF111" s="106" t="e">
        <f>VLOOKUP(AD92,'POINTS SCORE'!$B$39:$AI$78,20,FALSE)</f>
        <v>#N/A</v>
      </c>
    </row>
    <row r="112" spans="1:32">
      <c r="A112" s="105">
        <v>20</v>
      </c>
      <c r="B112" s="222"/>
      <c r="C112" s="117">
        <f>VLOOKUP(B92,'POINTS SCORE'!$B$10:$AI$39,21,FALSE)</f>
        <v>0</v>
      </c>
      <c r="D112" s="117">
        <f>VLOOKUP(B92,'POINTS SCORE'!$B$39:$AI$78,21,FALSE)</f>
        <v>0</v>
      </c>
      <c r="E112" s="119">
        <v>20</v>
      </c>
      <c r="G112" s="117">
        <f>VLOOKUP(F92,'POINTS SCORE'!$B$10:$AI$39,21,FALSE)</f>
        <v>0</v>
      </c>
      <c r="H112" s="117">
        <f>VLOOKUP(F92,'POINTS SCORE'!$B$39:$AI$78,21,FALSE)</f>
        <v>0</v>
      </c>
      <c r="I112" s="119">
        <v>20</v>
      </c>
      <c r="J112" s="222"/>
      <c r="K112" s="117">
        <f>VLOOKUP(J92,'POINTS SCORE'!$B$10:$AI$39,21,FALSE)</f>
        <v>0</v>
      </c>
      <c r="L112" s="117">
        <f>VLOOKUP(J92,'POINTS SCORE'!$B$39:$AI$78,21,FALSE)</f>
        <v>0</v>
      </c>
      <c r="M112" s="119">
        <v>20</v>
      </c>
      <c r="N112" s="222"/>
      <c r="O112" s="102">
        <f>VLOOKUP(N92,'POINTS SCORE'!$B$10:$AI$39,21,FALSE)</f>
        <v>0</v>
      </c>
      <c r="P112" s="102">
        <f>VLOOKUP(N92,'POINTS SCORE'!$B$39:$AI$78,21,FALSE)</f>
        <v>0</v>
      </c>
      <c r="Q112" s="105">
        <v>20</v>
      </c>
      <c r="R112" s="222"/>
      <c r="S112" s="102" t="e">
        <f>VLOOKUP(R92,'POINTS SCORE'!$B$10:$AI$39,21,FALSE)</f>
        <v>#N/A</v>
      </c>
      <c r="T112" s="102" t="e">
        <f>VLOOKUP(R92,'POINTS SCORE'!$B$39:$AI$78,21,FALSE)</f>
        <v>#N/A</v>
      </c>
      <c r="U112" s="105">
        <v>20</v>
      </c>
      <c r="V112" s="222"/>
      <c r="W112" s="102" t="e">
        <f>VLOOKUP(V92,'POINTS SCORE'!$B$10:$AI$39,21,FALSE)</f>
        <v>#N/A</v>
      </c>
      <c r="X112" s="102" t="e">
        <f>VLOOKUP(V92,'POINTS SCORE'!$B$39:$AI$78,21,FALSE)</f>
        <v>#N/A</v>
      </c>
      <c r="Y112" s="105">
        <v>20</v>
      </c>
      <c r="Z112" s="222"/>
      <c r="AA112" s="102" t="e">
        <f>VLOOKUP(Z92,'POINTS SCORE'!$B$10:$AI$39,21,FALSE)</f>
        <v>#N/A</v>
      </c>
      <c r="AB112" s="102" t="e">
        <f>VLOOKUP(Z92,'POINTS SCORE'!$B$39:$AI$78,21,FALSE)</f>
        <v>#N/A</v>
      </c>
      <c r="AC112" s="105">
        <v>20</v>
      </c>
      <c r="AD112" s="222"/>
      <c r="AE112" s="102" t="e">
        <f>VLOOKUP(AD92,'POINTS SCORE'!$B$10:$AI$39,21,FALSE)</f>
        <v>#N/A</v>
      </c>
      <c r="AF112" s="106" t="e">
        <f>VLOOKUP(AD92,'POINTS SCORE'!$B$39:$AI$78,21,FALSE)</f>
        <v>#N/A</v>
      </c>
    </row>
    <row r="113" spans="1:32">
      <c r="A113" s="105">
        <v>21</v>
      </c>
      <c r="B113" s="222"/>
      <c r="C113" s="117">
        <f>VLOOKUP(B92,'POINTS SCORE'!$B$10:$AI$39,22,FALSE)</f>
        <v>0</v>
      </c>
      <c r="D113" s="117">
        <f>VLOOKUP(B92,'POINTS SCORE'!$B$39:$AI$78,22,FALSE)</f>
        <v>0</v>
      </c>
      <c r="E113" s="119">
        <v>21</v>
      </c>
      <c r="G113" s="117">
        <f>VLOOKUP(F92,'POINTS SCORE'!$B$10:$AI$39,22,FALSE)</f>
        <v>0</v>
      </c>
      <c r="H113" s="117">
        <f>VLOOKUP(F92,'POINTS SCORE'!$B$39:$AI$78,22,FALSE)</f>
        <v>0</v>
      </c>
      <c r="I113" s="119">
        <v>21</v>
      </c>
      <c r="J113" s="222"/>
      <c r="K113" s="117">
        <f>VLOOKUP(J92,'POINTS SCORE'!$B$10:$AI$39,22,FALSE)</f>
        <v>0</v>
      </c>
      <c r="L113" s="117">
        <f>VLOOKUP(J92,'POINTS SCORE'!$B$39:$AI$78,22,FALSE)</f>
        <v>0</v>
      </c>
      <c r="M113" s="119">
        <v>21</v>
      </c>
      <c r="N113" s="222"/>
      <c r="O113" s="102">
        <f>VLOOKUP(N92,'POINTS SCORE'!$B$10:$AI$39,22,FALSE)</f>
        <v>0</v>
      </c>
      <c r="P113" s="102">
        <f>VLOOKUP(N92,'POINTS SCORE'!$B$39:$AI$78,22,FALSE)</f>
        <v>0</v>
      </c>
      <c r="Q113" s="105">
        <v>21</v>
      </c>
      <c r="R113" s="222"/>
      <c r="S113" s="102" t="e">
        <f>VLOOKUP(R92,'POINTS SCORE'!$B$10:$AI$39,22,FALSE)</f>
        <v>#N/A</v>
      </c>
      <c r="T113" s="102" t="e">
        <f>VLOOKUP(R92,'POINTS SCORE'!$B$39:$AI$78,22,FALSE)</f>
        <v>#N/A</v>
      </c>
      <c r="U113" s="105">
        <v>21</v>
      </c>
      <c r="V113" s="222"/>
      <c r="W113" s="102" t="e">
        <f>VLOOKUP(V92,'POINTS SCORE'!$B$10:$AI$39,22,FALSE)</f>
        <v>#N/A</v>
      </c>
      <c r="X113" s="102" t="e">
        <f>VLOOKUP(V92,'POINTS SCORE'!$B$39:$AI$78,22,FALSE)</f>
        <v>#N/A</v>
      </c>
      <c r="Y113" s="105">
        <v>21</v>
      </c>
      <c r="Z113" s="222"/>
      <c r="AA113" s="102" t="e">
        <f>VLOOKUP(Z92,'POINTS SCORE'!$B$10:$AI$39,22,FALSE)</f>
        <v>#N/A</v>
      </c>
      <c r="AB113" s="102" t="e">
        <f>VLOOKUP(Z92,'POINTS SCORE'!$B$39:$AI$78,22,FALSE)</f>
        <v>#N/A</v>
      </c>
      <c r="AC113" s="105">
        <v>21</v>
      </c>
      <c r="AD113" s="222"/>
      <c r="AE113" s="102" t="e">
        <f>VLOOKUP(AD92,'POINTS SCORE'!$B$10:$AI$39,22,FALSE)</f>
        <v>#N/A</v>
      </c>
      <c r="AF113" s="106" t="e">
        <f>VLOOKUP(AD92,'POINTS SCORE'!$B$39:$AI$78,22,FALSE)</f>
        <v>#N/A</v>
      </c>
    </row>
    <row r="114" spans="1:32">
      <c r="A114" s="105">
        <v>22</v>
      </c>
      <c r="B114" s="222"/>
      <c r="C114" s="117">
        <f>VLOOKUP(B92,'POINTS SCORE'!$B$10:$AI$39,23,FALSE)</f>
        <v>0</v>
      </c>
      <c r="D114" s="117">
        <f>VLOOKUP(B92,'POINTS SCORE'!$B$39:$AI$78,23,FALSE)</f>
        <v>0</v>
      </c>
      <c r="E114" s="119">
        <v>22</v>
      </c>
      <c r="G114" s="117">
        <f>VLOOKUP(F92,'POINTS SCORE'!$B$10:$AI$39,23,FALSE)</f>
        <v>0</v>
      </c>
      <c r="H114" s="117">
        <f>VLOOKUP(F92,'POINTS SCORE'!$B$39:$AI$78,23,FALSE)</f>
        <v>0</v>
      </c>
      <c r="I114" s="119">
        <v>22</v>
      </c>
      <c r="J114" s="222"/>
      <c r="K114" s="117">
        <f>VLOOKUP(J92,'POINTS SCORE'!$B$10:$AI$39,23,FALSE)</f>
        <v>0</v>
      </c>
      <c r="L114" s="117">
        <f>VLOOKUP(J92,'POINTS SCORE'!$B$39:$AI$78,23,FALSE)</f>
        <v>0</v>
      </c>
      <c r="M114" s="119">
        <v>22</v>
      </c>
      <c r="N114" s="222"/>
      <c r="O114" s="102">
        <f>VLOOKUP(N92,'POINTS SCORE'!$B$10:$AI$39,23,FALSE)</f>
        <v>0</v>
      </c>
      <c r="P114" s="102">
        <f>VLOOKUP(N92,'POINTS SCORE'!$B$39:$AI$78,23,FALSE)</f>
        <v>0</v>
      </c>
      <c r="Q114" s="105">
        <v>22</v>
      </c>
      <c r="R114" s="222"/>
      <c r="S114" s="102" t="e">
        <f>VLOOKUP(R92,'POINTS SCORE'!$B$10:$AI$39,23,FALSE)</f>
        <v>#N/A</v>
      </c>
      <c r="T114" s="102" t="e">
        <f>VLOOKUP(R92,'POINTS SCORE'!$B$39:$AI$78,23,FALSE)</f>
        <v>#N/A</v>
      </c>
      <c r="U114" s="105">
        <v>22</v>
      </c>
      <c r="V114" s="222"/>
      <c r="W114" s="102" t="e">
        <f>VLOOKUP(V92,'POINTS SCORE'!$B$10:$AI$39,23,FALSE)</f>
        <v>#N/A</v>
      </c>
      <c r="X114" s="102" t="e">
        <f>VLOOKUP(V92,'POINTS SCORE'!$B$39:$AI$78,23,FALSE)</f>
        <v>#N/A</v>
      </c>
      <c r="Y114" s="105">
        <v>22</v>
      </c>
      <c r="Z114" s="222"/>
      <c r="AA114" s="102" t="e">
        <f>VLOOKUP(Z92,'POINTS SCORE'!$B$10:$AI$39,23,FALSE)</f>
        <v>#N/A</v>
      </c>
      <c r="AB114" s="102" t="e">
        <f>VLOOKUP(Z92,'POINTS SCORE'!$B$39:$AI$78,23,FALSE)</f>
        <v>#N/A</v>
      </c>
      <c r="AC114" s="105">
        <v>22</v>
      </c>
      <c r="AD114" s="222"/>
      <c r="AE114" s="102" t="e">
        <f>VLOOKUP(AD92,'POINTS SCORE'!$B$10:$AI$39,23,FALSE)</f>
        <v>#N/A</v>
      </c>
      <c r="AF114" s="106" t="e">
        <f>VLOOKUP(AD92,'POINTS SCORE'!$B$39:$AI$78,23,FALSE)</f>
        <v>#N/A</v>
      </c>
    </row>
    <row r="115" spans="1:32">
      <c r="A115" s="105">
        <v>23</v>
      </c>
      <c r="B115" s="222"/>
      <c r="C115" s="117">
        <f>VLOOKUP(B92,'POINTS SCORE'!$B$10:$AI$39,24,FALSE)</f>
        <v>0</v>
      </c>
      <c r="D115" s="117">
        <f>VLOOKUP(B92,'POINTS SCORE'!$B$39:$AI$78,24,FALSE)</f>
        <v>0</v>
      </c>
      <c r="E115" s="119">
        <v>23</v>
      </c>
      <c r="G115" s="117">
        <f>VLOOKUP(F92,'POINTS SCORE'!$B$10:$AI$39,24,FALSE)</f>
        <v>0</v>
      </c>
      <c r="H115" s="117">
        <f>VLOOKUP(F92,'POINTS SCORE'!$B$39:$AI$78,24,FALSE)</f>
        <v>0</v>
      </c>
      <c r="I115" s="119">
        <v>23</v>
      </c>
      <c r="J115" s="222"/>
      <c r="K115" s="117">
        <f>VLOOKUP(J92,'POINTS SCORE'!$B$10:$AI$39,24,FALSE)</f>
        <v>0</v>
      </c>
      <c r="L115" s="117">
        <f>VLOOKUP(J92,'POINTS SCORE'!$B$39:$AI$78,24,FALSE)</f>
        <v>0</v>
      </c>
      <c r="M115" s="119">
        <v>23</v>
      </c>
      <c r="N115" s="222"/>
      <c r="O115" s="102">
        <f>VLOOKUP(N92,'POINTS SCORE'!$B$10:$AI$39,24,FALSE)</f>
        <v>0</v>
      </c>
      <c r="P115" s="102">
        <f>VLOOKUP(N92,'POINTS SCORE'!$B$39:$AI$78,24,FALSE)</f>
        <v>0</v>
      </c>
      <c r="Q115" s="105">
        <v>23</v>
      </c>
      <c r="R115" s="222"/>
      <c r="S115" s="102" t="e">
        <f>VLOOKUP(R92,'POINTS SCORE'!$B$10:$AI$39,24,FALSE)</f>
        <v>#N/A</v>
      </c>
      <c r="T115" s="102" t="e">
        <f>VLOOKUP(R92,'POINTS SCORE'!$B$39:$AI$78,24,FALSE)</f>
        <v>#N/A</v>
      </c>
      <c r="U115" s="105">
        <v>23</v>
      </c>
      <c r="V115" s="222"/>
      <c r="W115" s="102" t="e">
        <f>VLOOKUP(V92,'POINTS SCORE'!$B$10:$AI$39,24,FALSE)</f>
        <v>#N/A</v>
      </c>
      <c r="X115" s="102" t="e">
        <f>VLOOKUP(V92,'POINTS SCORE'!$B$39:$AI$78,24,FALSE)</f>
        <v>#N/A</v>
      </c>
      <c r="Y115" s="105">
        <v>23</v>
      </c>
      <c r="Z115" s="222"/>
      <c r="AA115" s="102" t="e">
        <f>VLOOKUP(Z92,'POINTS SCORE'!$B$10:$AI$39,24,FALSE)</f>
        <v>#N/A</v>
      </c>
      <c r="AB115" s="102" t="e">
        <f>VLOOKUP(Z92,'POINTS SCORE'!$B$39:$AI$78,24,FALSE)</f>
        <v>#N/A</v>
      </c>
      <c r="AC115" s="105">
        <v>23</v>
      </c>
      <c r="AD115" s="222"/>
      <c r="AE115" s="102" t="e">
        <f>VLOOKUP(AD92,'POINTS SCORE'!$B$10:$AI$39,24,FALSE)</f>
        <v>#N/A</v>
      </c>
      <c r="AF115" s="106" t="e">
        <f>VLOOKUP(AD92,'POINTS SCORE'!$B$39:$AI$78,24,FALSE)</f>
        <v>#N/A</v>
      </c>
    </row>
    <row r="116" spans="1:32">
      <c r="A116" s="105">
        <v>24</v>
      </c>
      <c r="B116" s="222"/>
      <c r="C116" s="117">
        <f>VLOOKUP(B92,'POINTS SCORE'!$B$10:$AI$39,25,FALSE)</f>
        <v>0</v>
      </c>
      <c r="D116" s="117">
        <f>VLOOKUP(B92,'POINTS SCORE'!$B$39:$AI$78,25,FALSE)</f>
        <v>0</v>
      </c>
      <c r="E116" s="119">
        <v>24</v>
      </c>
      <c r="G116" s="117">
        <f>VLOOKUP(F92,'POINTS SCORE'!$B$10:$AI$39,25,FALSE)</f>
        <v>0</v>
      </c>
      <c r="H116" s="117">
        <f>VLOOKUP(F92,'POINTS SCORE'!$B$39:$AI$78,25,FALSE)</f>
        <v>0</v>
      </c>
      <c r="I116" s="119">
        <v>24</v>
      </c>
      <c r="J116" s="222"/>
      <c r="K116" s="117">
        <f>VLOOKUP(J92,'POINTS SCORE'!$B$10:$AI$39,25,FALSE)</f>
        <v>0</v>
      </c>
      <c r="L116" s="117">
        <f>VLOOKUP(J92,'POINTS SCORE'!$B$39:$AI$78,25,FALSE)</f>
        <v>0</v>
      </c>
      <c r="M116" s="119">
        <v>24</v>
      </c>
      <c r="N116" s="222"/>
      <c r="O116" s="102">
        <f>VLOOKUP(N92,'POINTS SCORE'!$B$10:$AI$39,25,FALSE)</f>
        <v>0</v>
      </c>
      <c r="P116" s="102">
        <f>VLOOKUP(N92,'POINTS SCORE'!$B$39:$AI$78,25,FALSE)</f>
        <v>0</v>
      </c>
      <c r="Q116" s="105">
        <v>24</v>
      </c>
      <c r="R116" s="222"/>
      <c r="S116" s="102" t="e">
        <f>VLOOKUP(R92,'POINTS SCORE'!$B$10:$AI$39,25,FALSE)</f>
        <v>#N/A</v>
      </c>
      <c r="T116" s="102" t="e">
        <f>VLOOKUP(R92,'POINTS SCORE'!$B$39:$AI$78,25,FALSE)</f>
        <v>#N/A</v>
      </c>
      <c r="U116" s="105">
        <v>24</v>
      </c>
      <c r="V116" s="222"/>
      <c r="W116" s="102" t="e">
        <f>VLOOKUP(V92,'POINTS SCORE'!$B$10:$AI$39,25,FALSE)</f>
        <v>#N/A</v>
      </c>
      <c r="X116" s="102" t="e">
        <f>VLOOKUP(V92,'POINTS SCORE'!$B$39:$AI$78,25,FALSE)</f>
        <v>#N/A</v>
      </c>
      <c r="Y116" s="105">
        <v>24</v>
      </c>
      <c r="Z116" s="222"/>
      <c r="AA116" s="102" t="e">
        <f>VLOOKUP(Z92,'POINTS SCORE'!$B$10:$AI$39,25,FALSE)</f>
        <v>#N/A</v>
      </c>
      <c r="AB116" s="102" t="e">
        <f>VLOOKUP(Z92,'POINTS SCORE'!$B$39:$AI$78,25,FALSE)</f>
        <v>#N/A</v>
      </c>
      <c r="AC116" s="105">
        <v>24</v>
      </c>
      <c r="AD116" s="222"/>
      <c r="AE116" s="102" t="e">
        <f>VLOOKUP(AD92,'POINTS SCORE'!$B$10:$AI$39,25,FALSE)</f>
        <v>#N/A</v>
      </c>
      <c r="AF116" s="106" t="e">
        <f>VLOOKUP(AD92,'POINTS SCORE'!$B$39:$AI$78,25,FALSE)</f>
        <v>#N/A</v>
      </c>
    </row>
    <row r="117" spans="1:32">
      <c r="A117" s="105">
        <v>25</v>
      </c>
      <c r="B117" s="222"/>
      <c r="C117" s="117">
        <f>VLOOKUP(B92,'POINTS SCORE'!$B$10:$AI$39,26,FALSE)</f>
        <v>0</v>
      </c>
      <c r="D117" s="117">
        <f>VLOOKUP(B92,'POINTS SCORE'!$B$39:$AI$78,26,FALSE)</f>
        <v>0</v>
      </c>
      <c r="E117" s="119">
        <v>25</v>
      </c>
      <c r="G117" s="117">
        <f>VLOOKUP(F92,'POINTS SCORE'!$B$10:$AI$39,26,FALSE)</f>
        <v>0</v>
      </c>
      <c r="H117" s="117">
        <f>VLOOKUP(F92,'POINTS SCORE'!$B$39:$AI$78,26,FALSE)</f>
        <v>0</v>
      </c>
      <c r="I117" s="119">
        <v>25</v>
      </c>
      <c r="J117" s="222"/>
      <c r="K117" s="117">
        <f>VLOOKUP(J92,'POINTS SCORE'!$B$10:$AI$39,26,FALSE)</f>
        <v>0</v>
      </c>
      <c r="L117" s="117">
        <f>VLOOKUP(J92,'POINTS SCORE'!$B$39:$AI$78,26,FALSE)</f>
        <v>0</v>
      </c>
      <c r="M117" s="119">
        <v>25</v>
      </c>
      <c r="N117" s="222"/>
      <c r="O117" s="102">
        <f>VLOOKUP(N92,'POINTS SCORE'!$B$10:$AI$39,26,FALSE)</f>
        <v>0</v>
      </c>
      <c r="P117" s="102">
        <f>VLOOKUP(N92,'POINTS SCORE'!$B$39:$AI$78,26,FALSE)</f>
        <v>0</v>
      </c>
      <c r="Q117" s="105">
        <v>25</v>
      </c>
      <c r="R117" s="222"/>
      <c r="S117" s="102" t="e">
        <f>VLOOKUP(R92,'POINTS SCORE'!$B$10:$AI$39,26,FALSE)</f>
        <v>#N/A</v>
      </c>
      <c r="T117" s="102" t="e">
        <f>VLOOKUP(R92,'POINTS SCORE'!$B$39:$AI$78,26,FALSE)</f>
        <v>#N/A</v>
      </c>
      <c r="U117" s="105">
        <v>25</v>
      </c>
      <c r="V117" s="222"/>
      <c r="W117" s="102" t="e">
        <f>VLOOKUP(V92,'POINTS SCORE'!$B$10:$AI$39,26,FALSE)</f>
        <v>#N/A</v>
      </c>
      <c r="X117" s="102" t="e">
        <f>VLOOKUP(V92,'POINTS SCORE'!$B$39:$AI$78,26,FALSE)</f>
        <v>#N/A</v>
      </c>
      <c r="Y117" s="105">
        <v>25</v>
      </c>
      <c r="Z117" s="222"/>
      <c r="AA117" s="102" t="e">
        <f>VLOOKUP(Z92,'POINTS SCORE'!$B$10:$AI$39,26,FALSE)</f>
        <v>#N/A</v>
      </c>
      <c r="AB117" s="102" t="e">
        <f>VLOOKUP(Z92,'POINTS SCORE'!$B$39:$AI$78,26,FALSE)</f>
        <v>#N/A</v>
      </c>
      <c r="AC117" s="105">
        <v>25</v>
      </c>
      <c r="AD117" s="222"/>
      <c r="AE117" s="102" t="e">
        <f>VLOOKUP(AD92,'POINTS SCORE'!$B$10:$AI$39,26,FALSE)</f>
        <v>#N/A</v>
      </c>
      <c r="AF117" s="106" t="e">
        <f>VLOOKUP(AD92,'POINTS SCORE'!$B$39:$AI$78,26,FALSE)</f>
        <v>#N/A</v>
      </c>
    </row>
    <row r="118" spans="1:32">
      <c r="A118" s="105">
        <v>26</v>
      </c>
      <c r="B118" s="222"/>
      <c r="C118" s="117">
        <f>VLOOKUP(B92,'POINTS SCORE'!$B$10:$AI$39,27,FALSE)</f>
        <v>0</v>
      </c>
      <c r="D118" s="117">
        <f>VLOOKUP(B92,'POINTS SCORE'!$B$39:$AI$78,27,FALSE)</f>
        <v>0</v>
      </c>
      <c r="E118" s="119">
        <v>26</v>
      </c>
      <c r="G118" s="117">
        <f>VLOOKUP(F92,'POINTS SCORE'!$B$10:$AI$39,27,FALSE)</f>
        <v>0</v>
      </c>
      <c r="H118" s="117">
        <f>VLOOKUP(F92,'POINTS SCORE'!$B$39:$AI$78,27,FALSE)</f>
        <v>0</v>
      </c>
      <c r="I118" s="119">
        <v>26</v>
      </c>
      <c r="J118" s="222"/>
      <c r="K118" s="117">
        <f>VLOOKUP(J92,'POINTS SCORE'!$B$10:$AI$39,27,FALSE)</f>
        <v>0</v>
      </c>
      <c r="L118" s="117">
        <f>VLOOKUP(J92,'POINTS SCORE'!$B$39:$AI$78,27,FALSE)</f>
        <v>0</v>
      </c>
      <c r="M118" s="119">
        <v>26</v>
      </c>
      <c r="N118" s="222"/>
      <c r="O118" s="102">
        <f>VLOOKUP(N92,'POINTS SCORE'!$B$10:$AI$39,27,FALSE)</f>
        <v>0</v>
      </c>
      <c r="P118" s="102">
        <f>VLOOKUP(N92,'POINTS SCORE'!$B$39:$AI$78,27,FALSE)</f>
        <v>0</v>
      </c>
      <c r="Q118" s="105">
        <v>26</v>
      </c>
      <c r="R118" s="222"/>
      <c r="S118" s="102" t="e">
        <f>VLOOKUP(R92,'POINTS SCORE'!$B$10:$AI$39,27,FALSE)</f>
        <v>#N/A</v>
      </c>
      <c r="T118" s="102" t="e">
        <f>VLOOKUP(R92,'POINTS SCORE'!$B$39:$AI$78,27,FALSE)</f>
        <v>#N/A</v>
      </c>
      <c r="U118" s="105">
        <v>26</v>
      </c>
      <c r="V118" s="222"/>
      <c r="W118" s="102" t="e">
        <f>VLOOKUP(V92,'POINTS SCORE'!$B$10:$AI$39,27,FALSE)</f>
        <v>#N/A</v>
      </c>
      <c r="X118" s="102" t="e">
        <f>VLOOKUP(V92,'POINTS SCORE'!$B$39:$AI$78,27,FALSE)</f>
        <v>#N/A</v>
      </c>
      <c r="Y118" s="105">
        <v>26</v>
      </c>
      <c r="Z118" s="222"/>
      <c r="AA118" s="102" t="e">
        <f>VLOOKUP(Z92,'POINTS SCORE'!$B$10:$AI$39,27,FALSE)</f>
        <v>#N/A</v>
      </c>
      <c r="AB118" s="102" t="e">
        <f>VLOOKUP(Z92,'POINTS SCORE'!$B$39:$AI$78,27,FALSE)</f>
        <v>#N/A</v>
      </c>
      <c r="AC118" s="105">
        <v>26</v>
      </c>
      <c r="AD118" s="222"/>
      <c r="AE118" s="102" t="e">
        <f>VLOOKUP(AD92,'POINTS SCORE'!$B$10:$AI$39,27,FALSE)</f>
        <v>#N/A</v>
      </c>
      <c r="AF118" s="106" t="e">
        <f>VLOOKUP(AD92,'POINTS SCORE'!$B$39:$AI$78,27,FALSE)</f>
        <v>#N/A</v>
      </c>
    </row>
    <row r="119" spans="1:32">
      <c r="A119" s="105">
        <v>27</v>
      </c>
      <c r="B119" s="222"/>
      <c r="C119" s="117">
        <f>VLOOKUP(B92,'POINTS SCORE'!$B$10:$AI$39,28,FALSE)</f>
        <v>0</v>
      </c>
      <c r="D119" s="117">
        <f>VLOOKUP(B92,'POINTS SCORE'!$B$39:$AI$78,28,FALSE)</f>
        <v>0</v>
      </c>
      <c r="E119" s="119">
        <v>27</v>
      </c>
      <c r="G119" s="117">
        <f>VLOOKUP(F92,'POINTS SCORE'!$B$10:$AI$39,28,FALSE)</f>
        <v>0</v>
      </c>
      <c r="H119" s="117">
        <f>VLOOKUP(F92,'POINTS SCORE'!$B$39:$AI$78,28,FALSE)</f>
        <v>0</v>
      </c>
      <c r="I119" s="119">
        <v>27</v>
      </c>
      <c r="J119" s="222"/>
      <c r="K119" s="117">
        <f>VLOOKUP(J92,'POINTS SCORE'!$B$10:$AI$39,28,FALSE)</f>
        <v>0</v>
      </c>
      <c r="L119" s="117">
        <f>VLOOKUP(J92,'POINTS SCORE'!$B$39:$AI$78,28,FALSE)</f>
        <v>0</v>
      </c>
      <c r="M119" s="119">
        <v>27</v>
      </c>
      <c r="N119" s="222"/>
      <c r="O119" s="102">
        <f>VLOOKUP(N92,'POINTS SCORE'!$B$10:$AI$39,28,FALSE)</f>
        <v>0</v>
      </c>
      <c r="P119" s="102">
        <f>VLOOKUP(N92,'POINTS SCORE'!$B$39:$AI$78,28,FALSE)</f>
        <v>0</v>
      </c>
      <c r="Q119" s="105">
        <v>27</v>
      </c>
      <c r="R119" s="222"/>
      <c r="S119" s="102" t="e">
        <f>VLOOKUP(R92,'POINTS SCORE'!$B$10:$AI$39,28,FALSE)</f>
        <v>#N/A</v>
      </c>
      <c r="T119" s="102" t="e">
        <f>VLOOKUP(R92,'POINTS SCORE'!$B$39:$AI$78,28,FALSE)</f>
        <v>#N/A</v>
      </c>
      <c r="U119" s="105">
        <v>27</v>
      </c>
      <c r="V119" s="222"/>
      <c r="W119" s="102" t="e">
        <f>VLOOKUP(V92,'POINTS SCORE'!$B$10:$AI$39,28,FALSE)</f>
        <v>#N/A</v>
      </c>
      <c r="X119" s="102" t="e">
        <f>VLOOKUP(V92,'POINTS SCORE'!$B$39:$AI$78,28,FALSE)</f>
        <v>#N/A</v>
      </c>
      <c r="Y119" s="105">
        <v>27</v>
      </c>
      <c r="Z119" s="222"/>
      <c r="AA119" s="102" t="e">
        <f>VLOOKUP(Z92,'POINTS SCORE'!$B$10:$AI$39,28,FALSE)</f>
        <v>#N/A</v>
      </c>
      <c r="AB119" s="102" t="e">
        <f>VLOOKUP(Z92,'POINTS SCORE'!$B$39:$AI$78,28,FALSE)</f>
        <v>#N/A</v>
      </c>
      <c r="AC119" s="105">
        <v>27</v>
      </c>
      <c r="AD119" s="222"/>
      <c r="AE119" s="102" t="e">
        <f>VLOOKUP(AD92,'POINTS SCORE'!$B$10:$AI$39,28,FALSE)</f>
        <v>#N/A</v>
      </c>
      <c r="AF119" s="106" t="e">
        <f>VLOOKUP(AD92,'POINTS SCORE'!$B$39:$AI$78,28,FALSE)</f>
        <v>#N/A</v>
      </c>
    </row>
    <row r="120" spans="1:32">
      <c r="A120" s="105">
        <v>28</v>
      </c>
      <c r="B120" s="222"/>
      <c r="C120" s="117">
        <f>VLOOKUP(B92,'POINTS SCORE'!$B$10:$AI$39,29,FALSE)</f>
        <v>0</v>
      </c>
      <c r="D120" s="117">
        <f>VLOOKUP(B92,'POINTS SCORE'!$B$39:$AI$78,29,FALSE)</f>
        <v>0</v>
      </c>
      <c r="E120" s="119">
        <v>28</v>
      </c>
      <c r="G120" s="117">
        <f>VLOOKUP(F92,'POINTS SCORE'!$B$10:$AI$39,29,FALSE)</f>
        <v>0</v>
      </c>
      <c r="H120" s="117">
        <f>VLOOKUP(F92,'POINTS SCORE'!$B$39:$AI$78,29,FALSE)</f>
        <v>0</v>
      </c>
      <c r="I120" s="119">
        <v>28</v>
      </c>
      <c r="J120" s="222"/>
      <c r="K120" s="117">
        <f>VLOOKUP(J92,'POINTS SCORE'!$B$10:$AI$39,29,FALSE)</f>
        <v>0</v>
      </c>
      <c r="L120" s="117">
        <f>VLOOKUP(J92,'POINTS SCORE'!$B$39:$AI$78,29,FALSE)</f>
        <v>0</v>
      </c>
      <c r="M120" s="119">
        <v>28</v>
      </c>
      <c r="N120" s="222"/>
      <c r="O120" s="102">
        <f>VLOOKUP(N92,'POINTS SCORE'!$B$10:$AI$39,29,FALSE)</f>
        <v>0</v>
      </c>
      <c r="P120" s="102">
        <f>VLOOKUP(N92,'POINTS SCORE'!$B$39:$AI$78,29,FALSE)</f>
        <v>0</v>
      </c>
      <c r="Q120" s="105">
        <v>28</v>
      </c>
      <c r="R120" s="222"/>
      <c r="S120" s="102" t="e">
        <f>VLOOKUP(R92,'POINTS SCORE'!$B$10:$AI$39,29,FALSE)</f>
        <v>#N/A</v>
      </c>
      <c r="T120" s="102" t="e">
        <f>VLOOKUP(R92,'POINTS SCORE'!$B$39:$AI$78,29,FALSE)</f>
        <v>#N/A</v>
      </c>
      <c r="U120" s="105">
        <v>28</v>
      </c>
      <c r="V120" s="222"/>
      <c r="W120" s="102" t="e">
        <f>VLOOKUP(V92,'POINTS SCORE'!$B$10:$AI$39,29,FALSE)</f>
        <v>#N/A</v>
      </c>
      <c r="X120" s="102" t="e">
        <f>VLOOKUP(V92,'POINTS SCORE'!$B$39:$AI$78,29,FALSE)</f>
        <v>#N/A</v>
      </c>
      <c r="Y120" s="105">
        <v>28</v>
      </c>
      <c r="Z120" s="222"/>
      <c r="AA120" s="102" t="e">
        <f>VLOOKUP(Z92,'POINTS SCORE'!$B$10:$AI$39,29,FALSE)</f>
        <v>#N/A</v>
      </c>
      <c r="AB120" s="102" t="e">
        <f>VLOOKUP(Z92,'POINTS SCORE'!$B$39:$AI$78,29,FALSE)</f>
        <v>#N/A</v>
      </c>
      <c r="AC120" s="105">
        <v>28</v>
      </c>
      <c r="AD120" s="222"/>
      <c r="AE120" s="102" t="e">
        <f>VLOOKUP(AD92,'POINTS SCORE'!$B$10:$AI$39,29,FALSE)</f>
        <v>#N/A</v>
      </c>
      <c r="AF120" s="106" t="e">
        <f>VLOOKUP(AD92,'POINTS SCORE'!$B$39:$AI$78,29,FALSE)</f>
        <v>#N/A</v>
      </c>
    </row>
    <row r="121" spans="1:32">
      <c r="A121" s="105">
        <v>29</v>
      </c>
      <c r="B121" s="222"/>
      <c r="C121" s="117">
        <f>VLOOKUP(B92,'POINTS SCORE'!$B$10:$AI$39,30,FALSE)</f>
        <v>0</v>
      </c>
      <c r="D121" s="117">
        <f>VLOOKUP(B92,'POINTS SCORE'!$B$39:$AI$78,30,FALSE)</f>
        <v>0</v>
      </c>
      <c r="E121" s="119">
        <v>29</v>
      </c>
      <c r="G121" s="117">
        <f>VLOOKUP(F92,'POINTS SCORE'!$B$10:$AI$39,30,FALSE)</f>
        <v>0</v>
      </c>
      <c r="H121" s="117">
        <f>VLOOKUP(F92,'POINTS SCORE'!$B$39:$AI$78,30,FALSE)</f>
        <v>0</v>
      </c>
      <c r="I121" s="119">
        <v>29</v>
      </c>
      <c r="J121" s="222"/>
      <c r="K121" s="117">
        <f>VLOOKUP(J92,'POINTS SCORE'!$B$10:$AI$39,30,FALSE)</f>
        <v>0</v>
      </c>
      <c r="L121" s="117">
        <f>VLOOKUP(J92,'POINTS SCORE'!$B$39:$AI$78,30,FALSE)</f>
        <v>0</v>
      </c>
      <c r="M121" s="119">
        <v>29</v>
      </c>
      <c r="N121" s="222"/>
      <c r="O121" s="102">
        <f>VLOOKUP(N92,'POINTS SCORE'!$B$10:$AI$39,30,FALSE)</f>
        <v>0</v>
      </c>
      <c r="P121" s="102">
        <f>VLOOKUP(N92,'POINTS SCORE'!$B$39:$AI$78,30,FALSE)</f>
        <v>0</v>
      </c>
      <c r="Q121" s="105">
        <v>29</v>
      </c>
      <c r="R121" s="222"/>
      <c r="S121" s="102" t="e">
        <f>VLOOKUP(R92,'POINTS SCORE'!$B$10:$AI$39,30,FALSE)</f>
        <v>#N/A</v>
      </c>
      <c r="T121" s="102" t="e">
        <f>VLOOKUP(R92,'POINTS SCORE'!$B$39:$AI$78,30,FALSE)</f>
        <v>#N/A</v>
      </c>
      <c r="U121" s="105">
        <v>29</v>
      </c>
      <c r="V121" s="222"/>
      <c r="W121" s="102" t="e">
        <f>VLOOKUP(V92,'POINTS SCORE'!$B$10:$AI$39,30,FALSE)</f>
        <v>#N/A</v>
      </c>
      <c r="X121" s="102" t="e">
        <f>VLOOKUP(V92,'POINTS SCORE'!$B$39:$AI$78,30,FALSE)</f>
        <v>#N/A</v>
      </c>
      <c r="Y121" s="105">
        <v>29</v>
      </c>
      <c r="Z121" s="222"/>
      <c r="AA121" s="102" t="e">
        <f>VLOOKUP(Z92,'POINTS SCORE'!$B$10:$AI$39,30,FALSE)</f>
        <v>#N/A</v>
      </c>
      <c r="AB121" s="102" t="e">
        <f>VLOOKUP(Z92,'POINTS SCORE'!$B$39:$AI$78,30,FALSE)</f>
        <v>#N/A</v>
      </c>
      <c r="AC121" s="105">
        <v>29</v>
      </c>
      <c r="AD121" s="222"/>
      <c r="AE121" s="102" t="e">
        <f>VLOOKUP(AD92,'POINTS SCORE'!$B$10:$AI$39,30,FALSE)</f>
        <v>#N/A</v>
      </c>
      <c r="AF121" s="106" t="e">
        <f>VLOOKUP(AD92,'POINTS SCORE'!$B$39:$AI$78,30,FALSE)</f>
        <v>#N/A</v>
      </c>
    </row>
    <row r="122" spans="1:32">
      <c r="A122" s="105">
        <v>30</v>
      </c>
      <c r="B122" s="222"/>
      <c r="C122" s="117">
        <f>VLOOKUP(B92,'POINTS SCORE'!$B$10:$AI$39,31,FALSE)</f>
        <v>0</v>
      </c>
      <c r="D122" s="117">
        <f>VLOOKUP(B92,'POINTS SCORE'!$B$39:$AI$78,31,FALSE)</f>
        <v>0</v>
      </c>
      <c r="E122" s="119">
        <v>30</v>
      </c>
      <c r="G122" s="117">
        <f>VLOOKUP(F92,'POINTS SCORE'!$B$10:$AI$39,31,FALSE)</f>
        <v>0</v>
      </c>
      <c r="H122" s="117">
        <f>VLOOKUP(F92,'POINTS SCORE'!$B$39:$AI$78,31,FALSE)</f>
        <v>0</v>
      </c>
      <c r="I122" s="119">
        <v>30</v>
      </c>
      <c r="J122" s="222"/>
      <c r="K122" s="117">
        <f>VLOOKUP(J92,'POINTS SCORE'!$B$10:$AI$39,31,FALSE)</f>
        <v>0</v>
      </c>
      <c r="L122" s="117">
        <f>VLOOKUP(J92,'POINTS SCORE'!$B$39:$AI$78,31,FALSE)</f>
        <v>0</v>
      </c>
      <c r="M122" s="119">
        <v>30</v>
      </c>
      <c r="N122" s="222"/>
      <c r="O122" s="102">
        <f>VLOOKUP(N92,'POINTS SCORE'!$B$10:$AI$39,31,FALSE)</f>
        <v>0</v>
      </c>
      <c r="P122" s="102">
        <f>VLOOKUP(N92,'POINTS SCORE'!$B$39:$AI$78,31,FALSE)</f>
        <v>0</v>
      </c>
      <c r="Q122" s="105">
        <v>30</v>
      </c>
      <c r="R122" s="222"/>
      <c r="S122" s="102" t="e">
        <f>VLOOKUP(R92,'POINTS SCORE'!$B$10:$AI$39,31,FALSE)</f>
        <v>#N/A</v>
      </c>
      <c r="T122" s="102" t="e">
        <f>VLOOKUP(R92,'POINTS SCORE'!$B$39:$AI$78,31,FALSE)</f>
        <v>#N/A</v>
      </c>
      <c r="U122" s="105">
        <v>30</v>
      </c>
      <c r="V122" s="222"/>
      <c r="W122" s="102" t="e">
        <f>VLOOKUP(V92,'POINTS SCORE'!$B$10:$AI$39,31,FALSE)</f>
        <v>#N/A</v>
      </c>
      <c r="X122" s="102" t="e">
        <f>VLOOKUP(V92,'POINTS SCORE'!$B$39:$AI$78,31,FALSE)</f>
        <v>#N/A</v>
      </c>
      <c r="Y122" s="105">
        <v>30</v>
      </c>
      <c r="Z122" s="222"/>
      <c r="AA122" s="102" t="e">
        <f>VLOOKUP(Z92,'POINTS SCORE'!$B$10:$AI$39,31,FALSE)</f>
        <v>#N/A</v>
      </c>
      <c r="AB122" s="102" t="e">
        <f>VLOOKUP(Z92,'POINTS SCORE'!$B$39:$AI$78,31,FALSE)</f>
        <v>#N/A</v>
      </c>
      <c r="AC122" s="105">
        <v>30</v>
      </c>
      <c r="AD122" s="222"/>
      <c r="AE122" s="102" t="e">
        <f>VLOOKUP(AD92,'POINTS SCORE'!$B$10:$AI$39,31,FALSE)</f>
        <v>#N/A</v>
      </c>
      <c r="AF122" s="106" t="e">
        <f>VLOOKUP(AD92,'POINTS SCORE'!$B$39:$AI$78,31,FALSE)</f>
        <v>#N/A</v>
      </c>
    </row>
    <row r="123" spans="1:32">
      <c r="A123" s="105" t="s">
        <v>149</v>
      </c>
      <c r="B123" s="222" t="s">
        <v>123</v>
      </c>
      <c r="C123" s="117">
        <f>VLOOKUP(B92,'POINTS SCORE'!$B$10:$AI$39,32,FALSE)</f>
        <v>14</v>
      </c>
      <c r="D123" s="117">
        <f>VLOOKUP(B92,'POINTS SCORE'!$B$39:$AI$78,32,FALSE)</f>
        <v>14</v>
      </c>
      <c r="E123" s="119" t="s">
        <v>149</v>
      </c>
      <c r="F123" s="117" t="s">
        <v>148</v>
      </c>
      <c r="G123" s="117">
        <f>VLOOKUP(F92,'POINTS SCORE'!$B$10:$AI$39,32,FALSE)</f>
        <v>14</v>
      </c>
      <c r="H123" s="117">
        <f>VLOOKUP(F92,'POINTS SCORE'!$B$39:$AI$78,32,FALSE)</f>
        <v>14</v>
      </c>
      <c r="I123" s="119" t="s">
        <v>149</v>
      </c>
      <c r="J123" s="222" t="s">
        <v>160</v>
      </c>
      <c r="K123" s="117">
        <f>VLOOKUP(J92,'POINTS SCORE'!$B$10:$AI$39,32,FALSE)</f>
        <v>14</v>
      </c>
      <c r="L123" s="117">
        <f>VLOOKUP(J92,'POINTS SCORE'!$B$39:$AI$78,32,FALSE)</f>
        <v>14</v>
      </c>
      <c r="M123" s="119" t="s">
        <v>149</v>
      </c>
      <c r="N123" s="222" t="s">
        <v>120</v>
      </c>
      <c r="O123" s="102">
        <f>VLOOKUP(N92,'POINTS SCORE'!$B$10:$AI$39,32,FALSE)</f>
        <v>14</v>
      </c>
      <c r="P123" s="102">
        <f>VLOOKUP(N92,'POINTS SCORE'!$B$39:$AI$78,32,FALSE)</f>
        <v>14</v>
      </c>
      <c r="Q123" s="105" t="s">
        <v>149</v>
      </c>
      <c r="R123" s="222"/>
      <c r="S123" s="102" t="e">
        <f>VLOOKUP(R92,'POINTS SCORE'!$B$10:$AI$39,32,FALSE)</f>
        <v>#N/A</v>
      </c>
      <c r="T123" s="102" t="e">
        <f>VLOOKUP(R92,'POINTS SCORE'!$B$39:$AI$78,32,FALSE)</f>
        <v>#N/A</v>
      </c>
      <c r="U123" s="105" t="s">
        <v>149</v>
      </c>
      <c r="V123" s="222"/>
      <c r="W123" s="102" t="e">
        <f>VLOOKUP(V92,'POINTS SCORE'!$B$10:$AI$39,32,FALSE)</f>
        <v>#N/A</v>
      </c>
      <c r="X123" s="102" t="e">
        <f>VLOOKUP(V92,'POINTS SCORE'!$B$39:$AI$78,32,FALSE)</f>
        <v>#N/A</v>
      </c>
      <c r="Y123" s="105" t="s">
        <v>149</v>
      </c>
      <c r="Z123" s="222"/>
      <c r="AA123" s="102" t="e">
        <f>VLOOKUP(Z92,'POINTS SCORE'!$B$10:$AI$39,32,FALSE)</f>
        <v>#N/A</v>
      </c>
      <c r="AB123" s="102" t="e">
        <f>VLOOKUP(Z92,'POINTS SCORE'!$B$39:$AI$78,32,FALSE)</f>
        <v>#N/A</v>
      </c>
      <c r="AC123" s="105" t="s">
        <v>149</v>
      </c>
      <c r="AD123" s="222"/>
      <c r="AE123" s="102" t="e">
        <f>VLOOKUP(AD92,'POINTS SCORE'!$B$10:$AI$39,32,FALSE)</f>
        <v>#N/A</v>
      </c>
      <c r="AF123" s="106" t="e">
        <f>VLOOKUP(AD92,'POINTS SCORE'!$B$39:$AI$78,32,FALSE)</f>
        <v>#N/A</v>
      </c>
    </row>
    <row r="124" spans="1:32">
      <c r="A124" s="105" t="s">
        <v>149</v>
      </c>
      <c r="B124" s="222"/>
      <c r="C124" s="117">
        <f>VLOOKUP(B92,'POINTS SCORE'!$B$10:$AI$39,32,FALSE)</f>
        <v>14</v>
      </c>
      <c r="D124" s="117">
        <f>VLOOKUP(B92,'POINTS SCORE'!$B$39:$AI$78,32,FALSE)</f>
        <v>14</v>
      </c>
      <c r="E124" s="119" t="s">
        <v>149</v>
      </c>
      <c r="G124" s="117">
        <f>VLOOKUP(F92,'POINTS SCORE'!$B$10:$AI$39,32,FALSE)</f>
        <v>14</v>
      </c>
      <c r="H124" s="117">
        <f>VLOOKUP(F92,'POINTS SCORE'!$B$39:$AI$78,32,FALSE)</f>
        <v>14</v>
      </c>
      <c r="I124" s="119" t="s">
        <v>149</v>
      </c>
      <c r="J124" s="222" t="s">
        <v>2376</v>
      </c>
      <c r="K124" s="117">
        <f>VLOOKUP(J92,'POINTS SCORE'!$B$10:$AI$39,32,FALSE)</f>
        <v>14</v>
      </c>
      <c r="L124" s="117">
        <f>VLOOKUP(J92,'POINTS SCORE'!$B$39:$AI$78,32,FALSE)</f>
        <v>14</v>
      </c>
      <c r="M124" s="119" t="s">
        <v>149</v>
      </c>
      <c r="N124" s="222"/>
      <c r="O124" s="102">
        <f>VLOOKUP(N92,'POINTS SCORE'!$B$10:$AI$39,32,FALSE)</f>
        <v>14</v>
      </c>
      <c r="P124" s="102">
        <f>VLOOKUP(N92,'POINTS SCORE'!$B$39:$AI$78,32,FALSE)</f>
        <v>14</v>
      </c>
      <c r="Q124" s="105" t="s">
        <v>149</v>
      </c>
      <c r="R124" s="222"/>
      <c r="S124" s="102" t="e">
        <f>VLOOKUP(R92,'POINTS SCORE'!$B$10:$AI$39,32,FALSE)</f>
        <v>#N/A</v>
      </c>
      <c r="T124" s="102" t="e">
        <f>VLOOKUP(R92,'POINTS SCORE'!$B$39:$AI$78,32,FALSE)</f>
        <v>#N/A</v>
      </c>
      <c r="U124" s="105" t="s">
        <v>149</v>
      </c>
      <c r="V124" s="222"/>
      <c r="W124" s="102" t="e">
        <f>VLOOKUP(V92,'POINTS SCORE'!$B$10:$AI$39,32,FALSE)</f>
        <v>#N/A</v>
      </c>
      <c r="X124" s="102" t="e">
        <f>VLOOKUP(V92,'POINTS SCORE'!$B$39:$AI$78,32,FALSE)</f>
        <v>#N/A</v>
      </c>
      <c r="Y124" s="105" t="s">
        <v>149</v>
      </c>
      <c r="Z124" s="222"/>
      <c r="AA124" s="102" t="e">
        <f>VLOOKUP(Z92,'POINTS SCORE'!$B$10:$AI$39,32,FALSE)</f>
        <v>#N/A</v>
      </c>
      <c r="AB124" s="102" t="e">
        <f>VLOOKUP(Z92,'POINTS SCORE'!$B$39:$AI$78,32,FALSE)</f>
        <v>#N/A</v>
      </c>
      <c r="AC124" s="105" t="s">
        <v>149</v>
      </c>
      <c r="AD124" s="222"/>
      <c r="AE124" s="102" t="e">
        <f>VLOOKUP(AD92,'POINTS SCORE'!$B$10:$AI$39,32,FALSE)</f>
        <v>#N/A</v>
      </c>
      <c r="AF124" s="106" t="e">
        <f>VLOOKUP(AD92,'POINTS SCORE'!$B$39:$AI$78,32,FALSE)</f>
        <v>#N/A</v>
      </c>
    </row>
    <row r="125" spans="1:32">
      <c r="A125" s="105" t="s">
        <v>149</v>
      </c>
      <c r="B125" s="222"/>
      <c r="C125" s="117">
        <f>VLOOKUP(B92,'POINTS SCORE'!$B$10:$AI$39,32,FALSE)</f>
        <v>14</v>
      </c>
      <c r="D125" s="117">
        <f>VLOOKUP(B92,'POINTS SCORE'!$B$39:$AI$78,32,FALSE)</f>
        <v>14</v>
      </c>
      <c r="E125" s="119" t="s">
        <v>149</v>
      </c>
      <c r="G125" s="117">
        <f>VLOOKUP(F92,'POINTS SCORE'!$B$10:$AI$39,32,FALSE)</f>
        <v>14</v>
      </c>
      <c r="H125" s="117">
        <f>VLOOKUP(F92,'POINTS SCORE'!$B$39:$AI$78,32,FALSE)</f>
        <v>14</v>
      </c>
      <c r="I125" s="119" t="s">
        <v>149</v>
      </c>
      <c r="J125" s="222" t="s">
        <v>122</v>
      </c>
      <c r="K125" s="117">
        <f>VLOOKUP(J92,'POINTS SCORE'!$B$10:$AI$39,32,FALSE)</f>
        <v>14</v>
      </c>
      <c r="L125" s="117">
        <f>VLOOKUP(J92,'POINTS SCORE'!$B$39:$AI$78,32,FALSE)</f>
        <v>14</v>
      </c>
      <c r="M125" s="119" t="s">
        <v>149</v>
      </c>
      <c r="N125" s="222"/>
      <c r="O125" s="102">
        <f>VLOOKUP(N92,'POINTS SCORE'!$B$10:$AI$39,32,FALSE)</f>
        <v>14</v>
      </c>
      <c r="P125" s="102">
        <f>VLOOKUP(N92,'POINTS SCORE'!$B$39:$AI$78,32,FALSE)</f>
        <v>14</v>
      </c>
      <c r="Q125" s="105" t="s">
        <v>149</v>
      </c>
      <c r="R125" s="222"/>
      <c r="S125" s="102" t="e">
        <f>VLOOKUP(R92,'POINTS SCORE'!$B$10:$AI$39,32,FALSE)</f>
        <v>#N/A</v>
      </c>
      <c r="T125" s="102" t="e">
        <f>VLOOKUP(R92,'POINTS SCORE'!$B$39:$AI$78,32,FALSE)</f>
        <v>#N/A</v>
      </c>
      <c r="U125" s="105" t="s">
        <v>149</v>
      </c>
      <c r="V125" s="222"/>
      <c r="W125" s="102" t="e">
        <f>VLOOKUP(V92,'POINTS SCORE'!$B$10:$AI$39,32,FALSE)</f>
        <v>#N/A</v>
      </c>
      <c r="X125" s="102" t="e">
        <f>VLOOKUP(V92,'POINTS SCORE'!$B$39:$AI$78,32,FALSE)</f>
        <v>#N/A</v>
      </c>
      <c r="Y125" s="105" t="s">
        <v>149</v>
      </c>
      <c r="Z125" s="222"/>
      <c r="AA125" s="102" t="e">
        <f>VLOOKUP(Z92,'POINTS SCORE'!$B$10:$AI$39,32,FALSE)</f>
        <v>#N/A</v>
      </c>
      <c r="AB125" s="102" t="e">
        <f>VLOOKUP(Z92,'POINTS SCORE'!$B$39:$AI$78,32,FALSE)</f>
        <v>#N/A</v>
      </c>
      <c r="AC125" s="105" t="s">
        <v>149</v>
      </c>
      <c r="AD125" s="222"/>
      <c r="AE125" s="102" t="e">
        <f>VLOOKUP(AD92,'POINTS SCORE'!$B$10:$AI$39,32,FALSE)</f>
        <v>#N/A</v>
      </c>
      <c r="AF125" s="106" t="e">
        <f>VLOOKUP(AD92,'POINTS SCORE'!$B$39:$AI$78,32,FALSE)</f>
        <v>#N/A</v>
      </c>
    </row>
    <row r="126" spans="1:32">
      <c r="A126" s="105" t="s">
        <v>149</v>
      </c>
      <c r="B126" s="222"/>
      <c r="C126" s="117">
        <f>VLOOKUP(B92,'POINTS SCORE'!$B$10:$AI$39,32,FALSE)</f>
        <v>14</v>
      </c>
      <c r="D126" s="117">
        <f>VLOOKUP(B92,'POINTS SCORE'!$B$39:$AI$78,32,FALSE)</f>
        <v>14</v>
      </c>
      <c r="E126" s="119" t="s">
        <v>149</v>
      </c>
      <c r="G126" s="117">
        <f>VLOOKUP(F92,'POINTS SCORE'!$B$10:$AI$39,32,FALSE)</f>
        <v>14</v>
      </c>
      <c r="H126" s="117">
        <f>VLOOKUP(F92,'POINTS SCORE'!$B$39:$AI$78,32,FALSE)</f>
        <v>14</v>
      </c>
      <c r="I126" s="119" t="s">
        <v>149</v>
      </c>
      <c r="J126" s="222"/>
      <c r="K126" s="117">
        <f>VLOOKUP(J92,'POINTS SCORE'!$B$10:$AI$39,32,FALSE)</f>
        <v>14</v>
      </c>
      <c r="L126" s="117">
        <f>VLOOKUP(J92,'POINTS SCORE'!$B$39:$AI$78,32,FALSE)</f>
        <v>14</v>
      </c>
      <c r="M126" s="119" t="s">
        <v>149</v>
      </c>
      <c r="N126" s="222"/>
      <c r="O126" s="102">
        <f>VLOOKUP(N92,'POINTS SCORE'!$B$10:$AI$39,32,FALSE)</f>
        <v>14</v>
      </c>
      <c r="P126" s="102">
        <f>VLOOKUP(N92,'POINTS SCORE'!$B$39:$AI$78,32,FALSE)</f>
        <v>14</v>
      </c>
      <c r="Q126" s="105" t="s">
        <v>149</v>
      </c>
      <c r="R126" s="222"/>
      <c r="S126" s="102" t="e">
        <f>VLOOKUP(R92,'POINTS SCORE'!$B$10:$AI$39,32,FALSE)</f>
        <v>#N/A</v>
      </c>
      <c r="T126" s="102" t="e">
        <f>VLOOKUP(R92,'POINTS SCORE'!$B$39:$AI$78,32,FALSE)</f>
        <v>#N/A</v>
      </c>
      <c r="U126" s="105" t="s">
        <v>149</v>
      </c>
      <c r="V126" s="222"/>
      <c r="W126" s="102" t="e">
        <f>VLOOKUP(V92,'POINTS SCORE'!$B$10:$AI$39,32,FALSE)</f>
        <v>#N/A</v>
      </c>
      <c r="X126" s="102" t="e">
        <f>VLOOKUP(V92,'POINTS SCORE'!$B$39:$AI$78,32,FALSE)</f>
        <v>#N/A</v>
      </c>
      <c r="Y126" s="105" t="s">
        <v>149</v>
      </c>
      <c r="Z126" s="222"/>
      <c r="AA126" s="102" t="e">
        <f>VLOOKUP(Z92,'POINTS SCORE'!$B$10:$AI$39,32,FALSE)</f>
        <v>#N/A</v>
      </c>
      <c r="AB126" s="102" t="e">
        <f>VLOOKUP(Z92,'POINTS SCORE'!$B$39:$AI$78,32,FALSE)</f>
        <v>#N/A</v>
      </c>
      <c r="AC126" s="105" t="s">
        <v>149</v>
      </c>
      <c r="AD126" s="222"/>
      <c r="AE126" s="102" t="e">
        <f>VLOOKUP(AD92,'POINTS SCORE'!$B$10:$AI$39,32,FALSE)</f>
        <v>#N/A</v>
      </c>
      <c r="AF126" s="106" t="e">
        <f>VLOOKUP(AD92,'POINTS SCORE'!$B$39:$AI$78,32,FALSE)</f>
        <v>#N/A</v>
      </c>
    </row>
    <row r="127" spans="1:32">
      <c r="A127" s="105" t="s">
        <v>149</v>
      </c>
      <c r="B127" s="222"/>
      <c r="C127" s="117">
        <f>VLOOKUP(B92,'POINTS SCORE'!$B$10:$AI$39,32,FALSE)</f>
        <v>14</v>
      </c>
      <c r="D127" s="117">
        <f>VLOOKUP(B92,'POINTS SCORE'!$B$39:$AI$78,32,FALSE)</f>
        <v>14</v>
      </c>
      <c r="E127" s="119" t="s">
        <v>149</v>
      </c>
      <c r="G127" s="117">
        <f>VLOOKUP(F92,'POINTS SCORE'!$B$10:$AI$39,32,FALSE)</f>
        <v>14</v>
      </c>
      <c r="H127" s="117">
        <f>VLOOKUP(F92,'POINTS SCORE'!$B$39:$AI$78,32,FALSE)</f>
        <v>14</v>
      </c>
      <c r="I127" s="119" t="s">
        <v>149</v>
      </c>
      <c r="J127" s="222"/>
      <c r="K127" s="117">
        <f>VLOOKUP(J92,'POINTS SCORE'!$B$10:$AI$39,32,FALSE)</f>
        <v>14</v>
      </c>
      <c r="L127" s="117">
        <f>VLOOKUP(J92,'POINTS SCORE'!$B$39:$AI$78,32,FALSE)</f>
        <v>14</v>
      </c>
      <c r="M127" s="119" t="s">
        <v>149</v>
      </c>
      <c r="N127" s="222"/>
      <c r="O127" s="102">
        <f>VLOOKUP(N92,'POINTS SCORE'!$B$10:$AI$39,32,FALSE)</f>
        <v>14</v>
      </c>
      <c r="P127" s="102">
        <f>VLOOKUP(N92,'POINTS SCORE'!$B$39:$AI$78,32,FALSE)</f>
        <v>14</v>
      </c>
      <c r="Q127" s="105" t="s">
        <v>149</v>
      </c>
      <c r="R127" s="222"/>
      <c r="S127" s="102" t="e">
        <f>VLOOKUP(R92,'POINTS SCORE'!$B$10:$AI$39,32,FALSE)</f>
        <v>#N/A</v>
      </c>
      <c r="T127" s="102" t="e">
        <f>VLOOKUP(R92,'POINTS SCORE'!$B$39:$AI$78,32,FALSE)</f>
        <v>#N/A</v>
      </c>
      <c r="U127" s="105" t="s">
        <v>149</v>
      </c>
      <c r="V127" s="222"/>
      <c r="W127" s="102" t="e">
        <f>VLOOKUP(V92,'POINTS SCORE'!$B$10:$AI$39,32,FALSE)</f>
        <v>#N/A</v>
      </c>
      <c r="X127" s="102" t="e">
        <f>VLOOKUP(V92,'POINTS SCORE'!$B$39:$AI$78,32,FALSE)</f>
        <v>#N/A</v>
      </c>
      <c r="Y127" s="105" t="s">
        <v>149</v>
      </c>
      <c r="Z127" s="222"/>
      <c r="AA127" s="102" t="e">
        <f>VLOOKUP(Z92,'POINTS SCORE'!$B$10:$AI$39,32,FALSE)</f>
        <v>#N/A</v>
      </c>
      <c r="AB127" s="102" t="e">
        <f>VLOOKUP(Z92,'POINTS SCORE'!$B$39:$AI$78,32,FALSE)</f>
        <v>#N/A</v>
      </c>
      <c r="AC127" s="105" t="s">
        <v>149</v>
      </c>
      <c r="AD127" s="222"/>
      <c r="AE127" s="102" t="e">
        <f>VLOOKUP(AD92,'POINTS SCORE'!$B$10:$AI$39,32,FALSE)</f>
        <v>#N/A</v>
      </c>
      <c r="AF127" s="106" t="e">
        <f>VLOOKUP(AD92,'POINTS SCORE'!$B$39:$AI$78,32,FALSE)</f>
        <v>#N/A</v>
      </c>
    </row>
    <row r="128" spans="1:32">
      <c r="A128" s="105" t="s">
        <v>149</v>
      </c>
      <c r="B128" s="222"/>
      <c r="C128" s="117">
        <f>VLOOKUP(B92,'POINTS SCORE'!$B$10:$AI$39,32,FALSE)</f>
        <v>14</v>
      </c>
      <c r="D128" s="117">
        <f>VLOOKUP(B92,'POINTS SCORE'!$B$39:$AI$78,32,FALSE)</f>
        <v>14</v>
      </c>
      <c r="E128" s="119" t="s">
        <v>149</v>
      </c>
      <c r="G128" s="117">
        <f>VLOOKUP(F92,'POINTS SCORE'!$B$10:$AI$39,32,FALSE)</f>
        <v>14</v>
      </c>
      <c r="H128" s="117">
        <f>VLOOKUP(F92,'POINTS SCORE'!$B$39:$AI$78,32,FALSE)</f>
        <v>14</v>
      </c>
      <c r="I128" s="119" t="s">
        <v>149</v>
      </c>
      <c r="J128" s="222"/>
      <c r="K128" s="117">
        <f>VLOOKUP(J92,'POINTS SCORE'!$B$10:$AI$39,32,FALSE)</f>
        <v>14</v>
      </c>
      <c r="L128" s="117">
        <f>VLOOKUP(J92,'POINTS SCORE'!$B$39:$AI$78,32,FALSE)</f>
        <v>14</v>
      </c>
      <c r="M128" s="119" t="s">
        <v>149</v>
      </c>
      <c r="N128" s="222"/>
      <c r="O128" s="102">
        <f>VLOOKUP(N92,'POINTS SCORE'!$B$10:$AI$39,32,FALSE)</f>
        <v>14</v>
      </c>
      <c r="P128" s="102">
        <f>VLOOKUP(N92,'POINTS SCORE'!$B$39:$AI$78,32,FALSE)</f>
        <v>14</v>
      </c>
      <c r="Q128" s="105" t="s">
        <v>149</v>
      </c>
      <c r="R128" s="222"/>
      <c r="S128" s="102" t="e">
        <f>VLOOKUP(R92,'POINTS SCORE'!$B$10:$AI$39,32,FALSE)</f>
        <v>#N/A</v>
      </c>
      <c r="T128" s="102" t="e">
        <f>VLOOKUP(R92,'POINTS SCORE'!$B$39:$AI$78,32,FALSE)</f>
        <v>#N/A</v>
      </c>
      <c r="U128" s="105" t="s">
        <v>149</v>
      </c>
      <c r="V128" s="222"/>
      <c r="W128" s="102" t="e">
        <f>VLOOKUP(V92,'POINTS SCORE'!$B$10:$AI$39,32,FALSE)</f>
        <v>#N/A</v>
      </c>
      <c r="X128" s="102" t="e">
        <f>VLOOKUP(V92,'POINTS SCORE'!$B$39:$AI$78,32,FALSE)</f>
        <v>#N/A</v>
      </c>
      <c r="Y128" s="105" t="s">
        <v>149</v>
      </c>
      <c r="Z128" s="222"/>
      <c r="AA128" s="102" t="e">
        <f>VLOOKUP(Z92,'POINTS SCORE'!$B$10:$AI$39,32,FALSE)</f>
        <v>#N/A</v>
      </c>
      <c r="AB128" s="102" t="e">
        <f>VLOOKUP(Z92,'POINTS SCORE'!$B$39:$AI$78,32,FALSE)</f>
        <v>#N/A</v>
      </c>
      <c r="AC128" s="105" t="s">
        <v>149</v>
      </c>
      <c r="AD128" s="222"/>
      <c r="AE128" s="102" t="e">
        <f>VLOOKUP(AD92,'POINTS SCORE'!$B$10:$AI$39,32,FALSE)</f>
        <v>#N/A</v>
      </c>
      <c r="AF128" s="106" t="e">
        <f>VLOOKUP(AD92,'POINTS SCORE'!$B$39:$AI$78,32,FALSE)</f>
        <v>#N/A</v>
      </c>
    </row>
    <row r="129" spans="1:32">
      <c r="A129" s="105" t="s">
        <v>150</v>
      </c>
      <c r="B129" s="222"/>
      <c r="C129" s="117">
        <f>VLOOKUP(B92,'POINTS SCORE'!$B$10:$AI$39,33,FALSE)</f>
        <v>14</v>
      </c>
      <c r="D129" s="117">
        <f>VLOOKUP(B92,'POINTS SCORE'!$B$39:$AI$78,33,FALSE)</f>
        <v>14</v>
      </c>
      <c r="E129" s="119" t="s">
        <v>150</v>
      </c>
      <c r="G129" s="117">
        <f>VLOOKUP(F92,'POINTS SCORE'!$B$10:$AI$39,33,FALSE)</f>
        <v>14</v>
      </c>
      <c r="H129" s="117">
        <f>VLOOKUP(F92,'POINTS SCORE'!$B$39:$AI$78,33,FALSE)</f>
        <v>14</v>
      </c>
      <c r="I129" s="119" t="s">
        <v>150</v>
      </c>
      <c r="J129" s="222"/>
      <c r="K129" s="117">
        <f>VLOOKUP(J92,'POINTS SCORE'!$B$10:$AI$39,33,FALSE)</f>
        <v>14</v>
      </c>
      <c r="L129" s="117">
        <f>VLOOKUP(J92,'POINTS SCORE'!$B$39:$AI$78,33,FALSE)</f>
        <v>14</v>
      </c>
      <c r="M129" s="119" t="s">
        <v>150</v>
      </c>
      <c r="N129" s="222"/>
      <c r="O129" s="102">
        <f>VLOOKUP(N92,'POINTS SCORE'!$B$10:$AI$39,33,FALSE)</f>
        <v>14</v>
      </c>
      <c r="P129" s="102">
        <f>VLOOKUP(N92,'POINTS SCORE'!$B$39:$AI$78,33,FALSE)</f>
        <v>14</v>
      </c>
      <c r="Q129" s="105" t="s">
        <v>150</v>
      </c>
      <c r="R129" s="222"/>
      <c r="S129" s="102" t="e">
        <f>VLOOKUP(R92,'POINTS SCORE'!$B$10:$AI$39,33,FALSE)</f>
        <v>#N/A</v>
      </c>
      <c r="T129" s="102" t="e">
        <f>VLOOKUP(R92,'POINTS SCORE'!$B$39:$AI$78,33,FALSE)</f>
        <v>#N/A</v>
      </c>
      <c r="U129" s="105" t="s">
        <v>150</v>
      </c>
      <c r="V129" s="222"/>
      <c r="W129" s="102" t="e">
        <f>VLOOKUP(V92,'POINTS SCORE'!$B$10:$AI$39,33,FALSE)</f>
        <v>#N/A</v>
      </c>
      <c r="X129" s="102" t="e">
        <f>VLOOKUP(V92,'POINTS SCORE'!$B$39:$AI$78,33,FALSE)</f>
        <v>#N/A</v>
      </c>
      <c r="Y129" s="105" t="s">
        <v>150</v>
      </c>
      <c r="Z129" s="222"/>
      <c r="AA129" s="102" t="e">
        <f>VLOOKUP(Z92,'POINTS SCORE'!$B$10:$AI$39,33,FALSE)</f>
        <v>#N/A</v>
      </c>
      <c r="AB129" s="102" t="e">
        <f>VLOOKUP(Z92,'POINTS SCORE'!$B$39:$AI$78,33,FALSE)</f>
        <v>#N/A</v>
      </c>
      <c r="AC129" s="105" t="s">
        <v>150</v>
      </c>
      <c r="AD129" s="222"/>
      <c r="AE129" s="102" t="e">
        <f>VLOOKUP(AD92,'POINTS SCORE'!$B$10:$AI$39,33,FALSE)</f>
        <v>#N/A</v>
      </c>
      <c r="AF129" s="106" t="e">
        <f>VLOOKUP(AD92,'POINTS SCORE'!$B$39:$AI$78,33,FALSE)</f>
        <v>#N/A</v>
      </c>
    </row>
    <row r="130" spans="1:32">
      <c r="A130" s="105" t="s">
        <v>150</v>
      </c>
      <c r="B130" s="222"/>
      <c r="C130" s="117">
        <f>VLOOKUP(B92,'POINTS SCORE'!$B$10:$AI$39,33,FALSE)</f>
        <v>14</v>
      </c>
      <c r="D130" s="117">
        <f>VLOOKUP(B92,'POINTS SCORE'!$B$39:$AI$78,33,FALSE)</f>
        <v>14</v>
      </c>
      <c r="E130" s="119" t="s">
        <v>150</v>
      </c>
      <c r="G130" s="117">
        <f>VLOOKUP(F92,'POINTS SCORE'!$B$10:$AI$39,33,FALSE)</f>
        <v>14</v>
      </c>
      <c r="H130" s="117">
        <f>VLOOKUP(F92,'POINTS SCORE'!$B$39:$AI$78,33,FALSE)</f>
        <v>14</v>
      </c>
      <c r="I130" s="119" t="s">
        <v>150</v>
      </c>
      <c r="J130" s="222"/>
      <c r="K130" s="117">
        <f>VLOOKUP(J92,'POINTS SCORE'!$B$10:$AI$39,33,FALSE)</f>
        <v>14</v>
      </c>
      <c r="L130" s="117">
        <f>VLOOKUP(J92,'POINTS SCORE'!$B$39:$AI$78,33,FALSE)</f>
        <v>14</v>
      </c>
      <c r="M130" s="119" t="s">
        <v>150</v>
      </c>
      <c r="N130" s="222"/>
      <c r="O130" s="102">
        <f>VLOOKUP(N92,'POINTS SCORE'!$B$10:$AI$39,33,FALSE)</f>
        <v>14</v>
      </c>
      <c r="P130" s="102">
        <f>VLOOKUP(N92,'POINTS SCORE'!$B$39:$AI$78,33,FALSE)</f>
        <v>14</v>
      </c>
      <c r="Q130" s="105" t="s">
        <v>150</v>
      </c>
      <c r="R130" s="222"/>
      <c r="S130" s="102" t="e">
        <f>VLOOKUP(R92,'POINTS SCORE'!$B$10:$AI$39,33,FALSE)</f>
        <v>#N/A</v>
      </c>
      <c r="T130" s="102" t="e">
        <f>VLOOKUP(R92,'POINTS SCORE'!$B$39:$AI$78,33,FALSE)</f>
        <v>#N/A</v>
      </c>
      <c r="U130" s="105" t="s">
        <v>150</v>
      </c>
      <c r="V130" s="222"/>
      <c r="W130" s="102" t="e">
        <f>VLOOKUP(V92,'POINTS SCORE'!$B$10:$AI$39,33,FALSE)</f>
        <v>#N/A</v>
      </c>
      <c r="X130" s="102" t="e">
        <f>VLOOKUP(V92,'POINTS SCORE'!$B$39:$AI$78,33,FALSE)</f>
        <v>#N/A</v>
      </c>
      <c r="Y130" s="105" t="s">
        <v>150</v>
      </c>
      <c r="Z130" s="222"/>
      <c r="AA130" s="102" t="e">
        <f>VLOOKUP(Z92,'POINTS SCORE'!$B$10:$AI$39,33,FALSE)</f>
        <v>#N/A</v>
      </c>
      <c r="AB130" s="102" t="e">
        <f>VLOOKUP(Z92,'POINTS SCORE'!$B$39:$AI$78,33,FALSE)</f>
        <v>#N/A</v>
      </c>
      <c r="AC130" s="105" t="s">
        <v>150</v>
      </c>
      <c r="AD130" s="222"/>
      <c r="AE130" s="102" t="e">
        <f>VLOOKUP(AD92,'POINTS SCORE'!$B$10:$AI$39,33,FALSE)</f>
        <v>#N/A</v>
      </c>
      <c r="AF130" s="106" t="e">
        <f>VLOOKUP(AD92,'POINTS SCORE'!$B$39:$AI$78,33,FALSE)</f>
        <v>#N/A</v>
      </c>
    </row>
    <row r="131" spans="1:32">
      <c r="A131" s="105" t="s">
        <v>150</v>
      </c>
      <c r="B131" s="222"/>
      <c r="C131" s="117">
        <f>VLOOKUP(B92,'POINTS SCORE'!$B$10:$AI$39,33,FALSE)</f>
        <v>14</v>
      </c>
      <c r="D131" s="117">
        <f>VLOOKUP(B92,'POINTS SCORE'!$B$39:$AI$78,33,FALSE)</f>
        <v>14</v>
      </c>
      <c r="E131" s="119" t="s">
        <v>150</v>
      </c>
      <c r="G131" s="117">
        <f>VLOOKUP(F92,'POINTS SCORE'!$B$10:$AI$39,33,FALSE)</f>
        <v>14</v>
      </c>
      <c r="H131" s="117">
        <f>VLOOKUP(F92,'POINTS SCORE'!$B$39:$AI$78,33,FALSE)</f>
        <v>14</v>
      </c>
      <c r="I131" s="119" t="s">
        <v>150</v>
      </c>
      <c r="J131" s="222"/>
      <c r="K131" s="117">
        <f>VLOOKUP(J92,'POINTS SCORE'!$B$10:$AI$39,33,FALSE)</f>
        <v>14</v>
      </c>
      <c r="L131" s="117">
        <f>VLOOKUP(J92,'POINTS SCORE'!$B$39:$AI$78,33,FALSE)</f>
        <v>14</v>
      </c>
      <c r="M131" s="119" t="s">
        <v>150</v>
      </c>
      <c r="N131" s="222"/>
      <c r="O131" s="102">
        <f>VLOOKUP(N92,'POINTS SCORE'!$B$10:$AI$39,33,FALSE)</f>
        <v>14</v>
      </c>
      <c r="P131" s="102">
        <f>VLOOKUP(N92,'POINTS SCORE'!$B$39:$AI$78,33,FALSE)</f>
        <v>14</v>
      </c>
      <c r="Q131" s="105" t="s">
        <v>150</v>
      </c>
      <c r="R131" s="222"/>
      <c r="S131" s="102" t="e">
        <f>VLOOKUP(R92,'POINTS SCORE'!$B$10:$AI$39,33,FALSE)</f>
        <v>#N/A</v>
      </c>
      <c r="T131" s="102" t="e">
        <f>VLOOKUP(R92,'POINTS SCORE'!$B$39:$AI$78,33,FALSE)</f>
        <v>#N/A</v>
      </c>
      <c r="U131" s="105" t="s">
        <v>150</v>
      </c>
      <c r="V131" s="222"/>
      <c r="W131" s="102" t="e">
        <f>VLOOKUP(V92,'POINTS SCORE'!$B$10:$AI$39,33,FALSE)</f>
        <v>#N/A</v>
      </c>
      <c r="X131" s="102" t="e">
        <f>VLOOKUP(V92,'POINTS SCORE'!$B$39:$AI$78,33,FALSE)</f>
        <v>#N/A</v>
      </c>
      <c r="Y131" s="105" t="s">
        <v>150</v>
      </c>
      <c r="Z131" s="222"/>
      <c r="AA131" s="102" t="e">
        <f>VLOOKUP(Z92,'POINTS SCORE'!$B$10:$AI$39,33,FALSE)</f>
        <v>#N/A</v>
      </c>
      <c r="AB131" s="102" t="e">
        <f>VLOOKUP(Z92,'POINTS SCORE'!$B$39:$AI$78,33,FALSE)</f>
        <v>#N/A</v>
      </c>
      <c r="AC131" s="105" t="s">
        <v>150</v>
      </c>
      <c r="AD131" s="222"/>
      <c r="AE131" s="102" t="e">
        <f>VLOOKUP(AD92,'POINTS SCORE'!$B$10:$AI$39,33,FALSE)</f>
        <v>#N/A</v>
      </c>
      <c r="AF131" s="106" t="e">
        <f>VLOOKUP(AD92,'POINTS SCORE'!$B$39:$AI$78,33,FALSE)</f>
        <v>#N/A</v>
      </c>
    </row>
    <row r="132" spans="1:32">
      <c r="A132" s="105" t="s">
        <v>151</v>
      </c>
      <c r="B132" s="222"/>
      <c r="C132" s="117">
        <f>VLOOKUP(B92,'POINTS SCORE'!$B$10:$AI$39,34,FALSE)</f>
        <v>0</v>
      </c>
      <c r="D132" s="117">
        <f>VLOOKUP(B92,'POINTS SCORE'!$B$39:$AI$78,34,FALSE)</f>
        <v>0</v>
      </c>
      <c r="E132" s="119" t="s">
        <v>151</v>
      </c>
      <c r="G132" s="117">
        <f>VLOOKUP(F92,'POINTS SCORE'!$B$10:$AI$39,34,FALSE)</f>
        <v>0</v>
      </c>
      <c r="H132" s="117">
        <f>VLOOKUP(F92,'POINTS SCORE'!$B$39:$AI$78,34,FALSE)</f>
        <v>0</v>
      </c>
      <c r="I132" s="119" t="s">
        <v>151</v>
      </c>
      <c r="J132" s="222"/>
      <c r="K132" s="117">
        <f>VLOOKUP(J92,'POINTS SCORE'!$B$10:$AI$39,34,FALSE)</f>
        <v>0</v>
      </c>
      <c r="L132" s="117">
        <f>VLOOKUP(J92,'POINTS SCORE'!$B$39:$AI$78,34,FALSE)</f>
        <v>0</v>
      </c>
      <c r="M132" s="119" t="s">
        <v>151</v>
      </c>
      <c r="N132" s="222"/>
      <c r="O132" s="102">
        <f>VLOOKUP(N92,'POINTS SCORE'!$B$10:$AI$39,34,FALSE)</f>
        <v>0</v>
      </c>
      <c r="P132" s="102">
        <f>VLOOKUP(N92,'POINTS SCORE'!$B$39:$AI$78,34,FALSE)</f>
        <v>0</v>
      </c>
      <c r="Q132" s="105" t="s">
        <v>151</v>
      </c>
      <c r="R132" s="222"/>
      <c r="S132" s="102" t="e">
        <f>VLOOKUP(R92,'POINTS SCORE'!$B$10:$AI$39,34,FALSE)</f>
        <v>#N/A</v>
      </c>
      <c r="T132" s="102" t="e">
        <f>VLOOKUP(R92,'POINTS SCORE'!$B$39:$AI$78,34,FALSE)</f>
        <v>#N/A</v>
      </c>
      <c r="U132" s="105" t="s">
        <v>151</v>
      </c>
      <c r="V132" s="222"/>
      <c r="W132" s="102" t="e">
        <f>VLOOKUP(V92,'POINTS SCORE'!$B$10:$AI$39,34,FALSE)</f>
        <v>#N/A</v>
      </c>
      <c r="X132" s="102" t="e">
        <f>VLOOKUP(V92,'POINTS SCORE'!$B$39:$AI$78,34,FALSE)</f>
        <v>#N/A</v>
      </c>
      <c r="Y132" s="105" t="s">
        <v>151</v>
      </c>
      <c r="Z132" s="222"/>
      <c r="AA132" s="102" t="e">
        <f>VLOOKUP(Z92,'POINTS SCORE'!$B$10:$AI$39,34,FALSE)</f>
        <v>#N/A</v>
      </c>
      <c r="AB132" s="102" t="e">
        <f>VLOOKUP(Z92,'POINTS SCORE'!$B$39:$AI$78,34,FALSE)</f>
        <v>#N/A</v>
      </c>
      <c r="AC132" s="105" t="s">
        <v>151</v>
      </c>
      <c r="AD132" s="222"/>
      <c r="AE132" s="102" t="e">
        <f>VLOOKUP(AD92,'POINTS SCORE'!$B$10:$AI$39,34,FALSE)</f>
        <v>#N/A</v>
      </c>
      <c r="AF132" s="106" t="e">
        <f>VLOOKUP(AD92,'POINTS SCORE'!$B$39:$AI$78,34,FALSE)</f>
        <v>#N/A</v>
      </c>
    </row>
    <row r="133" spans="1:32">
      <c r="A133" s="105" t="s">
        <v>151</v>
      </c>
      <c r="B133" s="222"/>
      <c r="C133" s="117">
        <f>VLOOKUP(B92,'POINTS SCORE'!$B$10:$AI$39,34,FALSE)</f>
        <v>0</v>
      </c>
      <c r="D133" s="117">
        <f>VLOOKUP(B92,'POINTS SCORE'!$B$39:$AI$78,34,FALSE)</f>
        <v>0</v>
      </c>
      <c r="E133" s="119" t="s">
        <v>151</v>
      </c>
      <c r="G133" s="117">
        <f>VLOOKUP(F92,'POINTS SCORE'!$B$10:$AI$39,34,FALSE)</f>
        <v>0</v>
      </c>
      <c r="H133" s="117">
        <f>VLOOKUP(F92,'POINTS SCORE'!$B$39:$AI$78,34,FALSE)</f>
        <v>0</v>
      </c>
      <c r="I133" s="119" t="s">
        <v>151</v>
      </c>
      <c r="J133" s="222"/>
      <c r="K133" s="117">
        <f>VLOOKUP(J92,'POINTS SCORE'!$B$10:$AI$39,34,FALSE)</f>
        <v>0</v>
      </c>
      <c r="L133" s="117">
        <f>VLOOKUP(J92,'POINTS SCORE'!$B$39:$AI$78,34,FALSE)</f>
        <v>0</v>
      </c>
      <c r="M133" s="119" t="s">
        <v>151</v>
      </c>
      <c r="N133" s="222"/>
      <c r="O133" s="102">
        <f>VLOOKUP(N92,'POINTS SCORE'!$B$10:$AI$39,34,FALSE)</f>
        <v>0</v>
      </c>
      <c r="P133" s="102">
        <f>VLOOKUP(N92,'POINTS SCORE'!$B$39:$AI$78,34,FALSE)</f>
        <v>0</v>
      </c>
      <c r="Q133" s="105" t="s">
        <v>151</v>
      </c>
      <c r="R133" s="222"/>
      <c r="S133" s="102" t="e">
        <f>VLOOKUP(R92,'POINTS SCORE'!$B$10:$AI$39,34,FALSE)</f>
        <v>#N/A</v>
      </c>
      <c r="T133" s="102" t="e">
        <f>VLOOKUP(R92,'POINTS SCORE'!$B$39:$AI$78,34,FALSE)</f>
        <v>#N/A</v>
      </c>
      <c r="U133" s="105" t="s">
        <v>151</v>
      </c>
      <c r="V133" s="222"/>
      <c r="W133" s="102" t="e">
        <f>VLOOKUP(V92,'POINTS SCORE'!$B$10:$AI$39,34,FALSE)</f>
        <v>#N/A</v>
      </c>
      <c r="X133" s="102" t="e">
        <f>VLOOKUP(V92,'POINTS SCORE'!$B$39:$AI$78,34,FALSE)</f>
        <v>#N/A</v>
      </c>
      <c r="Y133" s="105" t="s">
        <v>151</v>
      </c>
      <c r="Z133" s="222"/>
      <c r="AA133" s="102" t="e">
        <f>VLOOKUP(Z92,'POINTS SCORE'!$B$10:$AI$39,34,FALSE)</f>
        <v>#N/A</v>
      </c>
      <c r="AB133" s="102" t="e">
        <f>VLOOKUP(Z92,'POINTS SCORE'!$B$39:$AI$78,34,FALSE)</f>
        <v>#N/A</v>
      </c>
      <c r="AC133" s="105" t="s">
        <v>151</v>
      </c>
      <c r="AD133" s="222"/>
      <c r="AE133" s="102" t="e">
        <f>VLOOKUP(AD92,'POINTS SCORE'!$B$10:$AI$39,34,FALSE)</f>
        <v>#N/A</v>
      </c>
      <c r="AF133" s="106" t="e">
        <f>VLOOKUP(AD92,'POINTS SCORE'!$B$39:$AI$78,34,FALSE)</f>
        <v>#N/A</v>
      </c>
    </row>
    <row r="134" spans="1:32">
      <c r="A134" s="105" t="s">
        <v>151</v>
      </c>
      <c r="B134" s="222"/>
      <c r="C134" s="117">
        <f>VLOOKUP(B92,'POINTS SCORE'!$B$10:$AI$39,34,FALSE)</f>
        <v>0</v>
      </c>
      <c r="D134" s="117">
        <f>VLOOKUP(B92,'POINTS SCORE'!$B$39:$AI$78,34,FALSE)</f>
        <v>0</v>
      </c>
      <c r="E134" s="119" t="s">
        <v>151</v>
      </c>
      <c r="G134" s="117">
        <f>VLOOKUP(F92,'POINTS SCORE'!$B$10:$AI$39,34,FALSE)</f>
        <v>0</v>
      </c>
      <c r="H134" s="117">
        <f>VLOOKUP(F92,'POINTS SCORE'!$B$39:$AI$78,34,FALSE)</f>
        <v>0</v>
      </c>
      <c r="I134" s="119" t="s">
        <v>151</v>
      </c>
      <c r="J134" s="222"/>
      <c r="K134" s="117">
        <f>VLOOKUP(J92,'POINTS SCORE'!$B$10:$AI$39,34,FALSE)</f>
        <v>0</v>
      </c>
      <c r="L134" s="117">
        <f>VLOOKUP(J92,'POINTS SCORE'!$B$39:$AI$78,34,FALSE)</f>
        <v>0</v>
      </c>
      <c r="M134" s="119" t="s">
        <v>151</v>
      </c>
      <c r="N134" s="222"/>
      <c r="O134" s="102">
        <f>VLOOKUP(N92,'POINTS SCORE'!$B$10:$AI$39,34,FALSE)</f>
        <v>0</v>
      </c>
      <c r="P134" s="102">
        <f>VLOOKUP(N92,'POINTS SCORE'!$B$39:$AI$78,34,FALSE)</f>
        <v>0</v>
      </c>
      <c r="Q134" s="105" t="s">
        <v>151</v>
      </c>
      <c r="R134" s="222"/>
      <c r="S134" s="102" t="e">
        <f>VLOOKUP(R92,'POINTS SCORE'!$B$10:$AI$39,34,FALSE)</f>
        <v>#N/A</v>
      </c>
      <c r="T134" s="102" t="e">
        <f>VLOOKUP(R92,'POINTS SCORE'!$B$39:$AI$78,34,FALSE)</f>
        <v>#N/A</v>
      </c>
      <c r="U134" s="105" t="s">
        <v>151</v>
      </c>
      <c r="V134" s="222"/>
      <c r="W134" s="102" t="e">
        <f>VLOOKUP(V92,'POINTS SCORE'!$B$10:$AI$39,34,FALSE)</f>
        <v>#N/A</v>
      </c>
      <c r="X134" s="102" t="e">
        <f>VLOOKUP(V92,'POINTS SCORE'!$B$39:$AI$78,34,FALSE)</f>
        <v>#N/A</v>
      </c>
      <c r="Y134" s="105" t="s">
        <v>151</v>
      </c>
      <c r="Z134" s="222"/>
      <c r="AA134" s="102" t="e">
        <f>VLOOKUP(Z92,'POINTS SCORE'!$B$10:$AI$39,34,FALSE)</f>
        <v>#N/A</v>
      </c>
      <c r="AB134" s="102" t="e">
        <f>VLOOKUP(Z92,'POINTS SCORE'!$B$39:$AI$78,34,FALSE)</f>
        <v>#N/A</v>
      </c>
      <c r="AC134" s="105" t="s">
        <v>151</v>
      </c>
      <c r="AD134" s="222"/>
      <c r="AE134" s="102" t="e">
        <f>VLOOKUP(AD92,'POINTS SCORE'!$B$10:$AI$39,34,FALSE)</f>
        <v>#N/A</v>
      </c>
      <c r="AF134" s="106" t="e">
        <f>VLOOKUP(AD92,'POINTS SCORE'!$B$39:$AI$78,34,FALSE)</f>
        <v>#N/A</v>
      </c>
    </row>
    <row r="135" spans="1:32">
      <c r="A135" s="105"/>
      <c r="E135" s="119"/>
      <c r="H135" s="118"/>
      <c r="I135" s="119"/>
      <c r="L135" s="118"/>
      <c r="M135" s="119"/>
      <c r="P135" s="106"/>
      <c r="Q135" s="105"/>
      <c r="T135" s="106"/>
      <c r="U135" s="105"/>
      <c r="X135" s="106"/>
      <c r="Y135" s="105"/>
      <c r="AB135" s="106"/>
      <c r="AC135" s="105"/>
      <c r="AF135" s="106"/>
    </row>
    <row r="136" spans="1:32" ht="13.5" thickBot="1">
      <c r="A136" s="158"/>
      <c r="B136" s="159"/>
      <c r="C136" s="160"/>
      <c r="D136" s="160"/>
      <c r="E136" s="161"/>
      <c r="F136" s="160"/>
      <c r="G136" s="160"/>
      <c r="H136" s="162"/>
      <c r="I136" s="161"/>
      <c r="J136" s="160"/>
      <c r="K136" s="160"/>
      <c r="L136" s="162"/>
      <c r="M136" s="161"/>
      <c r="N136" s="160"/>
      <c r="O136" s="159"/>
      <c r="P136" s="163"/>
      <c r="Q136" s="158"/>
      <c r="R136" s="159"/>
      <c r="S136" s="159"/>
      <c r="T136" s="163"/>
      <c r="U136" s="158"/>
      <c r="V136" s="159"/>
      <c r="W136" s="159"/>
      <c r="X136" s="163"/>
      <c r="Y136" s="158"/>
      <c r="Z136" s="159"/>
      <c r="AA136" s="159"/>
      <c r="AB136" s="163"/>
      <c r="AC136" s="158"/>
      <c r="AD136" s="159"/>
      <c r="AE136" s="159"/>
      <c r="AF136" s="163"/>
    </row>
  </sheetData>
  <autoFilter ref="A5:O84" xr:uid="{A1B49536-9172-4F07-A44F-4B1C2EF7BD38}">
    <sortState xmlns:xlrd2="http://schemas.microsoft.com/office/spreadsheetml/2017/richdata2" ref="A6:O30">
      <sortCondition descending="1" ref="D5:D84"/>
    </sortState>
  </autoFilter>
  <mergeCells count="9">
    <mergeCell ref="AC89:AF89"/>
    <mergeCell ref="A89:D89"/>
    <mergeCell ref="E89:H89"/>
    <mergeCell ref="I2:L2"/>
    <mergeCell ref="I89:L89"/>
    <mergeCell ref="M89:P89"/>
    <mergeCell ref="Q89:T89"/>
    <mergeCell ref="U89:X89"/>
    <mergeCell ref="Y89:AB89"/>
  </mergeCells>
  <phoneticPr fontId="0" type="noConversion"/>
  <pageMargins left="0.39370078740157483" right="0.35433070866141736" top="0.98425196850393704" bottom="0.98425196850393704" header="0.51181102362204722" footer="0.51181102362204722"/>
  <pageSetup paperSize="9" scale="61" orientation="landscape"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39" id="{C25045B2-CDBD-41A2-A7BA-D792FA316F7F}">
            <xm:f>VLOOKUP(B93,'Club Member Export'!$D:$D,1,FALSE)=B93</xm:f>
            <x14:dxf>
              <fill>
                <patternFill>
                  <bgColor rgb="FFFFFF00"/>
                </patternFill>
              </fill>
            </x14:dxf>
          </x14:cfRule>
          <xm:sqref>F93:F134 B93:B134 J93:J134 N93:N134 R93:R134 V93:V134 Z93:Z134 AD93:AD134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3F844-FB65-4BB9-A934-259CC335ED7F}">
  <sheetPr>
    <tabColor theme="7" tint="-0.249977111117893"/>
    <pageSetUpPr fitToPage="1"/>
  </sheetPr>
  <dimension ref="A1:AF136"/>
  <sheetViews>
    <sheetView workbookViewId="0"/>
  </sheetViews>
  <sheetFormatPr defaultColWidth="8.85546875" defaultRowHeight="12.75"/>
  <cols>
    <col min="1" max="1" width="15.42578125" style="102" bestFit="1" customWidth="1"/>
    <col min="2" max="2" width="23.140625" style="102" customWidth="1"/>
    <col min="3" max="3" width="19.42578125" style="102" bestFit="1" customWidth="1"/>
    <col min="4" max="4" width="24.7109375" style="111" bestFit="1" customWidth="1"/>
    <col min="5" max="5" width="19.28515625" style="111" customWidth="1"/>
    <col min="6" max="6" width="19.5703125" style="111" customWidth="1"/>
    <col min="7" max="7" width="12.28515625" style="111" bestFit="1" customWidth="1"/>
    <col min="8" max="8" width="19.28515625" style="111" customWidth="1"/>
    <col min="9" max="9" width="19.5703125" style="111" customWidth="1"/>
    <col min="10" max="10" width="19.140625" style="111" customWidth="1"/>
    <col min="11" max="11" width="11.5703125" style="111" bestFit="1" customWidth="1"/>
    <col min="12" max="12" width="18.85546875" style="111" bestFit="1" customWidth="1"/>
    <col min="13" max="13" width="18.85546875" style="111" customWidth="1"/>
    <col min="14" max="14" width="21.7109375" style="111" bestFit="1" customWidth="1"/>
    <col min="15" max="15" width="15" style="102" customWidth="1"/>
    <col min="16" max="16" width="18.85546875" style="102" bestFit="1" customWidth="1"/>
    <col min="17" max="19" width="15" style="102" customWidth="1"/>
    <col min="20" max="20" width="18.85546875" style="102" bestFit="1" customWidth="1"/>
    <col min="21" max="23" width="15" style="102" customWidth="1"/>
    <col min="24" max="24" width="18.85546875" style="102" bestFit="1" customWidth="1"/>
    <col min="25" max="27" width="15" style="102" customWidth="1"/>
    <col min="28" max="28" width="18.85546875" style="102" bestFit="1" customWidth="1"/>
    <col min="29" max="29" width="15" style="102" customWidth="1"/>
    <col min="30" max="30" width="14.5703125" style="102" customWidth="1"/>
    <col min="31" max="31" width="16.85546875" style="102" bestFit="1" customWidth="1"/>
    <col min="32" max="32" width="18.85546875" style="102" bestFit="1" customWidth="1"/>
    <col min="33" max="36" width="12.5703125" style="102" customWidth="1"/>
    <col min="37" max="16384" width="8.85546875" style="102"/>
  </cols>
  <sheetData>
    <row r="1" spans="1:29" ht="15" customHeight="1">
      <c r="M1" s="213"/>
      <c r="N1" s="213"/>
      <c r="O1" s="148"/>
    </row>
    <row r="2" spans="1:29" ht="15" customHeight="1">
      <c r="B2" s="101" t="s">
        <v>6</v>
      </c>
      <c r="C2" s="140" t="s">
        <v>164</v>
      </c>
      <c r="G2" s="254"/>
      <c r="H2" s="254"/>
      <c r="I2" s="254"/>
      <c r="J2" s="254"/>
      <c r="M2" s="213"/>
      <c r="N2" s="213"/>
      <c r="O2" s="148"/>
      <c r="P2" s="148"/>
      <c r="Q2" s="148"/>
      <c r="R2" s="148"/>
      <c r="S2" s="148"/>
      <c r="T2" s="148"/>
      <c r="U2" s="148"/>
      <c r="V2" s="148"/>
      <c r="W2" s="148"/>
      <c r="X2" s="148"/>
      <c r="Y2" s="148"/>
      <c r="Z2" s="148"/>
    </row>
    <row r="3" spans="1:29" ht="15" customHeight="1">
      <c r="M3" s="213"/>
      <c r="N3" s="213"/>
      <c r="O3" s="148"/>
      <c r="P3" s="148"/>
      <c r="Q3" s="148"/>
      <c r="R3" s="148"/>
      <c r="S3" s="148"/>
      <c r="T3" s="148"/>
      <c r="U3" s="148"/>
      <c r="V3" s="148"/>
      <c r="W3" s="148"/>
      <c r="X3" s="148"/>
      <c r="Y3" s="148"/>
      <c r="Z3" s="148"/>
    </row>
    <row r="4" spans="1:29" ht="15" customHeight="1">
      <c r="A4" s="11"/>
      <c r="B4" s="58"/>
      <c r="C4" s="11"/>
      <c r="D4" s="213"/>
      <c r="E4" s="213"/>
      <c r="F4" s="213"/>
      <c r="G4" s="213"/>
      <c r="H4" s="213"/>
      <c r="I4" s="213"/>
      <c r="J4" s="213"/>
      <c r="K4" s="213"/>
      <c r="L4" s="213"/>
      <c r="M4" s="213"/>
      <c r="N4" s="213"/>
      <c r="O4" s="148"/>
      <c r="P4" s="148"/>
      <c r="Q4" s="148"/>
      <c r="R4" s="148"/>
      <c r="S4" s="148"/>
      <c r="T4" s="148"/>
      <c r="U4" s="148"/>
      <c r="V4" s="148"/>
      <c r="W4" s="148"/>
      <c r="X4" s="148"/>
      <c r="Y4" s="148"/>
      <c r="Z4" s="148"/>
      <c r="AA4" s="148"/>
      <c r="AB4" s="148"/>
      <c r="AC4" s="148"/>
    </row>
    <row r="5" spans="1:29" s="107" customFormat="1" ht="15" customHeight="1">
      <c r="A5" s="72" t="s">
        <v>9</v>
      </c>
      <c r="B5" s="72" t="s">
        <v>8</v>
      </c>
      <c r="C5" s="72" t="s">
        <v>5</v>
      </c>
      <c r="D5" s="110" t="s">
        <v>10</v>
      </c>
      <c r="E5" s="214" t="s">
        <v>152</v>
      </c>
      <c r="F5" s="215" t="s">
        <v>153</v>
      </c>
      <c r="G5" s="166" t="s">
        <v>0</v>
      </c>
      <c r="H5" s="216" t="s">
        <v>51</v>
      </c>
      <c r="I5" s="217" t="s">
        <v>154</v>
      </c>
      <c r="J5" s="218" t="s">
        <v>155</v>
      </c>
      <c r="K5" s="170" t="s">
        <v>4</v>
      </c>
      <c r="L5" s="219" t="s">
        <v>156</v>
      </c>
      <c r="M5" s="220" t="s">
        <v>157</v>
      </c>
      <c r="N5" s="221" t="s">
        <v>158</v>
      </c>
      <c r="O5" s="174" t="s">
        <v>21</v>
      </c>
    </row>
    <row r="6" spans="1:29" ht="15" customHeight="1">
      <c r="A6" s="59" t="s">
        <v>281</v>
      </c>
      <c r="B6" s="98" t="s">
        <v>225</v>
      </c>
      <c r="C6" s="98">
        <f t="shared" ref="C6:C30" si="0">SUM(E6:O6)</f>
        <v>123</v>
      </c>
      <c r="D6" s="153">
        <f>SUM(E6:N6)-MIN(E6:I6)</f>
        <v>109</v>
      </c>
      <c r="E6" s="90">
        <f t="shared" ref="E6:E30" si="1">IFERROR(VLOOKUP(B6,$B$93:$C$134,2,FALSE),0)</f>
        <v>14</v>
      </c>
      <c r="F6" s="90">
        <f t="shared" ref="F6:F30" si="2">IFERROR(VLOOKUP(B6,$F$93:$G$134,2,FALSE),0)</f>
        <v>29</v>
      </c>
      <c r="G6" s="77"/>
      <c r="H6" s="90">
        <f t="shared" ref="H6:H30" si="3">IFERROR(VLOOKUP(B6,$J$93:$K$134,2,FALSE),0)</f>
        <v>40</v>
      </c>
      <c r="I6" s="90">
        <f t="shared" ref="I6:I30" si="4">IFERROR(VLOOKUP(B6,$N$93:$O$134,2,FALSE),0)</f>
        <v>40</v>
      </c>
      <c r="J6" s="154">
        <f t="shared" ref="J6:J30" si="5">IFERROR(VLOOKUP(B6,$R$93:$S$134,2,FALSE),0)</f>
        <v>0</v>
      </c>
      <c r="K6" s="77"/>
      <c r="L6" s="154">
        <f t="shared" ref="L6:L30" si="6">IFERROR(VLOOKUP(B6,$V$93:$W$134,2,FALSE),0)</f>
        <v>0</v>
      </c>
      <c r="M6" s="154">
        <f t="shared" ref="M6:M30" si="7">IFERROR(VLOOKUP(B6,$Z$93:$AA$134,2,FALSE),0)</f>
        <v>0</v>
      </c>
      <c r="N6" s="155">
        <f t="shared" ref="N6:N30" si="8">IFERROR(VLOOKUP(B6,$AD$93:$AE$134,2,FALSE),0)</f>
        <v>0</v>
      </c>
      <c r="O6" s="77"/>
    </row>
    <row r="7" spans="1:29" ht="15" customHeight="1">
      <c r="A7" s="59" t="s">
        <v>47</v>
      </c>
      <c r="B7" s="98" t="s">
        <v>99</v>
      </c>
      <c r="C7" s="98">
        <f t="shared" si="0"/>
        <v>129</v>
      </c>
      <c r="D7" s="153">
        <f t="shared" ref="D7:D70" si="9">SUM(E7:N7)-MIN(E7:I7)</f>
        <v>100</v>
      </c>
      <c r="E7" s="90">
        <f t="shared" si="1"/>
        <v>29</v>
      </c>
      <c r="F7" s="90">
        <f t="shared" si="2"/>
        <v>32</v>
      </c>
      <c r="G7" s="77"/>
      <c r="H7" s="90">
        <f t="shared" si="3"/>
        <v>34</v>
      </c>
      <c r="I7" s="90">
        <f t="shared" si="4"/>
        <v>34</v>
      </c>
      <c r="J7" s="154">
        <f t="shared" si="5"/>
        <v>0</v>
      </c>
      <c r="K7" s="77"/>
      <c r="L7" s="154">
        <f t="shared" si="6"/>
        <v>0</v>
      </c>
      <c r="M7" s="154">
        <f t="shared" si="7"/>
        <v>0</v>
      </c>
      <c r="N7" s="155">
        <f t="shared" si="8"/>
        <v>0</v>
      </c>
      <c r="O7" s="77"/>
    </row>
    <row r="8" spans="1:29" ht="15" customHeight="1">
      <c r="A8" s="59" t="s">
        <v>47</v>
      </c>
      <c r="B8" s="98" t="s">
        <v>81</v>
      </c>
      <c r="C8" s="98">
        <f t="shared" si="0"/>
        <v>99</v>
      </c>
      <c r="D8" s="153">
        <f t="shared" si="9"/>
        <v>99</v>
      </c>
      <c r="E8" s="90">
        <f t="shared" si="1"/>
        <v>31</v>
      </c>
      <c r="F8" s="90">
        <f t="shared" si="2"/>
        <v>40</v>
      </c>
      <c r="G8" s="77"/>
      <c r="H8" s="90">
        <f t="shared" si="3"/>
        <v>0</v>
      </c>
      <c r="I8" s="90">
        <f t="shared" si="4"/>
        <v>28</v>
      </c>
      <c r="J8" s="154">
        <f t="shared" si="5"/>
        <v>0</v>
      </c>
      <c r="K8" s="77"/>
      <c r="L8" s="154">
        <f t="shared" si="6"/>
        <v>0</v>
      </c>
      <c r="M8" s="154">
        <f t="shared" si="7"/>
        <v>0</v>
      </c>
      <c r="N8" s="155">
        <f t="shared" si="8"/>
        <v>0</v>
      </c>
      <c r="O8" s="77"/>
    </row>
    <row r="9" spans="1:29" ht="15" customHeight="1">
      <c r="A9" s="59" t="s">
        <v>47</v>
      </c>
      <c r="B9" s="98" t="s">
        <v>62</v>
      </c>
      <c r="C9" s="98">
        <f t="shared" si="0"/>
        <v>129</v>
      </c>
      <c r="D9" s="153">
        <f t="shared" si="9"/>
        <v>99</v>
      </c>
      <c r="E9" s="90">
        <f t="shared" si="1"/>
        <v>33</v>
      </c>
      <c r="F9" s="90">
        <f t="shared" si="2"/>
        <v>34</v>
      </c>
      <c r="G9" s="77"/>
      <c r="H9" s="90">
        <f t="shared" si="3"/>
        <v>32</v>
      </c>
      <c r="I9" s="90">
        <f t="shared" si="4"/>
        <v>30</v>
      </c>
      <c r="J9" s="154">
        <f t="shared" si="5"/>
        <v>0</v>
      </c>
      <c r="K9" s="77"/>
      <c r="L9" s="154">
        <f t="shared" si="6"/>
        <v>0</v>
      </c>
      <c r="M9" s="154">
        <f t="shared" si="7"/>
        <v>0</v>
      </c>
      <c r="N9" s="155">
        <f t="shared" si="8"/>
        <v>0</v>
      </c>
      <c r="O9" s="77"/>
    </row>
    <row r="10" spans="1:29" ht="15" customHeight="1">
      <c r="A10" s="59" t="s">
        <v>47</v>
      </c>
      <c r="B10" s="98" t="s">
        <v>82</v>
      </c>
      <c r="C10" s="98">
        <f t="shared" si="0"/>
        <v>110</v>
      </c>
      <c r="D10" s="153">
        <f t="shared" si="9"/>
        <v>96</v>
      </c>
      <c r="E10" s="90">
        <f t="shared" si="1"/>
        <v>14</v>
      </c>
      <c r="F10" s="90">
        <f t="shared" si="2"/>
        <v>22</v>
      </c>
      <c r="G10" s="77"/>
      <c r="H10" s="90">
        <f t="shared" si="3"/>
        <v>38</v>
      </c>
      <c r="I10" s="90">
        <f t="shared" si="4"/>
        <v>36</v>
      </c>
      <c r="J10" s="154">
        <f t="shared" si="5"/>
        <v>0</v>
      </c>
      <c r="K10" s="77"/>
      <c r="L10" s="154">
        <f t="shared" si="6"/>
        <v>0</v>
      </c>
      <c r="M10" s="154">
        <f t="shared" si="7"/>
        <v>0</v>
      </c>
      <c r="N10" s="155">
        <f t="shared" si="8"/>
        <v>0</v>
      </c>
      <c r="O10" s="77"/>
    </row>
    <row r="11" spans="1:29" ht="15" customHeight="1">
      <c r="A11" s="59" t="s">
        <v>47</v>
      </c>
      <c r="B11" s="98" t="s">
        <v>84</v>
      </c>
      <c r="C11" s="98">
        <f t="shared" si="0"/>
        <v>101</v>
      </c>
      <c r="D11" s="153">
        <f t="shared" si="9"/>
        <v>87</v>
      </c>
      <c r="E11" s="90">
        <f t="shared" si="1"/>
        <v>14</v>
      </c>
      <c r="F11" s="90">
        <f t="shared" si="2"/>
        <v>26</v>
      </c>
      <c r="G11" s="77"/>
      <c r="H11" s="90">
        <f t="shared" si="3"/>
        <v>29</v>
      </c>
      <c r="I11" s="90">
        <f t="shared" si="4"/>
        <v>32</v>
      </c>
      <c r="J11" s="154">
        <f t="shared" si="5"/>
        <v>0</v>
      </c>
      <c r="K11" s="77"/>
      <c r="L11" s="154">
        <f t="shared" si="6"/>
        <v>0</v>
      </c>
      <c r="M11" s="154">
        <f t="shared" si="7"/>
        <v>0</v>
      </c>
      <c r="N11" s="155">
        <f t="shared" si="8"/>
        <v>0</v>
      </c>
      <c r="O11" s="77"/>
    </row>
    <row r="12" spans="1:29" ht="15" customHeight="1">
      <c r="A12" s="59" t="s">
        <v>47</v>
      </c>
      <c r="B12" s="98" t="s">
        <v>61</v>
      </c>
      <c r="C12" s="98">
        <f t="shared" si="0"/>
        <v>91</v>
      </c>
      <c r="D12" s="153">
        <f t="shared" si="9"/>
        <v>73</v>
      </c>
      <c r="E12" s="90">
        <f t="shared" si="1"/>
        <v>28</v>
      </c>
      <c r="F12" s="90">
        <f t="shared" si="2"/>
        <v>23</v>
      </c>
      <c r="G12" s="77"/>
      <c r="H12" s="90">
        <f t="shared" si="3"/>
        <v>22</v>
      </c>
      <c r="I12" s="90">
        <f t="shared" si="4"/>
        <v>18</v>
      </c>
      <c r="J12" s="154">
        <f t="shared" si="5"/>
        <v>0</v>
      </c>
      <c r="K12" s="77"/>
      <c r="L12" s="154">
        <f t="shared" si="6"/>
        <v>0</v>
      </c>
      <c r="M12" s="154">
        <f t="shared" si="7"/>
        <v>0</v>
      </c>
      <c r="N12" s="155">
        <f t="shared" si="8"/>
        <v>0</v>
      </c>
      <c r="O12" s="77"/>
    </row>
    <row r="13" spans="1:29" ht="15" customHeight="1">
      <c r="A13" s="59" t="s">
        <v>47</v>
      </c>
      <c r="B13" s="98" t="s">
        <v>128</v>
      </c>
      <c r="C13" s="98">
        <f t="shared" si="0"/>
        <v>93</v>
      </c>
      <c r="D13" s="153">
        <f t="shared" si="9"/>
        <v>73</v>
      </c>
      <c r="E13" s="90">
        <f t="shared" si="1"/>
        <v>24</v>
      </c>
      <c r="F13" s="90">
        <f t="shared" si="2"/>
        <v>20</v>
      </c>
      <c r="G13" s="77"/>
      <c r="H13" s="90">
        <f t="shared" si="3"/>
        <v>24</v>
      </c>
      <c r="I13" s="90">
        <f t="shared" si="4"/>
        <v>25</v>
      </c>
      <c r="J13" s="154">
        <f t="shared" si="5"/>
        <v>0</v>
      </c>
      <c r="K13" s="77"/>
      <c r="L13" s="154">
        <f t="shared" si="6"/>
        <v>0</v>
      </c>
      <c r="M13" s="154">
        <f t="shared" si="7"/>
        <v>0</v>
      </c>
      <c r="N13" s="155">
        <f t="shared" si="8"/>
        <v>0</v>
      </c>
      <c r="O13" s="77"/>
    </row>
    <row r="14" spans="1:29" ht="15" customHeight="1">
      <c r="A14" s="59" t="s">
        <v>47</v>
      </c>
      <c r="B14" s="98" t="s">
        <v>129</v>
      </c>
      <c r="C14" s="98">
        <f t="shared" si="0"/>
        <v>88</v>
      </c>
      <c r="D14" s="153">
        <f t="shared" si="9"/>
        <v>67</v>
      </c>
      <c r="E14" s="90">
        <f t="shared" si="1"/>
        <v>23</v>
      </c>
      <c r="F14" s="90">
        <f t="shared" si="2"/>
        <v>21</v>
      </c>
      <c r="G14" s="77"/>
      <c r="H14" s="90">
        <f t="shared" si="3"/>
        <v>23</v>
      </c>
      <c r="I14" s="90">
        <f t="shared" si="4"/>
        <v>21</v>
      </c>
      <c r="J14" s="154">
        <f t="shared" si="5"/>
        <v>0</v>
      </c>
      <c r="K14" s="77"/>
      <c r="L14" s="154">
        <f t="shared" si="6"/>
        <v>0</v>
      </c>
      <c r="M14" s="154">
        <f t="shared" si="7"/>
        <v>0</v>
      </c>
      <c r="N14" s="155">
        <f t="shared" si="8"/>
        <v>0</v>
      </c>
      <c r="O14" s="77"/>
    </row>
    <row r="15" spans="1:29" ht="15" customHeight="1">
      <c r="A15" s="59" t="s">
        <v>281</v>
      </c>
      <c r="B15" s="98" t="s">
        <v>100</v>
      </c>
      <c r="C15" s="98">
        <f t="shared" si="0"/>
        <v>80</v>
      </c>
      <c r="D15" s="153">
        <f t="shared" si="9"/>
        <v>66</v>
      </c>
      <c r="E15" s="90">
        <f t="shared" si="1"/>
        <v>14</v>
      </c>
      <c r="F15" s="90">
        <f t="shared" si="2"/>
        <v>24</v>
      </c>
      <c r="G15" s="77"/>
      <c r="H15" s="90">
        <f t="shared" si="3"/>
        <v>19</v>
      </c>
      <c r="I15" s="90">
        <f t="shared" si="4"/>
        <v>23</v>
      </c>
      <c r="J15" s="154">
        <f t="shared" si="5"/>
        <v>0</v>
      </c>
      <c r="K15" s="77"/>
      <c r="L15" s="154">
        <f t="shared" si="6"/>
        <v>0</v>
      </c>
      <c r="M15" s="154">
        <f t="shared" si="7"/>
        <v>0</v>
      </c>
      <c r="N15" s="155">
        <f t="shared" si="8"/>
        <v>0</v>
      </c>
      <c r="O15" s="77"/>
    </row>
    <row r="16" spans="1:29" ht="15" customHeight="1">
      <c r="A16" s="59" t="s">
        <v>281</v>
      </c>
      <c r="B16" s="98" t="s">
        <v>60</v>
      </c>
      <c r="C16" s="98">
        <f t="shared" si="0"/>
        <v>65</v>
      </c>
      <c r="D16" s="153">
        <f t="shared" si="9"/>
        <v>65</v>
      </c>
      <c r="E16" s="90">
        <f t="shared" si="1"/>
        <v>27</v>
      </c>
      <c r="F16" s="90">
        <f t="shared" si="2"/>
        <v>38</v>
      </c>
      <c r="G16" s="77"/>
      <c r="H16" s="90">
        <f t="shared" si="3"/>
        <v>0</v>
      </c>
      <c r="I16" s="90">
        <f t="shared" si="4"/>
        <v>0</v>
      </c>
      <c r="J16" s="154">
        <f t="shared" si="5"/>
        <v>0</v>
      </c>
      <c r="K16" s="77"/>
      <c r="L16" s="154">
        <f t="shared" si="6"/>
        <v>0</v>
      </c>
      <c r="M16" s="154">
        <f t="shared" si="7"/>
        <v>0</v>
      </c>
      <c r="N16" s="155">
        <f t="shared" si="8"/>
        <v>0</v>
      </c>
      <c r="O16" s="77"/>
    </row>
    <row r="17" spans="1:15" ht="15" customHeight="1">
      <c r="A17" s="59" t="s">
        <v>47</v>
      </c>
      <c r="B17" s="98" t="s">
        <v>127</v>
      </c>
      <c r="C17" s="98">
        <f t="shared" si="0"/>
        <v>78</v>
      </c>
      <c r="D17" s="153">
        <f t="shared" si="9"/>
        <v>64</v>
      </c>
      <c r="E17" s="90">
        <f t="shared" si="1"/>
        <v>25</v>
      </c>
      <c r="F17" s="90">
        <f t="shared" si="2"/>
        <v>19</v>
      </c>
      <c r="G17" s="77"/>
      <c r="H17" s="90">
        <f t="shared" si="3"/>
        <v>14</v>
      </c>
      <c r="I17" s="90">
        <f t="shared" si="4"/>
        <v>20</v>
      </c>
      <c r="J17" s="154">
        <f t="shared" si="5"/>
        <v>0</v>
      </c>
      <c r="K17" s="77"/>
      <c r="L17" s="154">
        <f t="shared" si="6"/>
        <v>0</v>
      </c>
      <c r="M17" s="154">
        <f t="shared" si="7"/>
        <v>0</v>
      </c>
      <c r="N17" s="155">
        <f t="shared" si="8"/>
        <v>0</v>
      </c>
      <c r="O17" s="77"/>
    </row>
    <row r="18" spans="1:15" ht="15" customHeight="1">
      <c r="A18" s="59" t="s">
        <v>47</v>
      </c>
      <c r="B18" s="98" t="s">
        <v>172</v>
      </c>
      <c r="C18" s="98">
        <f t="shared" si="0"/>
        <v>57</v>
      </c>
      <c r="D18" s="153">
        <f t="shared" si="9"/>
        <v>57</v>
      </c>
      <c r="E18" s="90">
        <f t="shared" si="1"/>
        <v>0</v>
      </c>
      <c r="F18" s="90">
        <f t="shared" si="2"/>
        <v>14</v>
      </c>
      <c r="G18" s="77"/>
      <c r="H18" s="90">
        <f t="shared" si="3"/>
        <v>14</v>
      </c>
      <c r="I18" s="90">
        <f t="shared" si="4"/>
        <v>29</v>
      </c>
      <c r="J18" s="154">
        <f t="shared" si="5"/>
        <v>0</v>
      </c>
      <c r="K18" s="77"/>
      <c r="L18" s="154">
        <f t="shared" si="6"/>
        <v>0</v>
      </c>
      <c r="M18" s="154">
        <f t="shared" si="7"/>
        <v>0</v>
      </c>
      <c r="N18" s="155">
        <f t="shared" si="8"/>
        <v>0</v>
      </c>
      <c r="O18" s="77"/>
    </row>
    <row r="19" spans="1:15" ht="15" customHeight="1">
      <c r="A19" s="59" t="s">
        <v>47</v>
      </c>
      <c r="B19" s="98" t="s">
        <v>67</v>
      </c>
      <c r="C19" s="98">
        <f t="shared" si="0"/>
        <v>66</v>
      </c>
      <c r="D19" s="153">
        <f t="shared" si="9"/>
        <v>52</v>
      </c>
      <c r="E19" s="90">
        <f t="shared" si="1"/>
        <v>14</v>
      </c>
      <c r="F19" s="90">
        <f t="shared" si="2"/>
        <v>16</v>
      </c>
      <c r="G19" s="77"/>
      <c r="H19" s="90">
        <f t="shared" si="3"/>
        <v>20</v>
      </c>
      <c r="I19" s="90">
        <f t="shared" si="4"/>
        <v>16</v>
      </c>
      <c r="J19" s="154">
        <f t="shared" si="5"/>
        <v>0</v>
      </c>
      <c r="K19" s="77"/>
      <c r="L19" s="154">
        <f t="shared" si="6"/>
        <v>0</v>
      </c>
      <c r="M19" s="154">
        <f t="shared" si="7"/>
        <v>0</v>
      </c>
      <c r="N19" s="155">
        <f t="shared" si="8"/>
        <v>0</v>
      </c>
      <c r="O19" s="77"/>
    </row>
    <row r="20" spans="1:15" ht="15" customHeight="1">
      <c r="A20" s="59" t="s">
        <v>47</v>
      </c>
      <c r="B20" s="98" t="s">
        <v>125</v>
      </c>
      <c r="C20" s="98">
        <f t="shared" si="0"/>
        <v>48</v>
      </c>
      <c r="D20" s="153">
        <f t="shared" si="9"/>
        <v>48</v>
      </c>
      <c r="E20" s="90">
        <f t="shared" si="1"/>
        <v>34</v>
      </c>
      <c r="F20" s="90">
        <f t="shared" si="2"/>
        <v>0</v>
      </c>
      <c r="G20" s="77"/>
      <c r="H20" s="90">
        <f t="shared" si="3"/>
        <v>14</v>
      </c>
      <c r="I20" s="90">
        <f t="shared" si="4"/>
        <v>0</v>
      </c>
      <c r="J20" s="154">
        <f t="shared" si="5"/>
        <v>0</v>
      </c>
      <c r="K20" s="77"/>
      <c r="L20" s="154">
        <f t="shared" si="6"/>
        <v>0</v>
      </c>
      <c r="M20" s="154">
        <f t="shared" si="7"/>
        <v>0</v>
      </c>
      <c r="N20" s="155">
        <f t="shared" si="8"/>
        <v>0</v>
      </c>
      <c r="O20" s="77"/>
    </row>
    <row r="21" spans="1:15" ht="15" customHeight="1">
      <c r="A21" s="59" t="s">
        <v>47</v>
      </c>
      <c r="B21" s="98" t="s">
        <v>130</v>
      </c>
      <c r="C21" s="98">
        <f t="shared" si="0"/>
        <v>39</v>
      </c>
      <c r="D21" s="153">
        <f t="shared" si="9"/>
        <v>39</v>
      </c>
      <c r="E21" s="90">
        <f t="shared" si="1"/>
        <v>22</v>
      </c>
      <c r="F21" s="90">
        <f t="shared" si="2"/>
        <v>0</v>
      </c>
      <c r="G21" s="77"/>
      <c r="H21" s="90">
        <f t="shared" si="3"/>
        <v>0</v>
      </c>
      <c r="I21" s="90">
        <f t="shared" si="4"/>
        <v>17</v>
      </c>
      <c r="J21" s="154">
        <f t="shared" si="5"/>
        <v>0</v>
      </c>
      <c r="K21" s="77"/>
      <c r="L21" s="154">
        <f t="shared" si="6"/>
        <v>0</v>
      </c>
      <c r="M21" s="154">
        <f t="shared" si="7"/>
        <v>0</v>
      </c>
      <c r="N21" s="155">
        <f t="shared" si="8"/>
        <v>0</v>
      </c>
      <c r="O21" s="77"/>
    </row>
    <row r="22" spans="1:15" ht="15" customHeight="1">
      <c r="A22" s="59" t="s">
        <v>47</v>
      </c>
      <c r="B22" s="98" t="s">
        <v>124</v>
      </c>
      <c r="C22" s="98">
        <f t="shared" si="0"/>
        <v>36</v>
      </c>
      <c r="D22" s="153">
        <f t="shared" si="9"/>
        <v>36</v>
      </c>
      <c r="E22" s="90">
        <f t="shared" si="1"/>
        <v>36</v>
      </c>
      <c r="F22" s="90">
        <f t="shared" si="2"/>
        <v>0</v>
      </c>
      <c r="G22" s="77"/>
      <c r="H22" s="90">
        <f t="shared" si="3"/>
        <v>0</v>
      </c>
      <c r="I22" s="90">
        <f t="shared" si="4"/>
        <v>0</v>
      </c>
      <c r="J22" s="154">
        <f t="shared" si="5"/>
        <v>0</v>
      </c>
      <c r="K22" s="77"/>
      <c r="L22" s="154">
        <f t="shared" si="6"/>
        <v>0</v>
      </c>
      <c r="M22" s="154">
        <f t="shared" si="7"/>
        <v>0</v>
      </c>
      <c r="N22" s="155">
        <f t="shared" si="8"/>
        <v>0</v>
      </c>
      <c r="O22" s="77"/>
    </row>
    <row r="23" spans="1:15" ht="15" customHeight="1">
      <c r="A23" s="59" t="s">
        <v>281</v>
      </c>
      <c r="B23" s="98" t="s">
        <v>126</v>
      </c>
      <c r="C23" s="98">
        <f t="shared" si="0"/>
        <v>32</v>
      </c>
      <c r="D23" s="153">
        <f t="shared" si="9"/>
        <v>32</v>
      </c>
      <c r="E23" s="90">
        <f t="shared" si="1"/>
        <v>32</v>
      </c>
      <c r="F23" s="90">
        <f t="shared" si="2"/>
        <v>0</v>
      </c>
      <c r="G23" s="77"/>
      <c r="H23" s="90">
        <f t="shared" si="3"/>
        <v>0</v>
      </c>
      <c r="I23" s="90">
        <f t="shared" si="4"/>
        <v>0</v>
      </c>
      <c r="J23" s="154">
        <f t="shared" si="5"/>
        <v>0</v>
      </c>
      <c r="K23" s="77"/>
      <c r="L23" s="154">
        <f t="shared" si="6"/>
        <v>0</v>
      </c>
      <c r="M23" s="154">
        <f t="shared" si="7"/>
        <v>0</v>
      </c>
      <c r="N23" s="155">
        <f t="shared" si="8"/>
        <v>0</v>
      </c>
      <c r="O23" s="77"/>
    </row>
    <row r="24" spans="1:15" ht="15" customHeight="1">
      <c r="A24" s="59" t="s">
        <v>47</v>
      </c>
      <c r="B24" s="98" t="s">
        <v>2379</v>
      </c>
      <c r="C24" s="98">
        <f t="shared" si="0"/>
        <v>32</v>
      </c>
      <c r="D24" s="153">
        <f t="shared" si="9"/>
        <v>32</v>
      </c>
      <c r="E24" s="90">
        <f t="shared" si="1"/>
        <v>0</v>
      </c>
      <c r="F24" s="90">
        <f t="shared" si="2"/>
        <v>0</v>
      </c>
      <c r="G24" s="77"/>
      <c r="H24" s="90">
        <f t="shared" si="3"/>
        <v>18</v>
      </c>
      <c r="I24" s="90">
        <f t="shared" si="4"/>
        <v>14</v>
      </c>
      <c r="J24" s="154">
        <f t="shared" si="5"/>
        <v>0</v>
      </c>
      <c r="K24" s="77"/>
      <c r="L24" s="154">
        <f t="shared" si="6"/>
        <v>0</v>
      </c>
      <c r="M24" s="154">
        <f t="shared" si="7"/>
        <v>0</v>
      </c>
      <c r="N24" s="155">
        <f t="shared" si="8"/>
        <v>0</v>
      </c>
      <c r="O24" s="77"/>
    </row>
    <row r="25" spans="1:15" ht="15" customHeight="1">
      <c r="A25" s="59" t="s">
        <v>47</v>
      </c>
      <c r="B25" s="98" t="s">
        <v>224</v>
      </c>
      <c r="C25" s="98">
        <f t="shared" si="0"/>
        <v>18</v>
      </c>
      <c r="D25" s="153">
        <f t="shared" si="9"/>
        <v>18</v>
      </c>
      <c r="E25" s="90">
        <f t="shared" si="1"/>
        <v>0</v>
      </c>
      <c r="F25" s="90">
        <f t="shared" si="2"/>
        <v>18</v>
      </c>
      <c r="G25" s="77"/>
      <c r="H25" s="90">
        <f t="shared" si="3"/>
        <v>0</v>
      </c>
      <c r="I25" s="90">
        <f t="shared" si="4"/>
        <v>0</v>
      </c>
      <c r="J25" s="154">
        <f t="shared" si="5"/>
        <v>0</v>
      </c>
      <c r="K25" s="77"/>
      <c r="L25" s="154">
        <f t="shared" si="6"/>
        <v>0</v>
      </c>
      <c r="M25" s="154">
        <f t="shared" si="7"/>
        <v>0</v>
      </c>
      <c r="N25" s="155">
        <f t="shared" si="8"/>
        <v>0</v>
      </c>
      <c r="O25" s="77"/>
    </row>
    <row r="26" spans="1:15" ht="15" customHeight="1">
      <c r="A26" s="59"/>
      <c r="B26" s="98"/>
      <c r="C26" s="98">
        <f t="shared" si="0"/>
        <v>0</v>
      </c>
      <c r="D26" s="153">
        <f t="shared" si="9"/>
        <v>0</v>
      </c>
      <c r="E26" s="90">
        <f t="shared" si="1"/>
        <v>0</v>
      </c>
      <c r="F26" s="90">
        <f t="shared" si="2"/>
        <v>0</v>
      </c>
      <c r="G26" s="77"/>
      <c r="H26" s="90">
        <f t="shared" si="3"/>
        <v>0</v>
      </c>
      <c r="I26" s="90">
        <f t="shared" si="4"/>
        <v>0</v>
      </c>
      <c r="J26" s="154">
        <f t="shared" si="5"/>
        <v>0</v>
      </c>
      <c r="K26" s="77"/>
      <c r="L26" s="154">
        <f t="shared" si="6"/>
        <v>0</v>
      </c>
      <c r="M26" s="154">
        <f t="shared" si="7"/>
        <v>0</v>
      </c>
      <c r="N26" s="155">
        <f t="shared" si="8"/>
        <v>0</v>
      </c>
      <c r="O26" s="77"/>
    </row>
    <row r="27" spans="1:15" ht="15" customHeight="1">
      <c r="A27" s="59"/>
      <c r="B27" s="98"/>
      <c r="C27" s="98">
        <f t="shared" si="0"/>
        <v>0</v>
      </c>
      <c r="D27" s="153">
        <f t="shared" si="9"/>
        <v>0</v>
      </c>
      <c r="E27" s="90">
        <f t="shared" si="1"/>
        <v>0</v>
      </c>
      <c r="F27" s="90">
        <f t="shared" si="2"/>
        <v>0</v>
      </c>
      <c r="G27" s="77"/>
      <c r="H27" s="90">
        <f t="shared" si="3"/>
        <v>0</v>
      </c>
      <c r="I27" s="90">
        <f t="shared" si="4"/>
        <v>0</v>
      </c>
      <c r="J27" s="154">
        <f t="shared" si="5"/>
        <v>0</v>
      </c>
      <c r="K27" s="77"/>
      <c r="L27" s="154">
        <f t="shared" si="6"/>
        <v>0</v>
      </c>
      <c r="M27" s="154">
        <f t="shared" si="7"/>
        <v>0</v>
      </c>
      <c r="N27" s="155">
        <f t="shared" si="8"/>
        <v>0</v>
      </c>
      <c r="O27" s="77"/>
    </row>
    <row r="28" spans="1:15" ht="15" customHeight="1">
      <c r="A28" s="59"/>
      <c r="B28" s="98"/>
      <c r="C28" s="98">
        <f t="shared" si="0"/>
        <v>0</v>
      </c>
      <c r="D28" s="153">
        <f t="shared" si="9"/>
        <v>0</v>
      </c>
      <c r="E28" s="90">
        <f t="shared" si="1"/>
        <v>0</v>
      </c>
      <c r="F28" s="90">
        <f t="shared" si="2"/>
        <v>0</v>
      </c>
      <c r="G28" s="77"/>
      <c r="H28" s="90">
        <f t="shared" si="3"/>
        <v>0</v>
      </c>
      <c r="I28" s="90">
        <f t="shared" si="4"/>
        <v>0</v>
      </c>
      <c r="J28" s="154">
        <f t="shared" si="5"/>
        <v>0</v>
      </c>
      <c r="K28" s="77"/>
      <c r="L28" s="154">
        <f t="shared" si="6"/>
        <v>0</v>
      </c>
      <c r="M28" s="154">
        <f t="shared" si="7"/>
        <v>0</v>
      </c>
      <c r="N28" s="155">
        <f t="shared" si="8"/>
        <v>0</v>
      </c>
      <c r="O28" s="77"/>
    </row>
    <row r="29" spans="1:15" ht="15" customHeight="1">
      <c r="A29" s="59"/>
      <c r="B29" s="98"/>
      <c r="C29" s="98">
        <f t="shared" si="0"/>
        <v>0</v>
      </c>
      <c r="D29" s="153">
        <f t="shared" si="9"/>
        <v>0</v>
      </c>
      <c r="E29" s="90">
        <f t="shared" si="1"/>
        <v>0</v>
      </c>
      <c r="F29" s="90">
        <f t="shared" si="2"/>
        <v>0</v>
      </c>
      <c r="G29" s="77"/>
      <c r="H29" s="90">
        <f t="shared" si="3"/>
        <v>0</v>
      </c>
      <c r="I29" s="90">
        <f t="shared" si="4"/>
        <v>0</v>
      </c>
      <c r="J29" s="154">
        <f t="shared" si="5"/>
        <v>0</v>
      </c>
      <c r="K29" s="77"/>
      <c r="L29" s="154">
        <f t="shared" si="6"/>
        <v>0</v>
      </c>
      <c r="M29" s="154">
        <f t="shared" si="7"/>
        <v>0</v>
      </c>
      <c r="N29" s="155">
        <f t="shared" si="8"/>
        <v>0</v>
      </c>
      <c r="O29" s="77"/>
    </row>
    <row r="30" spans="1:15" ht="15" customHeight="1">
      <c r="A30" s="59"/>
      <c r="B30" s="98"/>
      <c r="C30" s="98">
        <f t="shared" si="0"/>
        <v>0</v>
      </c>
      <c r="D30" s="153">
        <f t="shared" si="9"/>
        <v>0</v>
      </c>
      <c r="E30" s="90">
        <f t="shared" si="1"/>
        <v>0</v>
      </c>
      <c r="F30" s="90">
        <f t="shared" si="2"/>
        <v>0</v>
      </c>
      <c r="G30" s="77"/>
      <c r="H30" s="90">
        <f t="shared" si="3"/>
        <v>0</v>
      </c>
      <c r="I30" s="90">
        <f t="shared" si="4"/>
        <v>0</v>
      </c>
      <c r="J30" s="154">
        <f t="shared" si="5"/>
        <v>0</v>
      </c>
      <c r="K30" s="77"/>
      <c r="L30" s="154">
        <f t="shared" si="6"/>
        <v>0</v>
      </c>
      <c r="M30" s="154">
        <f t="shared" si="7"/>
        <v>0</v>
      </c>
      <c r="N30" s="155">
        <f t="shared" si="8"/>
        <v>0</v>
      </c>
      <c r="O30" s="77"/>
    </row>
    <row r="31" spans="1:15" ht="15" hidden="1" customHeight="1">
      <c r="A31" s="59"/>
      <c r="B31" s="98"/>
      <c r="C31" s="98">
        <f t="shared" ref="C31:C37" si="10">SUM(E31:O31)</f>
        <v>0</v>
      </c>
      <c r="D31" s="153">
        <f t="shared" si="9"/>
        <v>0</v>
      </c>
      <c r="E31" s="90">
        <f t="shared" ref="E31:E37" si="11">IFERROR(VLOOKUP(B31,$B$93:$C$134,2,FALSE),0)</f>
        <v>0</v>
      </c>
      <c r="F31" s="90">
        <f t="shared" ref="F31:F37" si="12">IFERROR(VLOOKUP(B31,$F$93:$G$134,2,FALSE),0)</f>
        <v>0</v>
      </c>
      <c r="G31" s="77"/>
      <c r="H31" s="90">
        <f t="shared" ref="H31:H37" si="13">IFERROR(VLOOKUP(B31,$J$93:$K$134,2,FALSE),0)</f>
        <v>0</v>
      </c>
      <c r="I31" s="90">
        <f t="shared" ref="I31:I37" si="14">IFERROR(VLOOKUP(B31,$N$93:$O$134,2,FALSE),0)</f>
        <v>0</v>
      </c>
      <c r="J31" s="154">
        <f t="shared" ref="J31:J37" si="15">IFERROR(VLOOKUP(B31,$R$93:$S$134,2,FALSE),0)</f>
        <v>0</v>
      </c>
      <c r="K31" s="77"/>
      <c r="L31" s="154">
        <f t="shared" ref="L31:L37" si="16">IFERROR(VLOOKUP(B31,$V$93:$W$134,2,FALSE),0)</f>
        <v>0</v>
      </c>
      <c r="M31" s="154">
        <f t="shared" ref="M31:M37" si="17">IFERROR(VLOOKUP(B31,$Z$93:$AA$134,2,FALSE),0)</f>
        <v>0</v>
      </c>
      <c r="N31" s="155">
        <f t="shared" ref="N31:N37" si="18">IFERROR(VLOOKUP(B31,$AD$93:$AE$134,2,FALSE),0)</f>
        <v>0</v>
      </c>
      <c r="O31" s="77"/>
    </row>
    <row r="32" spans="1:15" ht="15" hidden="1" customHeight="1">
      <c r="A32" s="59"/>
      <c r="B32" s="98"/>
      <c r="C32" s="98">
        <f t="shared" si="10"/>
        <v>0</v>
      </c>
      <c r="D32" s="153">
        <f t="shared" si="9"/>
        <v>0</v>
      </c>
      <c r="E32" s="90">
        <f t="shared" si="11"/>
        <v>0</v>
      </c>
      <c r="F32" s="90">
        <f t="shared" si="12"/>
        <v>0</v>
      </c>
      <c r="G32" s="77"/>
      <c r="H32" s="90">
        <f t="shared" si="13"/>
        <v>0</v>
      </c>
      <c r="I32" s="90">
        <f t="shared" si="14"/>
        <v>0</v>
      </c>
      <c r="J32" s="154">
        <f t="shared" si="15"/>
        <v>0</v>
      </c>
      <c r="K32" s="77"/>
      <c r="L32" s="154">
        <f t="shared" si="16"/>
        <v>0</v>
      </c>
      <c r="M32" s="154">
        <f t="shared" si="17"/>
        <v>0</v>
      </c>
      <c r="N32" s="155">
        <f t="shared" si="18"/>
        <v>0</v>
      </c>
      <c r="O32" s="77"/>
    </row>
    <row r="33" spans="1:15" ht="15" hidden="1" customHeight="1">
      <c r="A33" s="59"/>
      <c r="B33" s="98"/>
      <c r="C33" s="98">
        <f t="shared" si="10"/>
        <v>0</v>
      </c>
      <c r="D33" s="153">
        <f t="shared" si="9"/>
        <v>0</v>
      </c>
      <c r="E33" s="90">
        <f t="shared" si="11"/>
        <v>0</v>
      </c>
      <c r="F33" s="90">
        <f t="shared" si="12"/>
        <v>0</v>
      </c>
      <c r="G33" s="77"/>
      <c r="H33" s="90">
        <f t="shared" si="13"/>
        <v>0</v>
      </c>
      <c r="I33" s="90">
        <f t="shared" si="14"/>
        <v>0</v>
      </c>
      <c r="J33" s="154">
        <f t="shared" si="15"/>
        <v>0</v>
      </c>
      <c r="K33" s="77"/>
      <c r="L33" s="154">
        <f t="shared" si="16"/>
        <v>0</v>
      </c>
      <c r="M33" s="154">
        <f t="shared" si="17"/>
        <v>0</v>
      </c>
      <c r="N33" s="155">
        <f t="shared" si="18"/>
        <v>0</v>
      </c>
      <c r="O33" s="77"/>
    </row>
    <row r="34" spans="1:15" ht="15" hidden="1" customHeight="1">
      <c r="A34" s="59"/>
      <c r="B34" s="98"/>
      <c r="C34" s="98">
        <f t="shared" si="10"/>
        <v>0</v>
      </c>
      <c r="D34" s="153">
        <f t="shared" si="9"/>
        <v>0</v>
      </c>
      <c r="E34" s="90">
        <f t="shared" si="11"/>
        <v>0</v>
      </c>
      <c r="F34" s="90">
        <f t="shared" si="12"/>
        <v>0</v>
      </c>
      <c r="G34" s="77"/>
      <c r="H34" s="90">
        <f t="shared" si="13"/>
        <v>0</v>
      </c>
      <c r="I34" s="90">
        <f t="shared" si="14"/>
        <v>0</v>
      </c>
      <c r="J34" s="154">
        <f t="shared" si="15"/>
        <v>0</v>
      </c>
      <c r="K34" s="77"/>
      <c r="L34" s="154">
        <f t="shared" si="16"/>
        <v>0</v>
      </c>
      <c r="M34" s="154">
        <f t="shared" si="17"/>
        <v>0</v>
      </c>
      <c r="N34" s="155">
        <f t="shared" si="18"/>
        <v>0</v>
      </c>
      <c r="O34" s="77"/>
    </row>
    <row r="35" spans="1:15" ht="15" hidden="1" customHeight="1">
      <c r="A35" s="59"/>
      <c r="B35" s="98"/>
      <c r="C35" s="98">
        <f t="shared" si="10"/>
        <v>0</v>
      </c>
      <c r="D35" s="153">
        <f t="shared" si="9"/>
        <v>0</v>
      </c>
      <c r="E35" s="90">
        <f t="shared" si="11"/>
        <v>0</v>
      </c>
      <c r="F35" s="90">
        <f t="shared" si="12"/>
        <v>0</v>
      </c>
      <c r="G35" s="77"/>
      <c r="H35" s="90">
        <f t="shared" si="13"/>
        <v>0</v>
      </c>
      <c r="I35" s="90">
        <f t="shared" si="14"/>
        <v>0</v>
      </c>
      <c r="J35" s="154">
        <f t="shared" si="15"/>
        <v>0</v>
      </c>
      <c r="K35" s="77"/>
      <c r="L35" s="154">
        <f t="shared" si="16"/>
        <v>0</v>
      </c>
      <c r="M35" s="154">
        <f t="shared" si="17"/>
        <v>0</v>
      </c>
      <c r="N35" s="155">
        <f t="shared" si="18"/>
        <v>0</v>
      </c>
      <c r="O35" s="77"/>
    </row>
    <row r="36" spans="1:15" ht="15" hidden="1" customHeight="1">
      <c r="A36" s="59"/>
      <c r="B36" s="98"/>
      <c r="C36" s="98">
        <f t="shared" si="10"/>
        <v>0</v>
      </c>
      <c r="D36" s="153">
        <f t="shared" si="9"/>
        <v>0</v>
      </c>
      <c r="E36" s="90">
        <f t="shared" si="11"/>
        <v>0</v>
      </c>
      <c r="F36" s="90">
        <f t="shared" si="12"/>
        <v>0</v>
      </c>
      <c r="G36" s="77"/>
      <c r="H36" s="90">
        <f t="shared" si="13"/>
        <v>0</v>
      </c>
      <c r="I36" s="90">
        <f t="shared" si="14"/>
        <v>0</v>
      </c>
      <c r="J36" s="154">
        <f t="shared" si="15"/>
        <v>0</v>
      </c>
      <c r="K36" s="77"/>
      <c r="L36" s="154">
        <f t="shared" si="16"/>
        <v>0</v>
      </c>
      <c r="M36" s="154">
        <f t="shared" si="17"/>
        <v>0</v>
      </c>
      <c r="N36" s="155">
        <f t="shared" si="18"/>
        <v>0</v>
      </c>
      <c r="O36" s="77"/>
    </row>
    <row r="37" spans="1:15" ht="15" hidden="1" customHeight="1">
      <c r="A37" s="59"/>
      <c r="B37" s="98"/>
      <c r="C37" s="98">
        <f t="shared" si="10"/>
        <v>0</v>
      </c>
      <c r="D37" s="153">
        <f t="shared" si="9"/>
        <v>0</v>
      </c>
      <c r="E37" s="90">
        <f t="shared" si="11"/>
        <v>0</v>
      </c>
      <c r="F37" s="90">
        <f t="shared" si="12"/>
        <v>0</v>
      </c>
      <c r="G37" s="77"/>
      <c r="H37" s="90">
        <f t="shared" si="13"/>
        <v>0</v>
      </c>
      <c r="I37" s="90">
        <f t="shared" si="14"/>
        <v>0</v>
      </c>
      <c r="J37" s="154">
        <f t="shared" si="15"/>
        <v>0</v>
      </c>
      <c r="K37" s="77"/>
      <c r="L37" s="154">
        <f t="shared" si="16"/>
        <v>0</v>
      </c>
      <c r="M37" s="154">
        <f t="shared" si="17"/>
        <v>0</v>
      </c>
      <c r="N37" s="155">
        <f t="shared" si="18"/>
        <v>0</v>
      </c>
      <c r="O37" s="77"/>
    </row>
    <row r="38" spans="1:15" ht="15" hidden="1" customHeight="1">
      <c r="A38" s="59"/>
      <c r="B38" s="98"/>
      <c r="C38" s="98">
        <f t="shared" ref="C38:C69" si="19">SUM(E38:O38)</f>
        <v>0</v>
      </c>
      <c r="D38" s="153">
        <f t="shared" si="9"/>
        <v>0</v>
      </c>
      <c r="E38" s="90">
        <f t="shared" ref="E38:E69" si="20">IFERROR(VLOOKUP(B38,$B$93:$C$134,2,FALSE),0)</f>
        <v>0</v>
      </c>
      <c r="F38" s="90">
        <f t="shared" ref="F38:F69" si="21">IFERROR(VLOOKUP(B38,$F$93:$G$134,2,FALSE),0)</f>
        <v>0</v>
      </c>
      <c r="G38" s="77"/>
      <c r="H38" s="90">
        <f t="shared" ref="H38:H69" si="22">IFERROR(VLOOKUP(B38,$J$93:$K$134,2,FALSE),0)</f>
        <v>0</v>
      </c>
      <c r="I38" s="90">
        <f t="shared" ref="I38:I69" si="23">IFERROR(VLOOKUP(B38,$N$93:$O$134,2,FALSE),0)</f>
        <v>0</v>
      </c>
      <c r="J38" s="154">
        <f t="shared" ref="J38:J69" si="24">IFERROR(VLOOKUP(B38,$R$93:$S$134,2,FALSE),0)</f>
        <v>0</v>
      </c>
      <c r="K38" s="77"/>
      <c r="L38" s="154">
        <f t="shared" ref="L38:L69" si="25">IFERROR(VLOOKUP(B38,$V$93:$W$134,2,FALSE),0)</f>
        <v>0</v>
      </c>
      <c r="M38" s="154">
        <f t="shared" ref="M38:M69" si="26">IFERROR(VLOOKUP(B38,$Z$93:$AA$134,2,FALSE),0)</f>
        <v>0</v>
      </c>
      <c r="N38" s="155">
        <f t="shared" ref="N38:N69" si="27">IFERROR(VLOOKUP(B38,$AD$93:$AE$134,2,FALSE),0)</f>
        <v>0</v>
      </c>
      <c r="O38" s="77"/>
    </row>
    <row r="39" spans="1:15" ht="15" hidden="1" customHeight="1">
      <c r="A39" s="59"/>
      <c r="B39" s="98"/>
      <c r="C39" s="98">
        <f t="shared" si="19"/>
        <v>0</v>
      </c>
      <c r="D39" s="153">
        <f t="shared" si="9"/>
        <v>0</v>
      </c>
      <c r="E39" s="90">
        <f t="shared" si="20"/>
        <v>0</v>
      </c>
      <c r="F39" s="90">
        <f t="shared" si="21"/>
        <v>0</v>
      </c>
      <c r="G39" s="77"/>
      <c r="H39" s="90">
        <f t="shared" si="22"/>
        <v>0</v>
      </c>
      <c r="I39" s="90">
        <f t="shared" si="23"/>
        <v>0</v>
      </c>
      <c r="J39" s="154">
        <f t="shared" si="24"/>
        <v>0</v>
      </c>
      <c r="K39" s="77"/>
      <c r="L39" s="154">
        <f t="shared" si="25"/>
        <v>0</v>
      </c>
      <c r="M39" s="154">
        <f t="shared" si="26"/>
        <v>0</v>
      </c>
      <c r="N39" s="155">
        <f t="shared" si="27"/>
        <v>0</v>
      </c>
      <c r="O39" s="77"/>
    </row>
    <row r="40" spans="1:15" ht="15" hidden="1" customHeight="1">
      <c r="A40" s="59"/>
      <c r="B40" s="98"/>
      <c r="C40" s="98">
        <f t="shared" si="19"/>
        <v>0</v>
      </c>
      <c r="D40" s="153">
        <f t="shared" si="9"/>
        <v>0</v>
      </c>
      <c r="E40" s="90">
        <f t="shared" si="20"/>
        <v>0</v>
      </c>
      <c r="F40" s="90">
        <f t="shared" si="21"/>
        <v>0</v>
      </c>
      <c r="G40" s="77"/>
      <c r="H40" s="90">
        <f t="shared" si="22"/>
        <v>0</v>
      </c>
      <c r="I40" s="90">
        <f t="shared" si="23"/>
        <v>0</v>
      </c>
      <c r="J40" s="154">
        <f t="shared" si="24"/>
        <v>0</v>
      </c>
      <c r="K40" s="77"/>
      <c r="L40" s="154">
        <f t="shared" si="25"/>
        <v>0</v>
      </c>
      <c r="M40" s="154">
        <f t="shared" si="26"/>
        <v>0</v>
      </c>
      <c r="N40" s="155">
        <f t="shared" si="27"/>
        <v>0</v>
      </c>
      <c r="O40" s="77"/>
    </row>
    <row r="41" spans="1:15" ht="15" hidden="1" customHeight="1">
      <c r="A41" s="59"/>
      <c r="B41" s="98"/>
      <c r="C41" s="98">
        <f t="shared" si="19"/>
        <v>0</v>
      </c>
      <c r="D41" s="153">
        <f t="shared" si="9"/>
        <v>0</v>
      </c>
      <c r="E41" s="90">
        <f t="shared" si="20"/>
        <v>0</v>
      </c>
      <c r="F41" s="90">
        <f t="shared" si="21"/>
        <v>0</v>
      </c>
      <c r="G41" s="77"/>
      <c r="H41" s="90">
        <f t="shared" si="22"/>
        <v>0</v>
      </c>
      <c r="I41" s="90">
        <f t="shared" si="23"/>
        <v>0</v>
      </c>
      <c r="J41" s="154">
        <f t="shared" si="24"/>
        <v>0</v>
      </c>
      <c r="K41" s="77"/>
      <c r="L41" s="154">
        <f t="shared" si="25"/>
        <v>0</v>
      </c>
      <c r="M41" s="154">
        <f t="shared" si="26"/>
        <v>0</v>
      </c>
      <c r="N41" s="155">
        <f t="shared" si="27"/>
        <v>0</v>
      </c>
      <c r="O41" s="77"/>
    </row>
    <row r="42" spans="1:15" ht="15" hidden="1" customHeight="1">
      <c r="A42" s="59"/>
      <c r="B42" s="98"/>
      <c r="C42" s="98">
        <f t="shared" si="19"/>
        <v>0</v>
      </c>
      <c r="D42" s="153">
        <f t="shared" si="9"/>
        <v>0</v>
      </c>
      <c r="E42" s="90">
        <f t="shared" si="20"/>
        <v>0</v>
      </c>
      <c r="F42" s="90">
        <f t="shared" si="21"/>
        <v>0</v>
      </c>
      <c r="G42" s="77"/>
      <c r="H42" s="90">
        <f t="shared" si="22"/>
        <v>0</v>
      </c>
      <c r="I42" s="90">
        <f t="shared" si="23"/>
        <v>0</v>
      </c>
      <c r="J42" s="154">
        <f t="shared" si="24"/>
        <v>0</v>
      </c>
      <c r="K42" s="77"/>
      <c r="L42" s="154">
        <f t="shared" si="25"/>
        <v>0</v>
      </c>
      <c r="M42" s="154">
        <f t="shared" si="26"/>
        <v>0</v>
      </c>
      <c r="N42" s="155">
        <f t="shared" si="27"/>
        <v>0</v>
      </c>
      <c r="O42" s="77"/>
    </row>
    <row r="43" spans="1:15" ht="15" hidden="1" customHeight="1">
      <c r="A43" s="59"/>
      <c r="B43" s="98"/>
      <c r="C43" s="98">
        <f t="shared" si="19"/>
        <v>0</v>
      </c>
      <c r="D43" s="153">
        <f t="shared" si="9"/>
        <v>0</v>
      </c>
      <c r="E43" s="90">
        <f t="shared" si="20"/>
        <v>0</v>
      </c>
      <c r="F43" s="90">
        <f t="shared" si="21"/>
        <v>0</v>
      </c>
      <c r="G43" s="77"/>
      <c r="H43" s="90">
        <f t="shared" si="22"/>
        <v>0</v>
      </c>
      <c r="I43" s="90">
        <f t="shared" si="23"/>
        <v>0</v>
      </c>
      <c r="J43" s="154">
        <f t="shared" si="24"/>
        <v>0</v>
      </c>
      <c r="K43" s="77"/>
      <c r="L43" s="154">
        <f t="shared" si="25"/>
        <v>0</v>
      </c>
      <c r="M43" s="154">
        <f t="shared" si="26"/>
        <v>0</v>
      </c>
      <c r="N43" s="155">
        <f t="shared" si="27"/>
        <v>0</v>
      </c>
      <c r="O43" s="77"/>
    </row>
    <row r="44" spans="1:15" ht="15" hidden="1" customHeight="1">
      <c r="A44" s="59"/>
      <c r="B44" s="98"/>
      <c r="C44" s="98">
        <f t="shared" si="19"/>
        <v>0</v>
      </c>
      <c r="D44" s="153">
        <f t="shared" si="9"/>
        <v>0</v>
      </c>
      <c r="E44" s="90">
        <f t="shared" si="20"/>
        <v>0</v>
      </c>
      <c r="F44" s="90">
        <f t="shared" si="21"/>
        <v>0</v>
      </c>
      <c r="G44" s="77"/>
      <c r="H44" s="90">
        <f t="shared" si="22"/>
        <v>0</v>
      </c>
      <c r="I44" s="90">
        <f t="shared" si="23"/>
        <v>0</v>
      </c>
      <c r="J44" s="154">
        <f t="shared" si="24"/>
        <v>0</v>
      </c>
      <c r="K44" s="77"/>
      <c r="L44" s="154">
        <f t="shared" si="25"/>
        <v>0</v>
      </c>
      <c r="M44" s="154">
        <f t="shared" si="26"/>
        <v>0</v>
      </c>
      <c r="N44" s="155">
        <f t="shared" si="27"/>
        <v>0</v>
      </c>
      <c r="O44" s="77"/>
    </row>
    <row r="45" spans="1:15" ht="15" hidden="1" customHeight="1">
      <c r="A45" s="59"/>
      <c r="B45" s="98"/>
      <c r="C45" s="98">
        <f t="shared" si="19"/>
        <v>0</v>
      </c>
      <c r="D45" s="153">
        <f t="shared" si="9"/>
        <v>0</v>
      </c>
      <c r="E45" s="90">
        <f t="shared" si="20"/>
        <v>0</v>
      </c>
      <c r="F45" s="90">
        <f t="shared" si="21"/>
        <v>0</v>
      </c>
      <c r="G45" s="77"/>
      <c r="H45" s="90">
        <f t="shared" si="22"/>
        <v>0</v>
      </c>
      <c r="I45" s="90">
        <f t="shared" si="23"/>
        <v>0</v>
      </c>
      <c r="J45" s="154">
        <f t="shared" si="24"/>
        <v>0</v>
      </c>
      <c r="K45" s="77"/>
      <c r="L45" s="154">
        <f t="shared" si="25"/>
        <v>0</v>
      </c>
      <c r="M45" s="154">
        <f t="shared" si="26"/>
        <v>0</v>
      </c>
      <c r="N45" s="155">
        <f t="shared" si="27"/>
        <v>0</v>
      </c>
      <c r="O45" s="77"/>
    </row>
    <row r="46" spans="1:15" ht="15" hidden="1" customHeight="1">
      <c r="A46" s="59"/>
      <c r="B46" s="98"/>
      <c r="C46" s="98">
        <f t="shared" si="19"/>
        <v>0</v>
      </c>
      <c r="D46" s="153">
        <f t="shared" si="9"/>
        <v>0</v>
      </c>
      <c r="E46" s="90">
        <f t="shared" si="20"/>
        <v>0</v>
      </c>
      <c r="F46" s="90">
        <f t="shared" si="21"/>
        <v>0</v>
      </c>
      <c r="G46" s="77"/>
      <c r="H46" s="90">
        <f t="shared" si="22"/>
        <v>0</v>
      </c>
      <c r="I46" s="90">
        <f t="shared" si="23"/>
        <v>0</v>
      </c>
      <c r="J46" s="154">
        <f t="shared" si="24"/>
        <v>0</v>
      </c>
      <c r="K46" s="77"/>
      <c r="L46" s="154">
        <f t="shared" si="25"/>
        <v>0</v>
      </c>
      <c r="M46" s="154">
        <f t="shared" si="26"/>
        <v>0</v>
      </c>
      <c r="N46" s="155">
        <f t="shared" si="27"/>
        <v>0</v>
      </c>
      <c r="O46" s="77"/>
    </row>
    <row r="47" spans="1:15" ht="15" hidden="1" customHeight="1">
      <c r="A47" s="59"/>
      <c r="B47" s="98"/>
      <c r="C47" s="98">
        <f t="shared" si="19"/>
        <v>0</v>
      </c>
      <c r="D47" s="153">
        <f t="shared" si="9"/>
        <v>0</v>
      </c>
      <c r="E47" s="90">
        <f t="shared" si="20"/>
        <v>0</v>
      </c>
      <c r="F47" s="90">
        <f t="shared" si="21"/>
        <v>0</v>
      </c>
      <c r="G47" s="77"/>
      <c r="H47" s="90">
        <f t="shared" si="22"/>
        <v>0</v>
      </c>
      <c r="I47" s="90">
        <f t="shared" si="23"/>
        <v>0</v>
      </c>
      <c r="J47" s="154">
        <f t="shared" si="24"/>
        <v>0</v>
      </c>
      <c r="K47" s="77"/>
      <c r="L47" s="154">
        <f t="shared" si="25"/>
        <v>0</v>
      </c>
      <c r="M47" s="154">
        <f t="shared" si="26"/>
        <v>0</v>
      </c>
      <c r="N47" s="155">
        <f t="shared" si="27"/>
        <v>0</v>
      </c>
      <c r="O47" s="77"/>
    </row>
    <row r="48" spans="1:15" ht="15" hidden="1" customHeight="1">
      <c r="A48" s="59"/>
      <c r="B48" s="98"/>
      <c r="C48" s="98">
        <f t="shared" si="19"/>
        <v>0</v>
      </c>
      <c r="D48" s="153">
        <f t="shared" si="9"/>
        <v>0</v>
      </c>
      <c r="E48" s="90">
        <f t="shared" si="20"/>
        <v>0</v>
      </c>
      <c r="F48" s="90">
        <f t="shared" si="21"/>
        <v>0</v>
      </c>
      <c r="G48" s="77"/>
      <c r="H48" s="90">
        <f t="shared" si="22"/>
        <v>0</v>
      </c>
      <c r="I48" s="90">
        <f t="shared" si="23"/>
        <v>0</v>
      </c>
      <c r="J48" s="154">
        <f t="shared" si="24"/>
        <v>0</v>
      </c>
      <c r="K48" s="77"/>
      <c r="L48" s="154">
        <f t="shared" si="25"/>
        <v>0</v>
      </c>
      <c r="M48" s="154">
        <f t="shared" si="26"/>
        <v>0</v>
      </c>
      <c r="N48" s="155">
        <f t="shared" si="27"/>
        <v>0</v>
      </c>
      <c r="O48" s="77"/>
    </row>
    <row r="49" spans="1:15" ht="15" hidden="1" customHeight="1">
      <c r="A49" s="59"/>
      <c r="B49" s="98"/>
      <c r="C49" s="98">
        <f t="shared" si="19"/>
        <v>0</v>
      </c>
      <c r="D49" s="153">
        <f t="shared" si="9"/>
        <v>0</v>
      </c>
      <c r="E49" s="90">
        <f t="shared" si="20"/>
        <v>0</v>
      </c>
      <c r="F49" s="90">
        <f t="shared" si="21"/>
        <v>0</v>
      </c>
      <c r="G49" s="77"/>
      <c r="H49" s="90">
        <f t="shared" si="22"/>
        <v>0</v>
      </c>
      <c r="I49" s="90">
        <f t="shared" si="23"/>
        <v>0</v>
      </c>
      <c r="J49" s="154">
        <f t="shared" si="24"/>
        <v>0</v>
      </c>
      <c r="K49" s="77"/>
      <c r="L49" s="154">
        <f t="shared" si="25"/>
        <v>0</v>
      </c>
      <c r="M49" s="154">
        <f t="shared" si="26"/>
        <v>0</v>
      </c>
      <c r="N49" s="155">
        <f t="shared" si="27"/>
        <v>0</v>
      </c>
      <c r="O49" s="77"/>
    </row>
    <row r="50" spans="1:15" ht="15" hidden="1" customHeight="1">
      <c r="A50" s="59"/>
      <c r="B50" s="98"/>
      <c r="C50" s="98">
        <f t="shared" si="19"/>
        <v>0</v>
      </c>
      <c r="D50" s="153">
        <f t="shared" si="9"/>
        <v>0</v>
      </c>
      <c r="E50" s="90">
        <f t="shared" si="20"/>
        <v>0</v>
      </c>
      <c r="F50" s="90">
        <f t="shared" si="21"/>
        <v>0</v>
      </c>
      <c r="G50" s="77"/>
      <c r="H50" s="90">
        <f t="shared" si="22"/>
        <v>0</v>
      </c>
      <c r="I50" s="90">
        <f t="shared" si="23"/>
        <v>0</v>
      </c>
      <c r="J50" s="154">
        <f t="shared" si="24"/>
        <v>0</v>
      </c>
      <c r="K50" s="77"/>
      <c r="L50" s="154">
        <f t="shared" si="25"/>
        <v>0</v>
      </c>
      <c r="M50" s="154">
        <f t="shared" si="26"/>
        <v>0</v>
      </c>
      <c r="N50" s="155">
        <f t="shared" si="27"/>
        <v>0</v>
      </c>
      <c r="O50" s="77"/>
    </row>
    <row r="51" spans="1:15" ht="15" hidden="1" customHeight="1">
      <c r="A51" s="59"/>
      <c r="B51" s="98"/>
      <c r="C51" s="98">
        <f t="shared" si="19"/>
        <v>0</v>
      </c>
      <c r="D51" s="153">
        <f t="shared" si="9"/>
        <v>0</v>
      </c>
      <c r="E51" s="90">
        <f t="shared" si="20"/>
        <v>0</v>
      </c>
      <c r="F51" s="90">
        <f t="shared" si="21"/>
        <v>0</v>
      </c>
      <c r="G51" s="77"/>
      <c r="H51" s="90">
        <f t="shared" si="22"/>
        <v>0</v>
      </c>
      <c r="I51" s="90">
        <f t="shared" si="23"/>
        <v>0</v>
      </c>
      <c r="J51" s="154">
        <f t="shared" si="24"/>
        <v>0</v>
      </c>
      <c r="K51" s="77"/>
      <c r="L51" s="154">
        <f t="shared" si="25"/>
        <v>0</v>
      </c>
      <c r="M51" s="154">
        <f t="shared" si="26"/>
        <v>0</v>
      </c>
      <c r="N51" s="155">
        <f t="shared" si="27"/>
        <v>0</v>
      </c>
      <c r="O51" s="77"/>
    </row>
    <row r="52" spans="1:15" ht="15" hidden="1" customHeight="1">
      <c r="A52" s="59"/>
      <c r="B52" s="98"/>
      <c r="C52" s="98">
        <f t="shared" si="19"/>
        <v>0</v>
      </c>
      <c r="D52" s="153">
        <f t="shared" si="9"/>
        <v>0</v>
      </c>
      <c r="E52" s="90">
        <f t="shared" si="20"/>
        <v>0</v>
      </c>
      <c r="F52" s="90">
        <f t="shared" si="21"/>
        <v>0</v>
      </c>
      <c r="G52" s="77"/>
      <c r="H52" s="90">
        <f t="shared" si="22"/>
        <v>0</v>
      </c>
      <c r="I52" s="90">
        <f t="shared" si="23"/>
        <v>0</v>
      </c>
      <c r="J52" s="154">
        <f t="shared" si="24"/>
        <v>0</v>
      </c>
      <c r="K52" s="77"/>
      <c r="L52" s="154">
        <f t="shared" si="25"/>
        <v>0</v>
      </c>
      <c r="M52" s="154">
        <f t="shared" si="26"/>
        <v>0</v>
      </c>
      <c r="N52" s="155">
        <f t="shared" si="27"/>
        <v>0</v>
      </c>
      <c r="O52" s="77"/>
    </row>
    <row r="53" spans="1:15" ht="15" hidden="1" customHeight="1">
      <c r="A53" s="59"/>
      <c r="B53" s="98"/>
      <c r="C53" s="98">
        <f t="shared" si="19"/>
        <v>0</v>
      </c>
      <c r="D53" s="153">
        <f t="shared" si="9"/>
        <v>0</v>
      </c>
      <c r="E53" s="90">
        <f t="shared" si="20"/>
        <v>0</v>
      </c>
      <c r="F53" s="90">
        <f t="shared" si="21"/>
        <v>0</v>
      </c>
      <c r="G53" s="77"/>
      <c r="H53" s="90">
        <f t="shared" si="22"/>
        <v>0</v>
      </c>
      <c r="I53" s="90">
        <f t="shared" si="23"/>
        <v>0</v>
      </c>
      <c r="J53" s="154">
        <f t="shared" si="24"/>
        <v>0</v>
      </c>
      <c r="K53" s="77"/>
      <c r="L53" s="154">
        <f t="shared" si="25"/>
        <v>0</v>
      </c>
      <c r="M53" s="154">
        <f t="shared" si="26"/>
        <v>0</v>
      </c>
      <c r="N53" s="155">
        <f t="shared" si="27"/>
        <v>0</v>
      </c>
      <c r="O53" s="77"/>
    </row>
    <row r="54" spans="1:15" ht="15" hidden="1" customHeight="1">
      <c r="A54" s="59"/>
      <c r="B54" s="98"/>
      <c r="C54" s="98">
        <f t="shared" si="19"/>
        <v>0</v>
      </c>
      <c r="D54" s="153">
        <f t="shared" si="9"/>
        <v>0</v>
      </c>
      <c r="E54" s="90">
        <f t="shared" si="20"/>
        <v>0</v>
      </c>
      <c r="F54" s="90">
        <f t="shared" si="21"/>
        <v>0</v>
      </c>
      <c r="G54" s="77"/>
      <c r="H54" s="90">
        <f t="shared" si="22"/>
        <v>0</v>
      </c>
      <c r="I54" s="90">
        <f t="shared" si="23"/>
        <v>0</v>
      </c>
      <c r="J54" s="154">
        <f t="shared" si="24"/>
        <v>0</v>
      </c>
      <c r="K54" s="77"/>
      <c r="L54" s="154">
        <f t="shared" si="25"/>
        <v>0</v>
      </c>
      <c r="M54" s="154">
        <f t="shared" si="26"/>
        <v>0</v>
      </c>
      <c r="N54" s="155">
        <f t="shared" si="27"/>
        <v>0</v>
      </c>
      <c r="O54" s="77"/>
    </row>
    <row r="55" spans="1:15" ht="15" hidden="1" customHeight="1">
      <c r="A55" s="59"/>
      <c r="B55" s="98"/>
      <c r="C55" s="98">
        <f t="shared" si="19"/>
        <v>0</v>
      </c>
      <c r="D55" s="153">
        <f t="shared" si="9"/>
        <v>0</v>
      </c>
      <c r="E55" s="90">
        <f t="shared" si="20"/>
        <v>0</v>
      </c>
      <c r="F55" s="90">
        <f t="shared" si="21"/>
        <v>0</v>
      </c>
      <c r="G55" s="77"/>
      <c r="H55" s="90">
        <f t="shared" si="22"/>
        <v>0</v>
      </c>
      <c r="I55" s="90">
        <f t="shared" si="23"/>
        <v>0</v>
      </c>
      <c r="J55" s="154">
        <f t="shared" si="24"/>
        <v>0</v>
      </c>
      <c r="K55" s="77"/>
      <c r="L55" s="154">
        <f t="shared" si="25"/>
        <v>0</v>
      </c>
      <c r="M55" s="154">
        <f t="shared" si="26"/>
        <v>0</v>
      </c>
      <c r="N55" s="155">
        <f t="shared" si="27"/>
        <v>0</v>
      </c>
      <c r="O55" s="77"/>
    </row>
    <row r="56" spans="1:15" ht="15" hidden="1" customHeight="1">
      <c r="A56" s="59"/>
      <c r="B56" s="98"/>
      <c r="C56" s="98">
        <f t="shared" si="19"/>
        <v>0</v>
      </c>
      <c r="D56" s="153">
        <f t="shared" si="9"/>
        <v>0</v>
      </c>
      <c r="E56" s="90">
        <f t="shared" si="20"/>
        <v>0</v>
      </c>
      <c r="F56" s="90">
        <f t="shared" si="21"/>
        <v>0</v>
      </c>
      <c r="G56" s="77"/>
      <c r="H56" s="90">
        <f t="shared" si="22"/>
        <v>0</v>
      </c>
      <c r="I56" s="90">
        <f t="shared" si="23"/>
        <v>0</v>
      </c>
      <c r="J56" s="154">
        <f t="shared" si="24"/>
        <v>0</v>
      </c>
      <c r="K56" s="77"/>
      <c r="L56" s="154">
        <f t="shared" si="25"/>
        <v>0</v>
      </c>
      <c r="M56" s="154">
        <f t="shared" si="26"/>
        <v>0</v>
      </c>
      <c r="N56" s="155">
        <f t="shared" si="27"/>
        <v>0</v>
      </c>
      <c r="O56" s="77"/>
    </row>
    <row r="57" spans="1:15" ht="15" hidden="1" customHeight="1">
      <c r="A57" s="59"/>
      <c r="B57" s="98"/>
      <c r="C57" s="98">
        <f t="shared" si="19"/>
        <v>0</v>
      </c>
      <c r="D57" s="153">
        <f t="shared" si="9"/>
        <v>0</v>
      </c>
      <c r="E57" s="90">
        <f t="shared" si="20"/>
        <v>0</v>
      </c>
      <c r="F57" s="90">
        <f t="shared" si="21"/>
        <v>0</v>
      </c>
      <c r="G57" s="77"/>
      <c r="H57" s="90">
        <f t="shared" si="22"/>
        <v>0</v>
      </c>
      <c r="I57" s="90">
        <f t="shared" si="23"/>
        <v>0</v>
      </c>
      <c r="J57" s="154">
        <f t="shared" si="24"/>
        <v>0</v>
      </c>
      <c r="K57" s="77"/>
      <c r="L57" s="154">
        <f t="shared" si="25"/>
        <v>0</v>
      </c>
      <c r="M57" s="154">
        <f t="shared" si="26"/>
        <v>0</v>
      </c>
      <c r="N57" s="155">
        <f t="shared" si="27"/>
        <v>0</v>
      </c>
      <c r="O57" s="77"/>
    </row>
    <row r="58" spans="1:15" ht="15" hidden="1" customHeight="1">
      <c r="A58" s="59"/>
      <c r="B58" s="98"/>
      <c r="C58" s="98">
        <f t="shared" si="19"/>
        <v>0</v>
      </c>
      <c r="D58" s="153">
        <f t="shared" si="9"/>
        <v>0</v>
      </c>
      <c r="E58" s="90">
        <f t="shared" si="20"/>
        <v>0</v>
      </c>
      <c r="F58" s="90">
        <f t="shared" si="21"/>
        <v>0</v>
      </c>
      <c r="G58" s="77"/>
      <c r="H58" s="90">
        <f t="shared" si="22"/>
        <v>0</v>
      </c>
      <c r="I58" s="90">
        <f t="shared" si="23"/>
        <v>0</v>
      </c>
      <c r="J58" s="154">
        <f t="shared" si="24"/>
        <v>0</v>
      </c>
      <c r="K58" s="77"/>
      <c r="L58" s="154">
        <f t="shared" si="25"/>
        <v>0</v>
      </c>
      <c r="M58" s="154">
        <f t="shared" si="26"/>
        <v>0</v>
      </c>
      <c r="N58" s="155">
        <f t="shared" si="27"/>
        <v>0</v>
      </c>
      <c r="O58" s="77"/>
    </row>
    <row r="59" spans="1:15" ht="15" hidden="1" customHeight="1">
      <c r="A59" s="59"/>
      <c r="B59" s="98"/>
      <c r="C59" s="98">
        <f t="shared" si="19"/>
        <v>0</v>
      </c>
      <c r="D59" s="153">
        <f t="shared" si="9"/>
        <v>0</v>
      </c>
      <c r="E59" s="90">
        <f t="shared" si="20"/>
        <v>0</v>
      </c>
      <c r="F59" s="90">
        <f t="shared" si="21"/>
        <v>0</v>
      </c>
      <c r="G59" s="77"/>
      <c r="H59" s="90">
        <f t="shared" si="22"/>
        <v>0</v>
      </c>
      <c r="I59" s="90">
        <f t="shared" si="23"/>
        <v>0</v>
      </c>
      <c r="J59" s="154">
        <f t="shared" si="24"/>
        <v>0</v>
      </c>
      <c r="K59" s="77"/>
      <c r="L59" s="154">
        <f t="shared" si="25"/>
        <v>0</v>
      </c>
      <c r="M59" s="154">
        <f t="shared" si="26"/>
        <v>0</v>
      </c>
      <c r="N59" s="155">
        <f t="shared" si="27"/>
        <v>0</v>
      </c>
      <c r="O59" s="77"/>
    </row>
    <row r="60" spans="1:15" ht="15" hidden="1" customHeight="1">
      <c r="A60" s="59"/>
      <c r="B60" s="98"/>
      <c r="C60" s="98">
        <f t="shared" si="19"/>
        <v>0</v>
      </c>
      <c r="D60" s="153">
        <f t="shared" si="9"/>
        <v>0</v>
      </c>
      <c r="E60" s="90">
        <f t="shared" si="20"/>
        <v>0</v>
      </c>
      <c r="F60" s="90">
        <f t="shared" si="21"/>
        <v>0</v>
      </c>
      <c r="G60" s="77"/>
      <c r="H60" s="90">
        <f t="shared" si="22"/>
        <v>0</v>
      </c>
      <c r="I60" s="90">
        <f t="shared" si="23"/>
        <v>0</v>
      </c>
      <c r="J60" s="154">
        <f t="shared" si="24"/>
        <v>0</v>
      </c>
      <c r="K60" s="77"/>
      <c r="L60" s="154">
        <f t="shared" si="25"/>
        <v>0</v>
      </c>
      <c r="M60" s="154">
        <f t="shared" si="26"/>
        <v>0</v>
      </c>
      <c r="N60" s="155">
        <f t="shared" si="27"/>
        <v>0</v>
      </c>
      <c r="O60" s="77"/>
    </row>
    <row r="61" spans="1:15" ht="15" hidden="1" customHeight="1">
      <c r="A61" s="59"/>
      <c r="B61" s="98"/>
      <c r="C61" s="98">
        <f t="shared" si="19"/>
        <v>0</v>
      </c>
      <c r="D61" s="153">
        <f t="shared" si="9"/>
        <v>0</v>
      </c>
      <c r="E61" s="90">
        <f t="shared" si="20"/>
        <v>0</v>
      </c>
      <c r="F61" s="90">
        <f t="shared" si="21"/>
        <v>0</v>
      </c>
      <c r="G61" s="77"/>
      <c r="H61" s="90">
        <f t="shared" si="22"/>
        <v>0</v>
      </c>
      <c r="I61" s="90">
        <f t="shared" si="23"/>
        <v>0</v>
      </c>
      <c r="J61" s="154">
        <f t="shared" si="24"/>
        <v>0</v>
      </c>
      <c r="K61" s="77"/>
      <c r="L61" s="154">
        <f t="shared" si="25"/>
        <v>0</v>
      </c>
      <c r="M61" s="154">
        <f t="shared" si="26"/>
        <v>0</v>
      </c>
      <c r="N61" s="155">
        <f t="shared" si="27"/>
        <v>0</v>
      </c>
      <c r="O61" s="77"/>
    </row>
    <row r="62" spans="1:15" ht="15" hidden="1" customHeight="1">
      <c r="A62" s="59"/>
      <c r="B62" s="98"/>
      <c r="C62" s="98">
        <f t="shared" si="19"/>
        <v>0</v>
      </c>
      <c r="D62" s="153">
        <f t="shared" si="9"/>
        <v>0</v>
      </c>
      <c r="E62" s="90">
        <f t="shared" si="20"/>
        <v>0</v>
      </c>
      <c r="F62" s="90">
        <f t="shared" si="21"/>
        <v>0</v>
      </c>
      <c r="G62" s="77"/>
      <c r="H62" s="90">
        <f t="shared" si="22"/>
        <v>0</v>
      </c>
      <c r="I62" s="90">
        <f t="shared" si="23"/>
        <v>0</v>
      </c>
      <c r="J62" s="154">
        <f t="shared" si="24"/>
        <v>0</v>
      </c>
      <c r="K62" s="77"/>
      <c r="L62" s="154">
        <f t="shared" si="25"/>
        <v>0</v>
      </c>
      <c r="M62" s="154">
        <f t="shared" si="26"/>
        <v>0</v>
      </c>
      <c r="N62" s="155">
        <f t="shared" si="27"/>
        <v>0</v>
      </c>
      <c r="O62" s="77"/>
    </row>
    <row r="63" spans="1:15" ht="15" hidden="1" customHeight="1">
      <c r="A63" s="59"/>
      <c r="B63" s="98"/>
      <c r="C63" s="98">
        <f t="shared" si="19"/>
        <v>0</v>
      </c>
      <c r="D63" s="153">
        <f t="shared" si="9"/>
        <v>0</v>
      </c>
      <c r="E63" s="90">
        <f t="shared" si="20"/>
        <v>0</v>
      </c>
      <c r="F63" s="90">
        <f t="shared" si="21"/>
        <v>0</v>
      </c>
      <c r="G63" s="77"/>
      <c r="H63" s="90">
        <f t="shared" si="22"/>
        <v>0</v>
      </c>
      <c r="I63" s="90">
        <f t="shared" si="23"/>
        <v>0</v>
      </c>
      <c r="J63" s="154">
        <f t="shared" si="24"/>
        <v>0</v>
      </c>
      <c r="K63" s="77"/>
      <c r="L63" s="154">
        <f t="shared" si="25"/>
        <v>0</v>
      </c>
      <c r="M63" s="154">
        <f t="shared" si="26"/>
        <v>0</v>
      </c>
      <c r="N63" s="155">
        <f t="shared" si="27"/>
        <v>0</v>
      </c>
      <c r="O63" s="77"/>
    </row>
    <row r="64" spans="1:15" ht="15" hidden="1" customHeight="1">
      <c r="A64" s="59"/>
      <c r="B64" s="98"/>
      <c r="C64" s="98">
        <f t="shared" si="19"/>
        <v>0</v>
      </c>
      <c r="D64" s="153">
        <f t="shared" si="9"/>
        <v>0</v>
      </c>
      <c r="E64" s="90">
        <f t="shared" si="20"/>
        <v>0</v>
      </c>
      <c r="F64" s="90">
        <f t="shared" si="21"/>
        <v>0</v>
      </c>
      <c r="G64" s="77"/>
      <c r="H64" s="90">
        <f t="shared" si="22"/>
        <v>0</v>
      </c>
      <c r="I64" s="90">
        <f t="shared" si="23"/>
        <v>0</v>
      </c>
      <c r="J64" s="154">
        <f t="shared" si="24"/>
        <v>0</v>
      </c>
      <c r="K64" s="77"/>
      <c r="L64" s="154">
        <f t="shared" si="25"/>
        <v>0</v>
      </c>
      <c r="M64" s="154">
        <f t="shared" si="26"/>
        <v>0</v>
      </c>
      <c r="N64" s="155">
        <f t="shared" si="27"/>
        <v>0</v>
      </c>
      <c r="O64" s="77"/>
    </row>
    <row r="65" spans="1:15" ht="15" hidden="1" customHeight="1">
      <c r="A65" s="59"/>
      <c r="B65" s="98"/>
      <c r="C65" s="98">
        <f t="shared" si="19"/>
        <v>0</v>
      </c>
      <c r="D65" s="153">
        <f t="shared" si="9"/>
        <v>0</v>
      </c>
      <c r="E65" s="90">
        <f t="shared" si="20"/>
        <v>0</v>
      </c>
      <c r="F65" s="90">
        <f t="shared" si="21"/>
        <v>0</v>
      </c>
      <c r="G65" s="77"/>
      <c r="H65" s="90">
        <f t="shared" si="22"/>
        <v>0</v>
      </c>
      <c r="I65" s="90">
        <f t="shared" si="23"/>
        <v>0</v>
      </c>
      <c r="J65" s="154">
        <f t="shared" si="24"/>
        <v>0</v>
      </c>
      <c r="K65" s="77"/>
      <c r="L65" s="154">
        <f t="shared" si="25"/>
        <v>0</v>
      </c>
      <c r="M65" s="154">
        <f t="shared" si="26"/>
        <v>0</v>
      </c>
      <c r="N65" s="155">
        <f t="shared" si="27"/>
        <v>0</v>
      </c>
      <c r="O65" s="77"/>
    </row>
    <row r="66" spans="1:15" ht="15" hidden="1" customHeight="1">
      <c r="A66" s="59"/>
      <c r="B66" s="98"/>
      <c r="C66" s="98">
        <f t="shared" si="19"/>
        <v>0</v>
      </c>
      <c r="D66" s="153">
        <f t="shared" si="9"/>
        <v>0</v>
      </c>
      <c r="E66" s="90">
        <f t="shared" si="20"/>
        <v>0</v>
      </c>
      <c r="F66" s="90">
        <f t="shared" si="21"/>
        <v>0</v>
      </c>
      <c r="G66" s="77"/>
      <c r="H66" s="90">
        <f t="shared" si="22"/>
        <v>0</v>
      </c>
      <c r="I66" s="90">
        <f t="shared" si="23"/>
        <v>0</v>
      </c>
      <c r="J66" s="154">
        <f t="shared" si="24"/>
        <v>0</v>
      </c>
      <c r="K66" s="77"/>
      <c r="L66" s="154">
        <f t="shared" si="25"/>
        <v>0</v>
      </c>
      <c r="M66" s="154">
        <f t="shared" si="26"/>
        <v>0</v>
      </c>
      <c r="N66" s="155">
        <f t="shared" si="27"/>
        <v>0</v>
      </c>
      <c r="O66" s="77"/>
    </row>
    <row r="67" spans="1:15" ht="15" hidden="1" customHeight="1">
      <c r="A67" s="59"/>
      <c r="B67" s="98"/>
      <c r="C67" s="98">
        <f t="shared" si="19"/>
        <v>0</v>
      </c>
      <c r="D67" s="153">
        <f t="shared" si="9"/>
        <v>0</v>
      </c>
      <c r="E67" s="90">
        <f t="shared" si="20"/>
        <v>0</v>
      </c>
      <c r="F67" s="90">
        <f t="shared" si="21"/>
        <v>0</v>
      </c>
      <c r="G67" s="77"/>
      <c r="H67" s="90">
        <f t="shared" si="22"/>
        <v>0</v>
      </c>
      <c r="I67" s="90">
        <f t="shared" si="23"/>
        <v>0</v>
      </c>
      <c r="J67" s="154">
        <f t="shared" si="24"/>
        <v>0</v>
      </c>
      <c r="K67" s="77"/>
      <c r="L67" s="154">
        <f t="shared" si="25"/>
        <v>0</v>
      </c>
      <c r="M67" s="154">
        <f t="shared" si="26"/>
        <v>0</v>
      </c>
      <c r="N67" s="155">
        <f t="shared" si="27"/>
        <v>0</v>
      </c>
      <c r="O67" s="77"/>
    </row>
    <row r="68" spans="1:15" ht="15" hidden="1" customHeight="1">
      <c r="A68" s="59"/>
      <c r="B68" s="98"/>
      <c r="C68" s="98">
        <f t="shared" si="19"/>
        <v>0</v>
      </c>
      <c r="D68" s="153">
        <f t="shared" si="9"/>
        <v>0</v>
      </c>
      <c r="E68" s="90">
        <f t="shared" si="20"/>
        <v>0</v>
      </c>
      <c r="F68" s="90">
        <f t="shared" si="21"/>
        <v>0</v>
      </c>
      <c r="G68" s="77"/>
      <c r="H68" s="90">
        <f t="shared" si="22"/>
        <v>0</v>
      </c>
      <c r="I68" s="90">
        <f t="shared" si="23"/>
        <v>0</v>
      </c>
      <c r="J68" s="154">
        <f t="shared" si="24"/>
        <v>0</v>
      </c>
      <c r="K68" s="77"/>
      <c r="L68" s="154">
        <f t="shared" si="25"/>
        <v>0</v>
      </c>
      <c r="M68" s="154">
        <f t="shared" si="26"/>
        <v>0</v>
      </c>
      <c r="N68" s="155">
        <f t="shared" si="27"/>
        <v>0</v>
      </c>
      <c r="O68" s="77"/>
    </row>
    <row r="69" spans="1:15" ht="15" hidden="1" customHeight="1">
      <c r="A69" s="59"/>
      <c r="B69" s="98"/>
      <c r="C69" s="98">
        <f t="shared" si="19"/>
        <v>0</v>
      </c>
      <c r="D69" s="153">
        <f t="shared" si="9"/>
        <v>0</v>
      </c>
      <c r="E69" s="90">
        <f t="shared" si="20"/>
        <v>0</v>
      </c>
      <c r="F69" s="90">
        <f t="shared" si="21"/>
        <v>0</v>
      </c>
      <c r="G69" s="77"/>
      <c r="H69" s="90">
        <f t="shared" si="22"/>
        <v>0</v>
      </c>
      <c r="I69" s="90">
        <f t="shared" si="23"/>
        <v>0</v>
      </c>
      <c r="J69" s="154">
        <f t="shared" si="24"/>
        <v>0</v>
      </c>
      <c r="K69" s="77"/>
      <c r="L69" s="154">
        <f t="shared" si="25"/>
        <v>0</v>
      </c>
      <c r="M69" s="154">
        <f t="shared" si="26"/>
        <v>0</v>
      </c>
      <c r="N69" s="155">
        <f t="shared" si="27"/>
        <v>0</v>
      </c>
      <c r="O69" s="77"/>
    </row>
    <row r="70" spans="1:15" ht="15" hidden="1" customHeight="1">
      <c r="A70" s="59"/>
      <c r="B70" s="98"/>
      <c r="C70" s="98">
        <f t="shared" ref="C70:C84" si="28">SUM(E70:O70)</f>
        <v>0</v>
      </c>
      <c r="D70" s="153">
        <f t="shared" si="9"/>
        <v>0</v>
      </c>
      <c r="E70" s="90">
        <f t="shared" ref="E70:E84" si="29">IFERROR(VLOOKUP(B70,$B$93:$C$134,2,FALSE),0)</f>
        <v>0</v>
      </c>
      <c r="F70" s="90">
        <f t="shared" ref="F70:F84" si="30">IFERROR(VLOOKUP(B70,$F$93:$G$134,2,FALSE),0)</f>
        <v>0</v>
      </c>
      <c r="G70" s="77"/>
      <c r="H70" s="90">
        <f t="shared" ref="H70:H84" si="31">IFERROR(VLOOKUP(B70,$J$93:$K$134,2,FALSE),0)</f>
        <v>0</v>
      </c>
      <c r="I70" s="90">
        <f t="shared" ref="I70:I84" si="32">IFERROR(VLOOKUP(B70,$N$93:$O$134,2,FALSE),0)</f>
        <v>0</v>
      </c>
      <c r="J70" s="154">
        <f t="shared" ref="J70:J84" si="33">IFERROR(VLOOKUP(B70,$R$93:$S$134,2,FALSE),0)</f>
        <v>0</v>
      </c>
      <c r="K70" s="77"/>
      <c r="L70" s="154">
        <f t="shared" ref="L70:L84" si="34">IFERROR(VLOOKUP(B70,$V$93:$W$134,2,FALSE),0)</f>
        <v>0</v>
      </c>
      <c r="M70" s="154">
        <f t="shared" ref="M70:M84" si="35">IFERROR(VLOOKUP(B70,$Z$93:$AA$134,2,FALSE),0)</f>
        <v>0</v>
      </c>
      <c r="N70" s="155">
        <f t="shared" ref="N70:N84" si="36">IFERROR(VLOOKUP(B70,$AD$93:$AE$134,2,FALSE),0)</f>
        <v>0</v>
      </c>
      <c r="O70" s="77"/>
    </row>
    <row r="71" spans="1:15" ht="15" hidden="1" customHeight="1">
      <c r="A71" s="59"/>
      <c r="B71" s="98"/>
      <c r="C71" s="98">
        <f t="shared" si="28"/>
        <v>0</v>
      </c>
      <c r="D71" s="153">
        <f t="shared" ref="D71:D84" si="37">SUM(E71:N71)-MIN(E71:I71)</f>
        <v>0</v>
      </c>
      <c r="E71" s="90">
        <f t="shared" si="29"/>
        <v>0</v>
      </c>
      <c r="F71" s="90">
        <f t="shared" si="30"/>
        <v>0</v>
      </c>
      <c r="G71" s="77"/>
      <c r="H71" s="90">
        <f t="shared" si="31"/>
        <v>0</v>
      </c>
      <c r="I71" s="90">
        <f t="shared" si="32"/>
        <v>0</v>
      </c>
      <c r="J71" s="154">
        <f t="shared" si="33"/>
        <v>0</v>
      </c>
      <c r="K71" s="77"/>
      <c r="L71" s="154">
        <f t="shared" si="34"/>
        <v>0</v>
      </c>
      <c r="M71" s="154">
        <f t="shared" si="35"/>
        <v>0</v>
      </c>
      <c r="N71" s="155">
        <f t="shared" si="36"/>
        <v>0</v>
      </c>
      <c r="O71" s="77"/>
    </row>
    <row r="72" spans="1:15" ht="15" hidden="1" customHeight="1">
      <c r="A72" s="59"/>
      <c r="B72" s="98"/>
      <c r="C72" s="98">
        <f t="shared" si="28"/>
        <v>0</v>
      </c>
      <c r="D72" s="153">
        <f t="shared" si="37"/>
        <v>0</v>
      </c>
      <c r="E72" s="90">
        <f t="shared" si="29"/>
        <v>0</v>
      </c>
      <c r="F72" s="90">
        <f t="shared" si="30"/>
        <v>0</v>
      </c>
      <c r="G72" s="77"/>
      <c r="H72" s="90">
        <f t="shared" si="31"/>
        <v>0</v>
      </c>
      <c r="I72" s="90">
        <f t="shared" si="32"/>
        <v>0</v>
      </c>
      <c r="J72" s="154">
        <f t="shared" si="33"/>
        <v>0</v>
      </c>
      <c r="K72" s="77"/>
      <c r="L72" s="154">
        <f t="shared" si="34"/>
        <v>0</v>
      </c>
      <c r="M72" s="154">
        <f t="shared" si="35"/>
        <v>0</v>
      </c>
      <c r="N72" s="155">
        <f t="shared" si="36"/>
        <v>0</v>
      </c>
      <c r="O72" s="77"/>
    </row>
    <row r="73" spans="1:15" ht="15" hidden="1" customHeight="1">
      <c r="A73" s="59"/>
      <c r="B73" s="98"/>
      <c r="C73" s="98">
        <f t="shared" si="28"/>
        <v>0</v>
      </c>
      <c r="D73" s="153">
        <f t="shared" si="37"/>
        <v>0</v>
      </c>
      <c r="E73" s="90">
        <f t="shared" si="29"/>
        <v>0</v>
      </c>
      <c r="F73" s="90">
        <f t="shared" si="30"/>
        <v>0</v>
      </c>
      <c r="G73" s="77"/>
      <c r="H73" s="90">
        <f t="shared" si="31"/>
        <v>0</v>
      </c>
      <c r="I73" s="90">
        <f t="shared" si="32"/>
        <v>0</v>
      </c>
      <c r="J73" s="154">
        <f t="shared" si="33"/>
        <v>0</v>
      </c>
      <c r="K73" s="77"/>
      <c r="L73" s="154">
        <f t="shared" si="34"/>
        <v>0</v>
      </c>
      <c r="M73" s="154">
        <f t="shared" si="35"/>
        <v>0</v>
      </c>
      <c r="N73" s="155">
        <f t="shared" si="36"/>
        <v>0</v>
      </c>
      <c r="O73" s="77"/>
    </row>
    <row r="74" spans="1:15" ht="15" hidden="1" customHeight="1">
      <c r="A74" s="59"/>
      <c r="B74" s="98"/>
      <c r="C74" s="98">
        <f t="shared" si="28"/>
        <v>0</v>
      </c>
      <c r="D74" s="153">
        <f t="shared" si="37"/>
        <v>0</v>
      </c>
      <c r="E74" s="90">
        <f t="shared" si="29"/>
        <v>0</v>
      </c>
      <c r="F74" s="90">
        <f t="shared" si="30"/>
        <v>0</v>
      </c>
      <c r="G74" s="77"/>
      <c r="H74" s="90">
        <f t="shared" si="31"/>
        <v>0</v>
      </c>
      <c r="I74" s="90">
        <f t="shared" si="32"/>
        <v>0</v>
      </c>
      <c r="J74" s="154">
        <f t="shared" si="33"/>
        <v>0</v>
      </c>
      <c r="K74" s="77"/>
      <c r="L74" s="154">
        <f t="shared" si="34"/>
        <v>0</v>
      </c>
      <c r="M74" s="154">
        <f t="shared" si="35"/>
        <v>0</v>
      </c>
      <c r="N74" s="155">
        <f t="shared" si="36"/>
        <v>0</v>
      </c>
      <c r="O74" s="77"/>
    </row>
    <row r="75" spans="1:15" ht="15" hidden="1" customHeight="1">
      <c r="A75" s="59"/>
      <c r="B75" s="98"/>
      <c r="C75" s="98">
        <f t="shared" si="28"/>
        <v>0</v>
      </c>
      <c r="D75" s="153">
        <f t="shared" si="37"/>
        <v>0</v>
      </c>
      <c r="E75" s="90">
        <f t="shared" si="29"/>
        <v>0</v>
      </c>
      <c r="F75" s="90">
        <f t="shared" si="30"/>
        <v>0</v>
      </c>
      <c r="G75" s="77"/>
      <c r="H75" s="90">
        <f t="shared" si="31"/>
        <v>0</v>
      </c>
      <c r="I75" s="90">
        <f t="shared" si="32"/>
        <v>0</v>
      </c>
      <c r="J75" s="154">
        <f t="shared" si="33"/>
        <v>0</v>
      </c>
      <c r="K75" s="77"/>
      <c r="L75" s="154">
        <f t="shared" si="34"/>
        <v>0</v>
      </c>
      <c r="M75" s="154">
        <f t="shared" si="35"/>
        <v>0</v>
      </c>
      <c r="N75" s="155">
        <f t="shared" si="36"/>
        <v>0</v>
      </c>
      <c r="O75" s="77"/>
    </row>
    <row r="76" spans="1:15" ht="15" hidden="1" customHeight="1">
      <c r="A76" s="59"/>
      <c r="B76" s="98"/>
      <c r="C76" s="98">
        <f t="shared" si="28"/>
        <v>0</v>
      </c>
      <c r="D76" s="153">
        <f t="shared" si="37"/>
        <v>0</v>
      </c>
      <c r="E76" s="90">
        <f t="shared" si="29"/>
        <v>0</v>
      </c>
      <c r="F76" s="90">
        <f t="shared" si="30"/>
        <v>0</v>
      </c>
      <c r="G76" s="77"/>
      <c r="H76" s="90">
        <f t="shared" si="31"/>
        <v>0</v>
      </c>
      <c r="I76" s="90">
        <f t="shared" si="32"/>
        <v>0</v>
      </c>
      <c r="J76" s="154">
        <f t="shared" si="33"/>
        <v>0</v>
      </c>
      <c r="K76" s="77"/>
      <c r="L76" s="154">
        <f t="shared" si="34"/>
        <v>0</v>
      </c>
      <c r="M76" s="154">
        <f t="shared" si="35"/>
        <v>0</v>
      </c>
      <c r="N76" s="155">
        <f t="shared" si="36"/>
        <v>0</v>
      </c>
      <c r="O76" s="77"/>
    </row>
    <row r="77" spans="1:15" ht="15" hidden="1" customHeight="1">
      <c r="A77" s="59"/>
      <c r="B77" s="98"/>
      <c r="C77" s="98">
        <f t="shared" si="28"/>
        <v>0</v>
      </c>
      <c r="D77" s="153">
        <f t="shared" si="37"/>
        <v>0</v>
      </c>
      <c r="E77" s="90">
        <f t="shared" si="29"/>
        <v>0</v>
      </c>
      <c r="F77" s="90">
        <f t="shared" si="30"/>
        <v>0</v>
      </c>
      <c r="G77" s="77"/>
      <c r="H77" s="90">
        <f t="shared" si="31"/>
        <v>0</v>
      </c>
      <c r="I77" s="90">
        <f t="shared" si="32"/>
        <v>0</v>
      </c>
      <c r="J77" s="154">
        <f t="shared" si="33"/>
        <v>0</v>
      </c>
      <c r="K77" s="77"/>
      <c r="L77" s="154">
        <f t="shared" si="34"/>
        <v>0</v>
      </c>
      <c r="M77" s="154">
        <f t="shared" si="35"/>
        <v>0</v>
      </c>
      <c r="N77" s="155">
        <f t="shared" si="36"/>
        <v>0</v>
      </c>
      <c r="O77" s="77"/>
    </row>
    <row r="78" spans="1:15" ht="15" hidden="1" customHeight="1">
      <c r="A78" s="59"/>
      <c r="B78" s="98"/>
      <c r="C78" s="98">
        <f t="shared" si="28"/>
        <v>0</v>
      </c>
      <c r="D78" s="153">
        <f t="shared" si="37"/>
        <v>0</v>
      </c>
      <c r="E78" s="90">
        <f t="shared" si="29"/>
        <v>0</v>
      </c>
      <c r="F78" s="90">
        <f t="shared" si="30"/>
        <v>0</v>
      </c>
      <c r="G78" s="77"/>
      <c r="H78" s="90">
        <f t="shared" si="31"/>
        <v>0</v>
      </c>
      <c r="I78" s="90">
        <f t="shared" si="32"/>
        <v>0</v>
      </c>
      <c r="J78" s="154">
        <f t="shared" si="33"/>
        <v>0</v>
      </c>
      <c r="K78" s="77"/>
      <c r="L78" s="154">
        <f t="shared" si="34"/>
        <v>0</v>
      </c>
      <c r="M78" s="154">
        <f t="shared" si="35"/>
        <v>0</v>
      </c>
      <c r="N78" s="155">
        <f t="shared" si="36"/>
        <v>0</v>
      </c>
      <c r="O78" s="77"/>
    </row>
    <row r="79" spans="1:15" ht="15" hidden="1" customHeight="1">
      <c r="A79" s="59"/>
      <c r="B79" s="98"/>
      <c r="C79" s="98">
        <f t="shared" si="28"/>
        <v>0</v>
      </c>
      <c r="D79" s="153">
        <f t="shared" si="37"/>
        <v>0</v>
      </c>
      <c r="E79" s="90">
        <f t="shared" si="29"/>
        <v>0</v>
      </c>
      <c r="F79" s="90">
        <f t="shared" si="30"/>
        <v>0</v>
      </c>
      <c r="G79" s="77"/>
      <c r="H79" s="90">
        <f t="shared" si="31"/>
        <v>0</v>
      </c>
      <c r="I79" s="90">
        <f t="shared" si="32"/>
        <v>0</v>
      </c>
      <c r="J79" s="154">
        <f t="shared" si="33"/>
        <v>0</v>
      </c>
      <c r="K79" s="77"/>
      <c r="L79" s="154">
        <f t="shared" si="34"/>
        <v>0</v>
      </c>
      <c r="M79" s="154">
        <f t="shared" si="35"/>
        <v>0</v>
      </c>
      <c r="N79" s="155">
        <f t="shared" si="36"/>
        <v>0</v>
      </c>
      <c r="O79" s="77"/>
    </row>
    <row r="80" spans="1:15" ht="15" hidden="1" customHeight="1">
      <c r="A80" s="59"/>
      <c r="B80" s="98"/>
      <c r="C80" s="98">
        <f t="shared" si="28"/>
        <v>0</v>
      </c>
      <c r="D80" s="153">
        <f t="shared" si="37"/>
        <v>0</v>
      </c>
      <c r="E80" s="90">
        <f t="shared" si="29"/>
        <v>0</v>
      </c>
      <c r="F80" s="90">
        <f t="shared" si="30"/>
        <v>0</v>
      </c>
      <c r="G80" s="77"/>
      <c r="H80" s="90">
        <f t="shared" si="31"/>
        <v>0</v>
      </c>
      <c r="I80" s="90">
        <f t="shared" si="32"/>
        <v>0</v>
      </c>
      <c r="J80" s="154">
        <f t="shared" si="33"/>
        <v>0</v>
      </c>
      <c r="K80" s="77"/>
      <c r="L80" s="154">
        <f t="shared" si="34"/>
        <v>0</v>
      </c>
      <c r="M80" s="154">
        <f t="shared" si="35"/>
        <v>0</v>
      </c>
      <c r="N80" s="155">
        <f t="shared" si="36"/>
        <v>0</v>
      </c>
      <c r="O80" s="77"/>
    </row>
    <row r="81" spans="1:32" ht="15" hidden="1" customHeight="1">
      <c r="A81" s="59"/>
      <c r="B81" s="98"/>
      <c r="C81" s="98">
        <f t="shared" si="28"/>
        <v>0</v>
      </c>
      <c r="D81" s="153">
        <f t="shared" si="37"/>
        <v>0</v>
      </c>
      <c r="E81" s="90">
        <f t="shared" si="29"/>
        <v>0</v>
      </c>
      <c r="F81" s="90">
        <f t="shared" si="30"/>
        <v>0</v>
      </c>
      <c r="G81" s="77"/>
      <c r="H81" s="90">
        <f t="shared" si="31"/>
        <v>0</v>
      </c>
      <c r="I81" s="90">
        <f t="shared" si="32"/>
        <v>0</v>
      </c>
      <c r="J81" s="154">
        <f t="shared" si="33"/>
        <v>0</v>
      </c>
      <c r="K81" s="77"/>
      <c r="L81" s="154">
        <f t="shared" si="34"/>
        <v>0</v>
      </c>
      <c r="M81" s="154">
        <f t="shared" si="35"/>
        <v>0</v>
      </c>
      <c r="N81" s="155">
        <f t="shared" si="36"/>
        <v>0</v>
      </c>
      <c r="O81" s="77"/>
    </row>
    <row r="82" spans="1:32" ht="15" hidden="1" customHeight="1">
      <c r="A82" s="59"/>
      <c r="B82" s="98"/>
      <c r="C82" s="98">
        <f t="shared" si="28"/>
        <v>0</v>
      </c>
      <c r="D82" s="153">
        <f t="shared" si="37"/>
        <v>0</v>
      </c>
      <c r="E82" s="90">
        <f t="shared" si="29"/>
        <v>0</v>
      </c>
      <c r="F82" s="90">
        <f t="shared" si="30"/>
        <v>0</v>
      </c>
      <c r="G82" s="77"/>
      <c r="H82" s="90">
        <f t="shared" si="31"/>
        <v>0</v>
      </c>
      <c r="I82" s="90">
        <f t="shared" si="32"/>
        <v>0</v>
      </c>
      <c r="J82" s="154">
        <f t="shared" si="33"/>
        <v>0</v>
      </c>
      <c r="K82" s="77"/>
      <c r="L82" s="154">
        <f t="shared" si="34"/>
        <v>0</v>
      </c>
      <c r="M82" s="154">
        <f t="shared" si="35"/>
        <v>0</v>
      </c>
      <c r="N82" s="155">
        <f t="shared" si="36"/>
        <v>0</v>
      </c>
      <c r="O82" s="77"/>
    </row>
    <row r="83" spans="1:32" ht="15" hidden="1" customHeight="1">
      <c r="A83" s="59"/>
      <c r="B83" s="98"/>
      <c r="C83" s="98">
        <f t="shared" si="28"/>
        <v>0</v>
      </c>
      <c r="D83" s="153">
        <f t="shared" si="37"/>
        <v>0</v>
      </c>
      <c r="E83" s="90">
        <f t="shared" si="29"/>
        <v>0</v>
      </c>
      <c r="F83" s="90">
        <f t="shared" si="30"/>
        <v>0</v>
      </c>
      <c r="G83" s="77"/>
      <c r="H83" s="90">
        <f t="shared" si="31"/>
        <v>0</v>
      </c>
      <c r="I83" s="90">
        <f t="shared" si="32"/>
        <v>0</v>
      </c>
      <c r="J83" s="154">
        <f t="shared" si="33"/>
        <v>0</v>
      </c>
      <c r="K83" s="77"/>
      <c r="L83" s="154">
        <f t="shared" si="34"/>
        <v>0</v>
      </c>
      <c r="M83" s="154">
        <f t="shared" si="35"/>
        <v>0</v>
      </c>
      <c r="N83" s="155">
        <f t="shared" si="36"/>
        <v>0</v>
      </c>
      <c r="O83" s="77"/>
    </row>
    <row r="84" spans="1:32" ht="15" hidden="1" customHeight="1">
      <c r="A84" s="59"/>
      <c r="B84" s="98"/>
      <c r="C84" s="98">
        <f t="shared" si="28"/>
        <v>0</v>
      </c>
      <c r="D84" s="153">
        <f t="shared" si="37"/>
        <v>0</v>
      </c>
      <c r="E84" s="90">
        <f t="shared" si="29"/>
        <v>0</v>
      </c>
      <c r="F84" s="90">
        <f t="shared" si="30"/>
        <v>0</v>
      </c>
      <c r="G84" s="77"/>
      <c r="H84" s="90">
        <f t="shared" si="31"/>
        <v>0</v>
      </c>
      <c r="I84" s="90">
        <f t="shared" si="32"/>
        <v>0</v>
      </c>
      <c r="J84" s="154">
        <f t="shared" si="33"/>
        <v>0</v>
      </c>
      <c r="K84" s="77"/>
      <c r="L84" s="154">
        <f t="shared" si="34"/>
        <v>0</v>
      </c>
      <c r="M84" s="154">
        <f t="shared" si="35"/>
        <v>0</v>
      </c>
      <c r="N84" s="155">
        <f t="shared" si="36"/>
        <v>0</v>
      </c>
      <c r="O84" s="77"/>
    </row>
    <row r="88" spans="1:32" ht="13.5" thickBot="1"/>
    <row r="89" spans="1:32">
      <c r="A89" s="247" t="s">
        <v>152</v>
      </c>
      <c r="B89" s="248"/>
      <c r="C89" s="248"/>
      <c r="D89" s="249"/>
      <c r="E89" s="255" t="s">
        <v>153</v>
      </c>
      <c r="F89" s="256"/>
      <c r="G89" s="256"/>
      <c r="H89" s="257"/>
      <c r="I89" s="255" t="s">
        <v>51</v>
      </c>
      <c r="J89" s="256"/>
      <c r="K89" s="256"/>
      <c r="L89" s="257"/>
      <c r="M89" s="244" t="s">
        <v>154</v>
      </c>
      <c r="N89" s="245"/>
      <c r="O89" s="245"/>
      <c r="P89" s="246"/>
      <c r="Q89" s="244" t="s">
        <v>155</v>
      </c>
      <c r="R89" s="245"/>
      <c r="S89" s="245"/>
      <c r="T89" s="246"/>
      <c r="U89" s="244" t="s">
        <v>156</v>
      </c>
      <c r="V89" s="245"/>
      <c r="W89" s="245"/>
      <c r="X89" s="246"/>
      <c r="Y89" s="244" t="s">
        <v>157</v>
      </c>
      <c r="Z89" s="245"/>
      <c r="AA89" s="245"/>
      <c r="AB89" s="246"/>
      <c r="AC89" s="244" t="s">
        <v>158</v>
      </c>
      <c r="AD89" s="245"/>
      <c r="AE89" s="245"/>
      <c r="AF89" s="246"/>
    </row>
    <row r="90" spans="1:32">
      <c r="A90" s="156"/>
      <c r="B90" s="147"/>
      <c r="C90" s="147"/>
      <c r="E90" s="113"/>
      <c r="H90" s="112"/>
      <c r="I90" s="113"/>
      <c r="L90" s="112"/>
      <c r="M90" s="113"/>
      <c r="P90" s="157"/>
      <c r="Q90" s="105"/>
      <c r="T90" s="157"/>
      <c r="U90" s="105"/>
      <c r="X90" s="157"/>
      <c r="Y90" s="105"/>
      <c r="AB90" s="157"/>
      <c r="AC90" s="105"/>
      <c r="AF90" s="157"/>
    </row>
    <row r="91" spans="1:32">
      <c r="A91" s="105" t="s">
        <v>162</v>
      </c>
      <c r="B91" s="102" t="s">
        <v>159</v>
      </c>
      <c r="C91" s="102" t="s">
        <v>163</v>
      </c>
      <c r="D91" s="112" t="s">
        <v>174</v>
      </c>
      <c r="E91" s="113" t="s">
        <v>162</v>
      </c>
      <c r="F91" s="111" t="s">
        <v>159</v>
      </c>
      <c r="G91" s="111" t="s">
        <v>163</v>
      </c>
      <c r="H91" s="112" t="s">
        <v>174</v>
      </c>
      <c r="I91" s="113" t="s">
        <v>162</v>
      </c>
      <c r="J91" s="111" t="s">
        <v>159</v>
      </c>
      <c r="K91" s="111" t="s">
        <v>163</v>
      </c>
      <c r="L91" s="112" t="s">
        <v>174</v>
      </c>
      <c r="M91" s="113" t="s">
        <v>162</v>
      </c>
      <c r="N91" s="111" t="s">
        <v>159</v>
      </c>
      <c r="O91" s="102" t="s">
        <v>163</v>
      </c>
      <c r="P91" s="106" t="s">
        <v>174</v>
      </c>
      <c r="Q91" s="105" t="s">
        <v>162</v>
      </c>
      <c r="R91" s="102" t="s">
        <v>159</v>
      </c>
      <c r="S91" s="102" t="s">
        <v>163</v>
      </c>
      <c r="T91" s="106" t="s">
        <v>174</v>
      </c>
      <c r="U91" s="105" t="s">
        <v>162</v>
      </c>
      <c r="V91" s="102" t="s">
        <v>159</v>
      </c>
      <c r="W91" s="102" t="s">
        <v>163</v>
      </c>
      <c r="X91" s="106" t="s">
        <v>174</v>
      </c>
      <c r="Y91" s="105" t="s">
        <v>162</v>
      </c>
      <c r="Z91" s="102" t="s">
        <v>159</v>
      </c>
      <c r="AA91" s="102" t="s">
        <v>163</v>
      </c>
      <c r="AB91" s="106" t="s">
        <v>174</v>
      </c>
      <c r="AC91" s="105" t="s">
        <v>162</v>
      </c>
      <c r="AD91" s="102" t="s">
        <v>159</v>
      </c>
      <c r="AE91" s="102" t="s">
        <v>163</v>
      </c>
      <c r="AF91" s="106" t="s">
        <v>174</v>
      </c>
    </row>
    <row r="92" spans="1:32">
      <c r="A92" s="156"/>
      <c r="B92" s="107">
        <f>COUNTA(B93:B136)</f>
        <v>24</v>
      </c>
      <c r="C92" s="147"/>
      <c r="D92" s="112"/>
      <c r="E92" s="113"/>
      <c r="F92" s="114">
        <f>COUNTA(F93:F136)</f>
        <v>18</v>
      </c>
      <c r="H92" s="112"/>
      <c r="I92" s="113"/>
      <c r="J92" s="114">
        <f>COUNTA(J93:J136)</f>
        <v>18</v>
      </c>
      <c r="L92" s="112"/>
      <c r="M92" s="113"/>
      <c r="N92" s="114">
        <f>COUNTA(N93:N136)</f>
        <v>22</v>
      </c>
      <c r="O92" s="147"/>
      <c r="P92" s="157"/>
      <c r="Q92" s="156"/>
      <c r="R92" s="107">
        <f>COUNTA(R93:R136)</f>
        <v>0</v>
      </c>
      <c r="S92" s="147"/>
      <c r="T92" s="157"/>
      <c r="U92" s="156"/>
      <c r="V92" s="107">
        <f>COUNTA(V93:V136)</f>
        <v>0</v>
      </c>
      <c r="W92" s="147"/>
      <c r="X92" s="157"/>
      <c r="Y92" s="156"/>
      <c r="Z92" s="107">
        <f>COUNTA(Z93:Z136)</f>
        <v>0</v>
      </c>
      <c r="AA92" s="147"/>
      <c r="AB92" s="157"/>
      <c r="AC92" s="156"/>
      <c r="AD92" s="107">
        <f>COUNTA(AD93:AD136)</f>
        <v>0</v>
      </c>
      <c r="AE92" s="147"/>
      <c r="AF92" s="157"/>
    </row>
    <row r="93" spans="1:32">
      <c r="A93" s="105">
        <v>1</v>
      </c>
      <c r="B93" s="223" t="s">
        <v>167</v>
      </c>
      <c r="C93" s="102">
        <f>VLOOKUP(B92,'POINTS SCORE'!$B$10:$AI$39,2,FALSE)</f>
        <v>40</v>
      </c>
      <c r="D93" s="111">
        <f>VLOOKUP(B92,'POINTS SCORE'!$B$39:$AI$78,2,FALSE)</f>
        <v>40</v>
      </c>
      <c r="E93" s="113">
        <v>1</v>
      </c>
      <c r="F93" s="223" t="s">
        <v>81</v>
      </c>
      <c r="G93" s="111">
        <f>VLOOKUP(F92,'POINTS SCORE'!$B$10:$AI$39,2,FALSE)</f>
        <v>40</v>
      </c>
      <c r="H93" s="111">
        <f>VLOOKUP(F92,'POINTS SCORE'!$B$39:$AI$78,2,FALSE)</f>
        <v>40</v>
      </c>
      <c r="I93" s="113">
        <v>1</v>
      </c>
      <c r="J93" s="223" t="s">
        <v>225</v>
      </c>
      <c r="K93" s="111">
        <f>VLOOKUP(J92,'POINTS SCORE'!$B$10:$AI$39,2,FALSE)</f>
        <v>40</v>
      </c>
      <c r="L93" s="111">
        <f>VLOOKUP(J92,'POINTS SCORE'!$B$39:$AI$78,2,FALSE)</f>
        <v>40</v>
      </c>
      <c r="M93" s="113">
        <v>1</v>
      </c>
      <c r="N93" s="223" t="s">
        <v>225</v>
      </c>
      <c r="O93" s="102">
        <f>VLOOKUP(N92,'POINTS SCORE'!$B$10:$AI$39,2,FALSE)</f>
        <v>40</v>
      </c>
      <c r="P93" s="102">
        <f>VLOOKUP(N92,'POINTS SCORE'!$B$39:$AI$78,2,FALSE)</f>
        <v>40</v>
      </c>
      <c r="Q93" s="105">
        <v>1</v>
      </c>
      <c r="R93" s="223"/>
      <c r="S93" s="102" t="e">
        <f>VLOOKUP(R92,'POINTS SCORE'!$B$10:$AI$39,2,FALSE)</f>
        <v>#N/A</v>
      </c>
      <c r="T93" s="102" t="e">
        <f>VLOOKUP(R92,'POINTS SCORE'!$B$39:$AI$78,2,FALSE)</f>
        <v>#N/A</v>
      </c>
      <c r="U93" s="105">
        <v>1</v>
      </c>
      <c r="V93" s="223"/>
      <c r="W93" s="102" t="e">
        <f>VLOOKUP(V92,'POINTS SCORE'!$B$10:$AI$39,2,FALSE)</f>
        <v>#N/A</v>
      </c>
      <c r="X93" s="102" t="e">
        <f>VLOOKUP(V92,'POINTS SCORE'!$B$39:$AI$78,2,FALSE)</f>
        <v>#N/A</v>
      </c>
      <c r="Y93" s="105">
        <v>1</v>
      </c>
      <c r="Z93" s="223"/>
      <c r="AA93" s="102" t="e">
        <f>VLOOKUP(Z92,'POINTS SCORE'!$B$10:$AI$39,2,FALSE)</f>
        <v>#N/A</v>
      </c>
      <c r="AB93" s="102" t="e">
        <f>VLOOKUP(Z92,'POINTS SCORE'!$B$39:$AI$78,2,FALSE)</f>
        <v>#N/A</v>
      </c>
      <c r="AC93" s="105">
        <v>1</v>
      </c>
      <c r="AD93" s="223"/>
      <c r="AE93" s="102" t="e">
        <f>VLOOKUP(AD92,'POINTS SCORE'!$B$10:$AI$39,2,FALSE)</f>
        <v>#N/A</v>
      </c>
      <c r="AF93" s="106" t="e">
        <f>VLOOKUP(AD92,'POINTS SCORE'!$B$39:$AI$78,2,FALSE)</f>
        <v>#N/A</v>
      </c>
    </row>
    <row r="94" spans="1:32">
      <c r="A94" s="105">
        <v>2</v>
      </c>
      <c r="B94" s="223" t="s">
        <v>165</v>
      </c>
      <c r="C94" s="102">
        <f>VLOOKUP(B92,'POINTS SCORE'!$B$10:$AI$39,3,FALSE)</f>
        <v>38</v>
      </c>
      <c r="D94" s="111">
        <f>VLOOKUP(B92,'POINTS SCORE'!$B$39:$AI$78,3,FALSE)</f>
        <v>39</v>
      </c>
      <c r="E94" s="113">
        <v>2</v>
      </c>
      <c r="F94" s="223" t="s">
        <v>60</v>
      </c>
      <c r="G94" s="111">
        <f>VLOOKUP(F92,'POINTS SCORE'!$B$10:$AI$39,3,FALSE)</f>
        <v>38</v>
      </c>
      <c r="H94" s="111">
        <f>VLOOKUP(F92,'POINTS SCORE'!$B$39:$AI$78,3,FALSE)</f>
        <v>39</v>
      </c>
      <c r="I94" s="113">
        <v>2</v>
      </c>
      <c r="J94" s="223" t="s">
        <v>82</v>
      </c>
      <c r="K94" s="111">
        <f>VLOOKUP(J92,'POINTS SCORE'!$B$10:$AI$39,3,FALSE)</f>
        <v>38</v>
      </c>
      <c r="L94" s="111">
        <f>VLOOKUP(J92,'POINTS SCORE'!$B$39:$AI$78,3,FALSE)</f>
        <v>39</v>
      </c>
      <c r="M94" s="113">
        <v>2</v>
      </c>
      <c r="N94" s="223" t="s">
        <v>166</v>
      </c>
      <c r="O94" s="102">
        <f>VLOOKUP(N92,'POINTS SCORE'!$B$10:$AI$39,3,FALSE)</f>
        <v>38</v>
      </c>
      <c r="P94" s="102">
        <f>VLOOKUP(N92,'POINTS SCORE'!$B$39:$AI$78,3,FALSE)</f>
        <v>39</v>
      </c>
      <c r="Q94" s="105">
        <v>2</v>
      </c>
      <c r="R94" s="223"/>
      <c r="S94" s="102" t="e">
        <f>VLOOKUP(R92,'POINTS SCORE'!$B$10:$AI$39,3,FALSE)</f>
        <v>#N/A</v>
      </c>
      <c r="T94" s="102" t="e">
        <f>VLOOKUP(R92,'POINTS SCORE'!$B$39:$AI$78,3,FALSE)</f>
        <v>#N/A</v>
      </c>
      <c r="U94" s="105">
        <v>2</v>
      </c>
      <c r="V94" s="223"/>
      <c r="W94" s="102" t="e">
        <f>VLOOKUP(V92,'POINTS SCORE'!$B$10:$AI$39,3,FALSE)</f>
        <v>#N/A</v>
      </c>
      <c r="X94" s="102" t="e">
        <f>VLOOKUP(V92,'POINTS SCORE'!$B$39:$AI$78,3,FALSE)</f>
        <v>#N/A</v>
      </c>
      <c r="Y94" s="105">
        <v>2</v>
      </c>
      <c r="Z94" s="223"/>
      <c r="AA94" s="102" t="e">
        <f>VLOOKUP(Z92,'POINTS SCORE'!$B$10:$AI$39,3,FALSE)</f>
        <v>#N/A</v>
      </c>
      <c r="AB94" s="102" t="e">
        <f>VLOOKUP(Z92,'POINTS SCORE'!$B$39:$AI$78,3,FALSE)</f>
        <v>#N/A</v>
      </c>
      <c r="AC94" s="105">
        <v>2</v>
      </c>
      <c r="AD94" s="223"/>
      <c r="AE94" s="102" t="e">
        <f>VLOOKUP(AD92,'POINTS SCORE'!$B$10:$AI$39,3,FALSE)</f>
        <v>#N/A</v>
      </c>
      <c r="AF94" s="106" t="e">
        <f>VLOOKUP(AD92,'POINTS SCORE'!$B$39:$AI$78,3,FALSE)</f>
        <v>#N/A</v>
      </c>
    </row>
    <row r="95" spans="1:32">
      <c r="A95" s="105">
        <v>3</v>
      </c>
      <c r="B95" s="223" t="s">
        <v>124</v>
      </c>
      <c r="C95" s="102">
        <f>VLOOKUP(B92,'POINTS SCORE'!$B$10:$AI$39,4,FALSE)</f>
        <v>36</v>
      </c>
      <c r="D95" s="111">
        <f>VLOOKUP(B92,'POINTS SCORE'!$B$39:$AI$78,4,FALSE)</f>
        <v>38</v>
      </c>
      <c r="E95" s="113">
        <v>3</v>
      </c>
      <c r="F95" s="223" t="s">
        <v>62</v>
      </c>
      <c r="G95" s="111">
        <f>VLOOKUP(F92,'POINTS SCORE'!$B$10:$AI$39,4,FALSE)</f>
        <v>34</v>
      </c>
      <c r="H95" s="111">
        <f>VLOOKUP(F92,'POINTS SCORE'!$B$39:$AI$78,4,FALSE)</f>
        <v>38</v>
      </c>
      <c r="I95" s="113">
        <v>3</v>
      </c>
      <c r="J95" s="223" t="s">
        <v>99</v>
      </c>
      <c r="K95" s="111">
        <f>VLOOKUP(J92,'POINTS SCORE'!$B$10:$AI$39,4,FALSE)</f>
        <v>34</v>
      </c>
      <c r="L95" s="111">
        <f>VLOOKUP(J92,'POINTS SCORE'!$B$39:$AI$78,4,FALSE)</f>
        <v>38</v>
      </c>
      <c r="M95" s="113">
        <v>3</v>
      </c>
      <c r="N95" s="223" t="s">
        <v>82</v>
      </c>
      <c r="O95" s="102">
        <f>VLOOKUP(N92,'POINTS SCORE'!$B$10:$AI$39,4,FALSE)</f>
        <v>36</v>
      </c>
      <c r="P95" s="102">
        <f>VLOOKUP(N92,'POINTS SCORE'!$B$39:$AI$78,4,FALSE)</f>
        <v>38</v>
      </c>
      <c r="Q95" s="105">
        <v>3</v>
      </c>
      <c r="R95" s="223"/>
      <c r="S95" s="102" t="e">
        <f>VLOOKUP(R92,'POINTS SCORE'!$B$10:$AI$39,4,FALSE)</f>
        <v>#N/A</v>
      </c>
      <c r="T95" s="102" t="e">
        <f>VLOOKUP(R92,'POINTS SCORE'!$B$39:$AI$78,4,FALSE)</f>
        <v>#N/A</v>
      </c>
      <c r="U95" s="105">
        <v>3</v>
      </c>
      <c r="V95" s="223"/>
      <c r="W95" s="102" t="e">
        <f>VLOOKUP(V92,'POINTS SCORE'!$B$10:$AI$39,4,FALSE)</f>
        <v>#N/A</v>
      </c>
      <c r="X95" s="102" t="e">
        <f>VLOOKUP(V92,'POINTS SCORE'!$B$39:$AI$78,4,FALSE)</f>
        <v>#N/A</v>
      </c>
      <c r="Y95" s="105">
        <v>3</v>
      </c>
      <c r="Z95" s="223"/>
      <c r="AA95" s="102" t="e">
        <f>VLOOKUP(Z92,'POINTS SCORE'!$B$10:$AI$39,4,FALSE)</f>
        <v>#N/A</v>
      </c>
      <c r="AB95" s="102" t="e">
        <f>VLOOKUP(Z92,'POINTS SCORE'!$B$39:$AI$78,4,FALSE)</f>
        <v>#N/A</v>
      </c>
      <c r="AC95" s="105">
        <v>3</v>
      </c>
      <c r="AD95" s="223"/>
      <c r="AE95" s="102" t="e">
        <f>VLOOKUP(AD92,'POINTS SCORE'!$B$10:$AI$39,4,FALSE)</f>
        <v>#N/A</v>
      </c>
      <c r="AF95" s="106" t="e">
        <f>VLOOKUP(AD92,'POINTS SCORE'!$B$39:$AI$78,4,FALSE)</f>
        <v>#N/A</v>
      </c>
    </row>
    <row r="96" spans="1:32">
      <c r="A96" s="105">
        <v>4</v>
      </c>
      <c r="B96" s="223" t="s">
        <v>166</v>
      </c>
      <c r="C96" s="102">
        <f>VLOOKUP(B92,'POINTS SCORE'!$B$10:$AI$39,5,FALSE)</f>
        <v>35</v>
      </c>
      <c r="D96" s="111">
        <f>VLOOKUP(B92,'POINTS SCORE'!$B$39:$AI$78,5,FALSE)</f>
        <v>37</v>
      </c>
      <c r="E96" s="113">
        <v>4</v>
      </c>
      <c r="F96" s="223" t="s">
        <v>99</v>
      </c>
      <c r="G96" s="111">
        <f>VLOOKUP(F92,'POINTS SCORE'!$B$10:$AI$39,5,FALSE)</f>
        <v>32</v>
      </c>
      <c r="H96" s="111">
        <f>VLOOKUP(F92,'POINTS SCORE'!$B$39:$AI$78,5,FALSE)</f>
        <v>37</v>
      </c>
      <c r="I96" s="113">
        <v>4</v>
      </c>
      <c r="J96" s="223" t="s">
        <v>62</v>
      </c>
      <c r="K96" s="111">
        <f>VLOOKUP(J92,'POINTS SCORE'!$B$10:$AI$39,5,FALSE)</f>
        <v>32</v>
      </c>
      <c r="L96" s="111">
        <f>VLOOKUP(J92,'POINTS SCORE'!$B$39:$AI$78,5,FALSE)</f>
        <v>37</v>
      </c>
      <c r="M96" s="113">
        <v>4</v>
      </c>
      <c r="N96" s="223" t="s">
        <v>99</v>
      </c>
      <c r="O96" s="102">
        <f>VLOOKUP(N92,'POINTS SCORE'!$B$10:$AI$39,5,FALSE)</f>
        <v>34</v>
      </c>
      <c r="P96" s="102">
        <f>VLOOKUP(N92,'POINTS SCORE'!$B$39:$AI$78,5,FALSE)</f>
        <v>37</v>
      </c>
      <c r="Q96" s="105">
        <v>4</v>
      </c>
      <c r="R96" s="223"/>
      <c r="S96" s="102" t="e">
        <f>VLOOKUP(R92,'POINTS SCORE'!$B$10:$AI$39,5,FALSE)</f>
        <v>#N/A</v>
      </c>
      <c r="T96" s="102" t="e">
        <f>VLOOKUP(R92,'POINTS SCORE'!$B$39:$AI$78,5,FALSE)</f>
        <v>#N/A</v>
      </c>
      <c r="U96" s="105">
        <v>4</v>
      </c>
      <c r="V96" s="223"/>
      <c r="W96" s="102" t="e">
        <f>VLOOKUP(V92,'POINTS SCORE'!$B$10:$AI$39,5,FALSE)</f>
        <v>#N/A</v>
      </c>
      <c r="X96" s="102" t="e">
        <f>VLOOKUP(V92,'POINTS SCORE'!$B$39:$AI$78,5,FALSE)</f>
        <v>#N/A</v>
      </c>
      <c r="Y96" s="105">
        <v>4</v>
      </c>
      <c r="Z96" s="223"/>
      <c r="AA96" s="102" t="e">
        <f>VLOOKUP(Z92,'POINTS SCORE'!$B$10:$AI$39,5,FALSE)</f>
        <v>#N/A</v>
      </c>
      <c r="AB96" s="102" t="e">
        <f>VLOOKUP(Z92,'POINTS SCORE'!$B$39:$AI$78,5,FALSE)</f>
        <v>#N/A</v>
      </c>
      <c r="AC96" s="105">
        <v>4</v>
      </c>
      <c r="AD96" s="223"/>
      <c r="AE96" s="102" t="e">
        <f>VLOOKUP(AD92,'POINTS SCORE'!$B$10:$AI$39,5,FALSE)</f>
        <v>#N/A</v>
      </c>
      <c r="AF96" s="106" t="e">
        <f>VLOOKUP(AD92,'POINTS SCORE'!$B$39:$AI$78,5,FALSE)</f>
        <v>#N/A</v>
      </c>
    </row>
    <row r="97" spans="1:32">
      <c r="A97" s="105">
        <v>5</v>
      </c>
      <c r="B97" s="223" t="s">
        <v>125</v>
      </c>
      <c r="C97" s="102">
        <f>VLOOKUP(B92,'POINTS SCORE'!$B$10:$AI$39,6,FALSE)</f>
        <v>34</v>
      </c>
      <c r="D97" s="111">
        <f>VLOOKUP(B92,'POINTS SCORE'!$B$39:$AI$78,6,FALSE)</f>
        <v>36</v>
      </c>
      <c r="E97" s="113">
        <v>5</v>
      </c>
      <c r="F97" s="223" t="s">
        <v>225</v>
      </c>
      <c r="G97" s="111">
        <f>VLOOKUP(F92,'POINTS SCORE'!$B$10:$AI$39,6,FALSE)</f>
        <v>29</v>
      </c>
      <c r="H97" s="111">
        <f>VLOOKUP(F92,'POINTS SCORE'!$B$39:$AI$78,6,FALSE)</f>
        <v>36</v>
      </c>
      <c r="I97" s="113">
        <v>5</v>
      </c>
      <c r="J97" s="223" t="s">
        <v>84</v>
      </c>
      <c r="K97" s="111">
        <f>VLOOKUP(J92,'POINTS SCORE'!$B$10:$AI$39,6,FALSE)</f>
        <v>29</v>
      </c>
      <c r="L97" s="111">
        <f>VLOOKUP(J92,'POINTS SCORE'!$B$39:$AI$78,6,FALSE)</f>
        <v>36</v>
      </c>
      <c r="M97" s="113">
        <v>5</v>
      </c>
      <c r="N97" s="223" t="s">
        <v>84</v>
      </c>
      <c r="O97" s="102">
        <f>VLOOKUP(N92,'POINTS SCORE'!$B$10:$AI$39,6,FALSE)</f>
        <v>32</v>
      </c>
      <c r="P97" s="102">
        <f>VLOOKUP(N92,'POINTS SCORE'!$B$39:$AI$78,6,FALSE)</f>
        <v>36</v>
      </c>
      <c r="Q97" s="105">
        <v>5</v>
      </c>
      <c r="R97" s="223"/>
      <c r="S97" s="102" t="e">
        <f>VLOOKUP(R92,'POINTS SCORE'!$B$10:$AI$39,6,FALSE)</f>
        <v>#N/A</v>
      </c>
      <c r="T97" s="102" t="e">
        <f>VLOOKUP(R92,'POINTS SCORE'!$B$39:$AI$78,6,FALSE)</f>
        <v>#N/A</v>
      </c>
      <c r="U97" s="105">
        <v>5</v>
      </c>
      <c r="V97" s="223"/>
      <c r="W97" s="102" t="e">
        <f>VLOOKUP(V92,'POINTS SCORE'!$B$10:$AI$39,6,FALSE)</f>
        <v>#N/A</v>
      </c>
      <c r="X97" s="102" t="e">
        <f>VLOOKUP(V92,'POINTS SCORE'!$B$39:$AI$78,6,FALSE)</f>
        <v>#N/A</v>
      </c>
      <c r="Y97" s="105">
        <v>5</v>
      </c>
      <c r="Z97" s="223"/>
      <c r="AA97" s="102" t="e">
        <f>VLOOKUP(Z92,'POINTS SCORE'!$B$10:$AI$39,6,FALSE)</f>
        <v>#N/A</v>
      </c>
      <c r="AB97" s="102" t="e">
        <f>VLOOKUP(Z92,'POINTS SCORE'!$B$39:$AI$78,6,FALSE)</f>
        <v>#N/A</v>
      </c>
      <c r="AC97" s="105">
        <v>5</v>
      </c>
      <c r="AD97" s="223"/>
      <c r="AE97" s="102" t="e">
        <f>VLOOKUP(AD92,'POINTS SCORE'!$B$10:$AI$39,6,FALSE)</f>
        <v>#N/A</v>
      </c>
      <c r="AF97" s="106" t="e">
        <f>VLOOKUP(AD92,'POINTS SCORE'!$B$39:$AI$78,6,FALSE)</f>
        <v>#N/A</v>
      </c>
    </row>
    <row r="98" spans="1:32">
      <c r="A98" s="105">
        <v>6</v>
      </c>
      <c r="B98" s="223" t="s">
        <v>62</v>
      </c>
      <c r="C98" s="102">
        <f>VLOOKUP(B92,'POINTS SCORE'!$B$10:$AI$39,7,FALSE)</f>
        <v>33</v>
      </c>
      <c r="D98" s="111">
        <f>VLOOKUP(B92,'POINTS SCORE'!$B$39:$AI$78,7,FALSE)</f>
        <v>35</v>
      </c>
      <c r="E98" s="113">
        <v>6</v>
      </c>
      <c r="F98" s="223" t="s">
        <v>223</v>
      </c>
      <c r="G98" s="111">
        <f>VLOOKUP(F92,'POINTS SCORE'!$B$10:$AI$39,7,FALSE)</f>
        <v>27</v>
      </c>
      <c r="H98" s="111">
        <f>VLOOKUP(F92,'POINTS SCORE'!$B$39:$AI$78,7,FALSE)</f>
        <v>35</v>
      </c>
      <c r="I98" s="113">
        <v>6</v>
      </c>
      <c r="J98" s="223" t="s">
        <v>2377</v>
      </c>
      <c r="K98" s="111">
        <f>VLOOKUP(J92,'POINTS SCORE'!$B$10:$AI$39,7,FALSE)</f>
        <v>27</v>
      </c>
      <c r="L98" s="111">
        <f>VLOOKUP(J92,'POINTS SCORE'!$B$39:$AI$78,7,FALSE)</f>
        <v>35</v>
      </c>
      <c r="M98" s="113">
        <v>6</v>
      </c>
      <c r="N98" s="223" t="s">
        <v>168</v>
      </c>
      <c r="O98" s="102">
        <f>VLOOKUP(N92,'POINTS SCORE'!$B$10:$AI$39,7,FALSE)</f>
        <v>31</v>
      </c>
      <c r="P98" s="102">
        <f>VLOOKUP(N92,'POINTS SCORE'!$B$39:$AI$78,7,FALSE)</f>
        <v>35</v>
      </c>
      <c r="Q98" s="105">
        <v>6</v>
      </c>
      <c r="R98" s="223"/>
      <c r="S98" s="102" t="e">
        <f>VLOOKUP(R92,'POINTS SCORE'!$B$10:$AI$39,7,FALSE)</f>
        <v>#N/A</v>
      </c>
      <c r="T98" s="102" t="e">
        <f>VLOOKUP(R92,'POINTS SCORE'!$B$39:$AI$78,7,FALSE)</f>
        <v>#N/A</v>
      </c>
      <c r="U98" s="105">
        <v>6</v>
      </c>
      <c r="V98" s="223"/>
      <c r="W98" s="102" t="e">
        <f>VLOOKUP(V92,'POINTS SCORE'!$B$10:$AI$39,7,FALSE)</f>
        <v>#N/A</v>
      </c>
      <c r="X98" s="102" t="e">
        <f>VLOOKUP(V92,'POINTS SCORE'!$B$39:$AI$78,7,FALSE)</f>
        <v>#N/A</v>
      </c>
      <c r="Y98" s="105">
        <v>6</v>
      </c>
      <c r="Z98" s="223"/>
      <c r="AA98" s="102" t="e">
        <f>VLOOKUP(Z92,'POINTS SCORE'!$B$10:$AI$39,7,FALSE)</f>
        <v>#N/A</v>
      </c>
      <c r="AB98" s="102" t="e">
        <f>VLOOKUP(Z92,'POINTS SCORE'!$B$39:$AI$78,7,FALSE)</f>
        <v>#N/A</v>
      </c>
      <c r="AC98" s="105">
        <v>6</v>
      </c>
      <c r="AD98" s="223"/>
      <c r="AE98" s="102" t="e">
        <f>VLOOKUP(AD92,'POINTS SCORE'!$B$10:$AI$39,7,FALSE)</f>
        <v>#N/A</v>
      </c>
      <c r="AF98" s="106" t="e">
        <f>VLOOKUP(AD92,'POINTS SCORE'!$B$39:$AI$78,7,FALSE)</f>
        <v>#N/A</v>
      </c>
    </row>
    <row r="99" spans="1:32">
      <c r="A99" s="105">
        <v>7</v>
      </c>
      <c r="B99" s="222" t="s">
        <v>126</v>
      </c>
      <c r="C99" s="102">
        <f>VLOOKUP(B92,'POINTS SCORE'!$B$10:$AI$39,8,FALSE)</f>
        <v>32</v>
      </c>
      <c r="D99" s="111">
        <f>VLOOKUP(B92,'POINTS SCORE'!$B$39:$AI$78,8,FALSE)</f>
        <v>34</v>
      </c>
      <c r="E99" s="113">
        <v>7</v>
      </c>
      <c r="F99" s="222" t="s">
        <v>84</v>
      </c>
      <c r="G99" s="111">
        <f>VLOOKUP(F92,'POINTS SCORE'!$B$10:$AI$39,8,FALSE)</f>
        <v>26</v>
      </c>
      <c r="H99" s="111">
        <f>VLOOKUP(F92,'POINTS SCORE'!$B$39:$AI$78,8,FALSE)</f>
        <v>34</v>
      </c>
      <c r="I99" s="113">
        <v>7</v>
      </c>
      <c r="J99" s="222" t="s">
        <v>223</v>
      </c>
      <c r="K99" s="111">
        <f>VLOOKUP(J92,'POINTS SCORE'!$B$10:$AI$39,8,FALSE)</f>
        <v>26</v>
      </c>
      <c r="L99" s="111">
        <f>VLOOKUP(J92,'POINTS SCORE'!$B$39:$AI$78,8,FALSE)</f>
        <v>34</v>
      </c>
      <c r="M99" s="113">
        <v>7</v>
      </c>
      <c r="N99" s="222" t="s">
        <v>62</v>
      </c>
      <c r="O99" s="102">
        <f>VLOOKUP(N92,'POINTS SCORE'!$B$10:$AI$39,8,FALSE)</f>
        <v>30</v>
      </c>
      <c r="P99" s="102">
        <f>VLOOKUP(N92,'POINTS SCORE'!$B$39:$AI$78,8,FALSE)</f>
        <v>34</v>
      </c>
      <c r="Q99" s="105">
        <v>7</v>
      </c>
      <c r="R99" s="222"/>
      <c r="S99" s="102" t="e">
        <f>VLOOKUP(R92,'POINTS SCORE'!$B$10:$AI$39,8,FALSE)</f>
        <v>#N/A</v>
      </c>
      <c r="T99" s="102" t="e">
        <f>VLOOKUP(R92,'POINTS SCORE'!$B$39:$AI$78,8,FALSE)</f>
        <v>#N/A</v>
      </c>
      <c r="U99" s="105">
        <v>7</v>
      </c>
      <c r="V99" s="222"/>
      <c r="W99" s="102" t="e">
        <f>VLOOKUP(V92,'POINTS SCORE'!$B$10:$AI$39,8,FALSE)</f>
        <v>#N/A</v>
      </c>
      <c r="X99" s="102" t="e">
        <f>VLOOKUP(V92,'POINTS SCORE'!$B$39:$AI$78,8,FALSE)</f>
        <v>#N/A</v>
      </c>
      <c r="Y99" s="105">
        <v>7</v>
      </c>
      <c r="Z99" s="222"/>
      <c r="AA99" s="102" t="e">
        <f>VLOOKUP(Z92,'POINTS SCORE'!$B$10:$AI$39,8,FALSE)</f>
        <v>#N/A</v>
      </c>
      <c r="AB99" s="102" t="e">
        <f>VLOOKUP(Z92,'POINTS SCORE'!$B$39:$AI$78,8,FALSE)</f>
        <v>#N/A</v>
      </c>
      <c r="AC99" s="105">
        <v>7</v>
      </c>
      <c r="AD99" s="222"/>
      <c r="AE99" s="102" t="e">
        <f>VLOOKUP(AD92,'POINTS SCORE'!$B$10:$AI$39,8,FALSE)</f>
        <v>#N/A</v>
      </c>
      <c r="AF99" s="106" t="e">
        <f>VLOOKUP(AD92,'POINTS SCORE'!$B$39:$AI$78,8,FALSE)</f>
        <v>#N/A</v>
      </c>
    </row>
    <row r="100" spans="1:32">
      <c r="A100" s="105">
        <v>8</v>
      </c>
      <c r="B100" s="222" t="s">
        <v>81</v>
      </c>
      <c r="C100" s="102">
        <f>VLOOKUP(B92,'POINTS SCORE'!$B$10:$AI$39,9,FALSE)</f>
        <v>31</v>
      </c>
      <c r="D100" s="111">
        <f>VLOOKUP(B92,'POINTS SCORE'!$B$39:$AI$78,9,FALSE)</f>
        <v>33</v>
      </c>
      <c r="E100" s="113">
        <v>8</v>
      </c>
      <c r="F100" s="222" t="s">
        <v>168</v>
      </c>
      <c r="G100" s="111">
        <f>VLOOKUP(F92,'POINTS SCORE'!$B$10:$AI$39,9,FALSE)</f>
        <v>25</v>
      </c>
      <c r="H100" s="111">
        <f>VLOOKUP(F92,'POINTS SCORE'!$B$39:$AI$78,9,FALSE)</f>
        <v>33</v>
      </c>
      <c r="I100" s="113">
        <v>8</v>
      </c>
      <c r="J100" s="222" t="s">
        <v>2378</v>
      </c>
      <c r="K100" s="111">
        <f>VLOOKUP(J92,'POINTS SCORE'!$B$10:$AI$39,9,FALSE)</f>
        <v>25</v>
      </c>
      <c r="L100" s="111">
        <f>VLOOKUP(J92,'POINTS SCORE'!$B$39:$AI$78,9,FALSE)</f>
        <v>33</v>
      </c>
      <c r="M100" s="113">
        <v>8</v>
      </c>
      <c r="N100" s="222" t="s">
        <v>172</v>
      </c>
      <c r="O100" s="102">
        <f>VLOOKUP(N92,'POINTS SCORE'!$B$10:$AI$39,9,FALSE)</f>
        <v>29</v>
      </c>
      <c r="P100" s="102">
        <f>VLOOKUP(N92,'POINTS SCORE'!$B$39:$AI$78,9,FALSE)</f>
        <v>33</v>
      </c>
      <c r="Q100" s="105">
        <v>8</v>
      </c>
      <c r="R100" s="222"/>
      <c r="S100" s="102" t="e">
        <f>VLOOKUP(R92,'POINTS SCORE'!$B$10:$AI$39,9,FALSE)</f>
        <v>#N/A</v>
      </c>
      <c r="T100" s="102" t="e">
        <f>VLOOKUP(R92,'POINTS SCORE'!$B$39:$AI$78,9,FALSE)</f>
        <v>#N/A</v>
      </c>
      <c r="U100" s="105">
        <v>8</v>
      </c>
      <c r="V100" s="222"/>
      <c r="W100" s="102" t="e">
        <f>VLOOKUP(V92,'POINTS SCORE'!$B$10:$AI$39,9,FALSE)</f>
        <v>#N/A</v>
      </c>
      <c r="X100" s="102" t="e">
        <f>VLOOKUP(V92,'POINTS SCORE'!$B$39:$AI$78,9,FALSE)</f>
        <v>#N/A</v>
      </c>
      <c r="Y100" s="105">
        <v>8</v>
      </c>
      <c r="Z100" s="222"/>
      <c r="AA100" s="102" t="e">
        <f>VLOOKUP(Z92,'POINTS SCORE'!$B$10:$AI$39,9,FALSE)</f>
        <v>#N/A</v>
      </c>
      <c r="AB100" s="102" t="e">
        <f>VLOOKUP(Z92,'POINTS SCORE'!$B$39:$AI$78,9,FALSE)</f>
        <v>#N/A</v>
      </c>
      <c r="AC100" s="105">
        <v>8</v>
      </c>
      <c r="AD100" s="222"/>
      <c r="AE100" s="102" t="e">
        <f>VLOOKUP(AD92,'POINTS SCORE'!$B$10:$AI$39,9,FALSE)</f>
        <v>#N/A</v>
      </c>
      <c r="AF100" s="106" t="e">
        <f>VLOOKUP(AD92,'POINTS SCORE'!$B$39:$AI$78,9,FALSE)</f>
        <v>#N/A</v>
      </c>
    </row>
    <row r="101" spans="1:32">
      <c r="A101" s="105">
        <v>9</v>
      </c>
      <c r="B101" s="222" t="s">
        <v>168</v>
      </c>
      <c r="C101" s="102">
        <f>VLOOKUP(B92,'POINTS SCORE'!$B$10:$AI$39,10,FALSE)</f>
        <v>30</v>
      </c>
      <c r="D101" s="111">
        <f>VLOOKUP(B92,'POINTS SCORE'!$B$39:$AI$78,10,FALSE)</f>
        <v>32</v>
      </c>
      <c r="E101" s="113">
        <v>9</v>
      </c>
      <c r="F101" s="222" t="s">
        <v>100</v>
      </c>
      <c r="G101" s="111">
        <f>VLOOKUP(F92,'POINTS SCORE'!$B$10:$AI$39,10,FALSE)</f>
        <v>24</v>
      </c>
      <c r="H101" s="111">
        <f>VLOOKUP(F92,'POINTS SCORE'!$B$39:$AI$78,10,FALSE)</f>
        <v>32</v>
      </c>
      <c r="I101" s="113">
        <v>9</v>
      </c>
      <c r="J101" s="222" t="s">
        <v>128</v>
      </c>
      <c r="K101" s="111">
        <f>VLOOKUP(J92,'POINTS SCORE'!$B$10:$AI$39,10,FALSE)</f>
        <v>24</v>
      </c>
      <c r="L101" s="111">
        <f>VLOOKUP(J92,'POINTS SCORE'!$B$39:$AI$78,10,FALSE)</f>
        <v>32</v>
      </c>
      <c r="M101" s="113">
        <v>9</v>
      </c>
      <c r="N101" s="222" t="s">
        <v>81</v>
      </c>
      <c r="O101" s="102">
        <f>VLOOKUP(N92,'POINTS SCORE'!$B$10:$AI$39,10,FALSE)</f>
        <v>28</v>
      </c>
      <c r="P101" s="102">
        <f>VLOOKUP(N92,'POINTS SCORE'!$B$39:$AI$78,10,FALSE)</f>
        <v>32</v>
      </c>
      <c r="Q101" s="105">
        <v>9</v>
      </c>
      <c r="R101" s="222"/>
      <c r="S101" s="102" t="e">
        <f>VLOOKUP(R92,'POINTS SCORE'!$B$10:$AI$39,10,FALSE)</f>
        <v>#N/A</v>
      </c>
      <c r="T101" s="102" t="e">
        <f>VLOOKUP(R92,'POINTS SCORE'!$B$39:$AI$78,10,FALSE)</f>
        <v>#N/A</v>
      </c>
      <c r="U101" s="105">
        <v>9</v>
      </c>
      <c r="V101" s="222"/>
      <c r="W101" s="102" t="e">
        <f>VLOOKUP(V92,'POINTS SCORE'!$B$10:$AI$39,10,FALSE)</f>
        <v>#N/A</v>
      </c>
      <c r="X101" s="102" t="e">
        <f>VLOOKUP(V92,'POINTS SCORE'!$B$39:$AI$78,10,FALSE)</f>
        <v>#N/A</v>
      </c>
      <c r="Y101" s="105">
        <v>9</v>
      </c>
      <c r="Z101" s="222"/>
      <c r="AA101" s="102" t="e">
        <f>VLOOKUP(Z92,'POINTS SCORE'!$B$10:$AI$39,10,FALSE)</f>
        <v>#N/A</v>
      </c>
      <c r="AB101" s="102" t="e">
        <f>VLOOKUP(Z92,'POINTS SCORE'!$B$39:$AI$78,10,FALSE)</f>
        <v>#N/A</v>
      </c>
      <c r="AC101" s="105">
        <v>9</v>
      </c>
      <c r="AD101" s="222"/>
      <c r="AE101" s="102" t="e">
        <f>VLOOKUP(AD92,'POINTS SCORE'!$B$10:$AI$39,10,FALSE)</f>
        <v>#N/A</v>
      </c>
      <c r="AF101" s="106" t="e">
        <f>VLOOKUP(AD92,'POINTS SCORE'!$B$39:$AI$78,10,FALSE)</f>
        <v>#N/A</v>
      </c>
    </row>
    <row r="102" spans="1:32">
      <c r="A102" s="105">
        <v>10</v>
      </c>
      <c r="B102" s="222" t="s">
        <v>99</v>
      </c>
      <c r="C102" s="102">
        <f>VLOOKUP(B92,'POINTS SCORE'!$B$10:$AI$39,11,FALSE)</f>
        <v>29</v>
      </c>
      <c r="D102" s="111">
        <f>VLOOKUP(B92,'POINTS SCORE'!$B$39:$AI$78,11,FALSE)</f>
        <v>31</v>
      </c>
      <c r="E102" s="113">
        <v>10</v>
      </c>
      <c r="F102" s="222" t="s">
        <v>61</v>
      </c>
      <c r="G102" s="111">
        <f>VLOOKUP(F92,'POINTS SCORE'!$B$10:$AI$39,11,FALSE)</f>
        <v>23</v>
      </c>
      <c r="H102" s="111">
        <f>VLOOKUP(F92,'POINTS SCORE'!$B$39:$AI$78,11,FALSE)</f>
        <v>31</v>
      </c>
      <c r="I102" s="113">
        <v>10</v>
      </c>
      <c r="J102" s="222" t="s">
        <v>129</v>
      </c>
      <c r="K102" s="111">
        <f>VLOOKUP(J92,'POINTS SCORE'!$B$10:$AI$39,11,FALSE)</f>
        <v>23</v>
      </c>
      <c r="L102" s="111">
        <f>VLOOKUP(J92,'POINTS SCORE'!$B$39:$AI$78,11,FALSE)</f>
        <v>31</v>
      </c>
      <c r="M102" s="113">
        <v>10</v>
      </c>
      <c r="N102" s="222" t="s">
        <v>169</v>
      </c>
      <c r="O102" s="102">
        <f>VLOOKUP(N92,'POINTS SCORE'!$B$10:$AI$39,11,FALSE)</f>
        <v>27</v>
      </c>
      <c r="P102" s="102">
        <f>VLOOKUP(N92,'POINTS SCORE'!$B$39:$AI$78,11,FALSE)</f>
        <v>31</v>
      </c>
      <c r="Q102" s="105">
        <v>10</v>
      </c>
      <c r="R102" s="222"/>
      <c r="S102" s="102" t="e">
        <f>VLOOKUP(R92,'POINTS SCORE'!$B$10:$AI$39,11,FALSE)</f>
        <v>#N/A</v>
      </c>
      <c r="T102" s="102" t="e">
        <f>VLOOKUP(R92,'POINTS SCORE'!$B$39:$AI$78,11,FALSE)</f>
        <v>#N/A</v>
      </c>
      <c r="U102" s="105">
        <v>10</v>
      </c>
      <c r="V102" s="222"/>
      <c r="W102" s="102" t="e">
        <f>VLOOKUP(V92,'POINTS SCORE'!$B$10:$AI$39,11,FALSE)</f>
        <v>#N/A</v>
      </c>
      <c r="X102" s="102" t="e">
        <f>VLOOKUP(V92,'POINTS SCORE'!$B$39:$AI$78,11,FALSE)</f>
        <v>#N/A</v>
      </c>
      <c r="Y102" s="105">
        <v>10</v>
      </c>
      <c r="Z102" s="222"/>
      <c r="AA102" s="102" t="e">
        <f>VLOOKUP(Z92,'POINTS SCORE'!$B$10:$AI$39,11,FALSE)</f>
        <v>#N/A</v>
      </c>
      <c r="AB102" s="102" t="e">
        <f>VLOOKUP(Z92,'POINTS SCORE'!$B$39:$AI$78,11,FALSE)</f>
        <v>#N/A</v>
      </c>
      <c r="AC102" s="105">
        <v>10</v>
      </c>
      <c r="AD102" s="222"/>
      <c r="AE102" s="102" t="e">
        <f>VLOOKUP(AD92,'POINTS SCORE'!$B$10:$AI$39,11,FALSE)</f>
        <v>#N/A</v>
      </c>
      <c r="AF102" s="106" t="e">
        <f>VLOOKUP(AD92,'POINTS SCORE'!$B$39:$AI$78,11,FALSE)</f>
        <v>#N/A</v>
      </c>
    </row>
    <row r="103" spans="1:32">
      <c r="A103" s="105">
        <v>11</v>
      </c>
      <c r="B103" s="222" t="s">
        <v>61</v>
      </c>
      <c r="C103" s="102">
        <f>VLOOKUP(B92,'POINTS SCORE'!$B$10:$AI$39,12,FALSE)</f>
        <v>28</v>
      </c>
      <c r="D103" s="111">
        <f>VLOOKUP(B92,'POINTS SCORE'!$B$39:$AI$78,12,FALSE)</f>
        <v>30</v>
      </c>
      <c r="E103" s="113">
        <v>11</v>
      </c>
      <c r="F103" s="222" t="s">
        <v>82</v>
      </c>
      <c r="G103" s="111">
        <f>VLOOKUP(F92,'POINTS SCORE'!$B$10:$AI$39,12,FALSE)</f>
        <v>22</v>
      </c>
      <c r="H103" s="111">
        <f>VLOOKUP(F92,'POINTS SCORE'!$B$39:$AI$78,12,FALSE)</f>
        <v>30</v>
      </c>
      <c r="I103" s="113">
        <v>11</v>
      </c>
      <c r="J103" s="222" t="s">
        <v>61</v>
      </c>
      <c r="K103" s="111">
        <f>VLOOKUP(J92,'POINTS SCORE'!$B$10:$AI$39,12,FALSE)</f>
        <v>22</v>
      </c>
      <c r="L103" s="111">
        <f>VLOOKUP(J92,'POINTS SCORE'!$B$39:$AI$78,12,FALSE)</f>
        <v>30</v>
      </c>
      <c r="M103" s="113">
        <v>11</v>
      </c>
      <c r="N103" s="222" t="s">
        <v>2608</v>
      </c>
      <c r="O103" s="102">
        <f>VLOOKUP(N92,'POINTS SCORE'!$B$10:$AI$39,12,FALSE)</f>
        <v>26</v>
      </c>
      <c r="P103" s="102">
        <f>VLOOKUP(N92,'POINTS SCORE'!$B$39:$AI$78,12,FALSE)</f>
        <v>30</v>
      </c>
      <c r="Q103" s="105">
        <v>11</v>
      </c>
      <c r="R103" s="222"/>
      <c r="S103" s="102" t="e">
        <f>VLOOKUP(R92,'POINTS SCORE'!$B$10:$AI$39,12,FALSE)</f>
        <v>#N/A</v>
      </c>
      <c r="T103" s="102" t="e">
        <f>VLOOKUP(R92,'POINTS SCORE'!$B$39:$AI$78,12,FALSE)</f>
        <v>#N/A</v>
      </c>
      <c r="U103" s="105">
        <v>11</v>
      </c>
      <c r="V103" s="222"/>
      <c r="W103" s="102" t="e">
        <f>VLOOKUP(V92,'POINTS SCORE'!$B$10:$AI$39,12,FALSE)</f>
        <v>#N/A</v>
      </c>
      <c r="X103" s="102" t="e">
        <f>VLOOKUP(V92,'POINTS SCORE'!$B$39:$AI$78,12,FALSE)</f>
        <v>#N/A</v>
      </c>
      <c r="Y103" s="105">
        <v>11</v>
      </c>
      <c r="Z103" s="222"/>
      <c r="AA103" s="102" t="e">
        <f>VLOOKUP(Z92,'POINTS SCORE'!$B$10:$AI$39,12,FALSE)</f>
        <v>#N/A</v>
      </c>
      <c r="AB103" s="102" t="e">
        <f>VLOOKUP(Z92,'POINTS SCORE'!$B$39:$AI$78,12,FALSE)</f>
        <v>#N/A</v>
      </c>
      <c r="AC103" s="105">
        <v>11</v>
      </c>
      <c r="AD103" s="222"/>
      <c r="AE103" s="102" t="e">
        <f>VLOOKUP(AD92,'POINTS SCORE'!$B$10:$AI$39,12,FALSE)</f>
        <v>#N/A</v>
      </c>
      <c r="AF103" s="106" t="e">
        <f>VLOOKUP(AD92,'POINTS SCORE'!$B$39:$AI$78,12,FALSE)</f>
        <v>#N/A</v>
      </c>
    </row>
    <row r="104" spans="1:32">
      <c r="A104" s="105">
        <v>12</v>
      </c>
      <c r="B104" s="222" t="s">
        <v>60</v>
      </c>
      <c r="C104" s="102">
        <f>VLOOKUP(B92,'POINTS SCORE'!$B$10:$AI$39,13,FALSE)</f>
        <v>27</v>
      </c>
      <c r="D104" s="111">
        <f>VLOOKUP(B92,'POINTS SCORE'!$B$39:$AI$78,13,FALSE)</f>
        <v>29</v>
      </c>
      <c r="E104" s="113">
        <v>12</v>
      </c>
      <c r="F104" s="222" t="s">
        <v>129</v>
      </c>
      <c r="G104" s="111">
        <f>VLOOKUP(F92,'POINTS SCORE'!$B$10:$AI$39,13,FALSE)</f>
        <v>21</v>
      </c>
      <c r="H104" s="111">
        <f>VLOOKUP(F92,'POINTS SCORE'!$B$39:$AI$78,13,FALSE)</f>
        <v>29</v>
      </c>
      <c r="I104" s="113">
        <v>12</v>
      </c>
      <c r="J104" s="222" t="s">
        <v>169</v>
      </c>
      <c r="K104" s="111">
        <f>VLOOKUP(J92,'POINTS SCORE'!$B$10:$AI$39,13,FALSE)</f>
        <v>21</v>
      </c>
      <c r="L104" s="111">
        <f>VLOOKUP(J92,'POINTS SCORE'!$B$39:$AI$78,13,FALSE)</f>
        <v>29</v>
      </c>
      <c r="M104" s="113">
        <v>12</v>
      </c>
      <c r="N104" s="222" t="s">
        <v>128</v>
      </c>
      <c r="O104" s="102">
        <f>VLOOKUP(N92,'POINTS SCORE'!$B$10:$AI$39,13,FALSE)</f>
        <v>25</v>
      </c>
      <c r="P104" s="102">
        <f>VLOOKUP(N92,'POINTS SCORE'!$B$39:$AI$78,13,FALSE)</f>
        <v>29</v>
      </c>
      <c r="Q104" s="105">
        <v>12</v>
      </c>
      <c r="R104" s="222"/>
      <c r="S104" s="102" t="e">
        <f>VLOOKUP(R92,'POINTS SCORE'!$B$10:$AI$39,13,FALSE)</f>
        <v>#N/A</v>
      </c>
      <c r="T104" s="102" t="e">
        <f>VLOOKUP(R92,'POINTS SCORE'!$B$39:$AI$78,13,FALSE)</f>
        <v>#N/A</v>
      </c>
      <c r="U104" s="105">
        <v>12</v>
      </c>
      <c r="V104" s="222"/>
      <c r="W104" s="102" t="e">
        <f>VLOOKUP(V92,'POINTS SCORE'!$B$10:$AI$39,13,FALSE)</f>
        <v>#N/A</v>
      </c>
      <c r="X104" s="102" t="e">
        <f>VLOOKUP(V92,'POINTS SCORE'!$B$39:$AI$78,13,FALSE)</f>
        <v>#N/A</v>
      </c>
      <c r="Y104" s="105">
        <v>12</v>
      </c>
      <c r="Z104" s="222"/>
      <c r="AA104" s="102" t="e">
        <f>VLOOKUP(Z92,'POINTS SCORE'!$B$10:$AI$39,13,FALSE)</f>
        <v>#N/A</v>
      </c>
      <c r="AB104" s="102" t="e">
        <f>VLOOKUP(Z92,'POINTS SCORE'!$B$39:$AI$78,13,FALSE)</f>
        <v>#N/A</v>
      </c>
      <c r="AC104" s="105">
        <v>12</v>
      </c>
      <c r="AD104" s="222"/>
      <c r="AE104" s="102" t="e">
        <f>VLOOKUP(AD92,'POINTS SCORE'!$B$10:$AI$39,13,FALSE)</f>
        <v>#N/A</v>
      </c>
      <c r="AF104" s="106" t="e">
        <f>VLOOKUP(AD92,'POINTS SCORE'!$B$39:$AI$78,13,FALSE)</f>
        <v>#N/A</v>
      </c>
    </row>
    <row r="105" spans="1:32">
      <c r="A105" s="105">
        <v>13</v>
      </c>
      <c r="B105" s="222" t="s">
        <v>169</v>
      </c>
      <c r="C105" s="102">
        <f>VLOOKUP(B92,'POINTS SCORE'!$B$10:$AI$39,14,FALSE)</f>
        <v>26</v>
      </c>
      <c r="D105" s="111">
        <f>VLOOKUP(B92,'POINTS SCORE'!$B$39:$AI$78,14,FALSE)</f>
        <v>28</v>
      </c>
      <c r="E105" s="113">
        <v>13</v>
      </c>
      <c r="F105" s="222" t="s">
        <v>128</v>
      </c>
      <c r="G105" s="111">
        <f>VLOOKUP(F92,'POINTS SCORE'!$B$10:$AI$39,14,FALSE)</f>
        <v>20</v>
      </c>
      <c r="H105" s="111">
        <f>VLOOKUP(F92,'POINTS SCORE'!$B$39:$AI$78,14,FALSE)</f>
        <v>28</v>
      </c>
      <c r="I105" s="113">
        <v>13</v>
      </c>
      <c r="J105" s="222" t="s">
        <v>67</v>
      </c>
      <c r="K105" s="111">
        <f>VLOOKUP(J92,'POINTS SCORE'!$B$10:$AI$39,14,FALSE)</f>
        <v>20</v>
      </c>
      <c r="L105" s="111">
        <f>VLOOKUP(J92,'POINTS SCORE'!$B$39:$AI$78,14,FALSE)</f>
        <v>28</v>
      </c>
      <c r="M105" s="113">
        <v>13</v>
      </c>
      <c r="N105" s="222" t="s">
        <v>2609</v>
      </c>
      <c r="O105" s="102">
        <f>VLOOKUP(N92,'POINTS SCORE'!$B$10:$AI$39,14,FALSE)</f>
        <v>24</v>
      </c>
      <c r="P105" s="102">
        <f>VLOOKUP(N92,'POINTS SCORE'!$B$39:$AI$78,14,FALSE)</f>
        <v>28</v>
      </c>
      <c r="Q105" s="105">
        <v>13</v>
      </c>
      <c r="R105" s="222"/>
      <c r="S105" s="102" t="e">
        <f>VLOOKUP(R92,'POINTS SCORE'!$B$10:$AI$39,14,FALSE)</f>
        <v>#N/A</v>
      </c>
      <c r="T105" s="102" t="e">
        <f>VLOOKUP(R92,'POINTS SCORE'!$B$39:$AI$78,14,FALSE)</f>
        <v>#N/A</v>
      </c>
      <c r="U105" s="105">
        <v>13</v>
      </c>
      <c r="V105" s="222"/>
      <c r="W105" s="102" t="e">
        <f>VLOOKUP(V92,'POINTS SCORE'!$B$10:$AI$39,14,FALSE)</f>
        <v>#N/A</v>
      </c>
      <c r="X105" s="102" t="e">
        <f>VLOOKUP(V92,'POINTS SCORE'!$B$39:$AI$78,14,FALSE)</f>
        <v>#N/A</v>
      </c>
      <c r="Y105" s="105">
        <v>13</v>
      </c>
      <c r="Z105" s="222"/>
      <c r="AA105" s="102" t="e">
        <f>VLOOKUP(Z92,'POINTS SCORE'!$B$10:$AI$39,14,FALSE)</f>
        <v>#N/A</v>
      </c>
      <c r="AB105" s="102" t="e">
        <f>VLOOKUP(Z92,'POINTS SCORE'!$B$39:$AI$78,14,FALSE)</f>
        <v>#N/A</v>
      </c>
      <c r="AC105" s="105">
        <v>13</v>
      </c>
      <c r="AD105" s="222"/>
      <c r="AE105" s="102" t="e">
        <f>VLOOKUP(AD92,'POINTS SCORE'!$B$10:$AI$39,14,FALSE)</f>
        <v>#N/A</v>
      </c>
      <c r="AF105" s="106" t="e">
        <f>VLOOKUP(AD92,'POINTS SCORE'!$B$39:$AI$78,14,FALSE)</f>
        <v>#N/A</v>
      </c>
    </row>
    <row r="106" spans="1:32">
      <c r="A106" s="105">
        <v>14</v>
      </c>
      <c r="B106" s="222" t="s">
        <v>127</v>
      </c>
      <c r="C106" s="102">
        <f>VLOOKUP(B92,'POINTS SCORE'!$B$10:$AI$39,15,FALSE)</f>
        <v>25</v>
      </c>
      <c r="D106" s="111">
        <f>VLOOKUP(B92,'POINTS SCORE'!$B$39:$AI$78,15,FALSE)</f>
        <v>27</v>
      </c>
      <c r="E106" s="113">
        <v>14</v>
      </c>
      <c r="F106" s="222" t="s">
        <v>127</v>
      </c>
      <c r="G106" s="111">
        <f>VLOOKUP(F92,'POINTS SCORE'!$B$10:$AI$39,15,FALSE)</f>
        <v>19</v>
      </c>
      <c r="H106" s="111">
        <f>VLOOKUP(F92,'POINTS SCORE'!$B$39:$AI$78,15,FALSE)</f>
        <v>27</v>
      </c>
      <c r="I106" s="113">
        <v>14</v>
      </c>
      <c r="J106" s="222" t="s">
        <v>100</v>
      </c>
      <c r="K106" s="111">
        <f>VLOOKUP(J92,'POINTS SCORE'!$B$10:$AI$39,15,FALSE)</f>
        <v>19</v>
      </c>
      <c r="L106" s="111">
        <f>VLOOKUP(J92,'POINTS SCORE'!$B$39:$AI$78,15,FALSE)</f>
        <v>27</v>
      </c>
      <c r="M106" s="113">
        <v>14</v>
      </c>
      <c r="N106" s="222" t="s">
        <v>100</v>
      </c>
      <c r="O106" s="102">
        <f>VLOOKUP(N92,'POINTS SCORE'!$B$10:$AI$39,15,FALSE)</f>
        <v>23</v>
      </c>
      <c r="P106" s="102">
        <f>VLOOKUP(N92,'POINTS SCORE'!$B$39:$AI$78,15,FALSE)</f>
        <v>27</v>
      </c>
      <c r="Q106" s="105">
        <v>14</v>
      </c>
      <c r="R106" s="222"/>
      <c r="S106" s="102" t="e">
        <f>VLOOKUP(R92,'POINTS SCORE'!$B$10:$AI$39,15,FALSE)</f>
        <v>#N/A</v>
      </c>
      <c r="T106" s="102" t="e">
        <f>VLOOKUP(R92,'POINTS SCORE'!$B$39:$AI$78,15,FALSE)</f>
        <v>#N/A</v>
      </c>
      <c r="U106" s="105">
        <v>14</v>
      </c>
      <c r="V106" s="222"/>
      <c r="W106" s="102" t="e">
        <f>VLOOKUP(V92,'POINTS SCORE'!$B$10:$AI$39,15,FALSE)</f>
        <v>#N/A</v>
      </c>
      <c r="X106" s="102" t="e">
        <f>VLOOKUP(V92,'POINTS SCORE'!$B$39:$AI$78,15,FALSE)</f>
        <v>#N/A</v>
      </c>
      <c r="Y106" s="105">
        <v>14</v>
      </c>
      <c r="Z106" s="222"/>
      <c r="AA106" s="102" t="e">
        <f>VLOOKUP(Z92,'POINTS SCORE'!$B$10:$AI$39,15,FALSE)</f>
        <v>#N/A</v>
      </c>
      <c r="AB106" s="102" t="e">
        <f>VLOOKUP(Z92,'POINTS SCORE'!$B$39:$AI$78,15,FALSE)</f>
        <v>#N/A</v>
      </c>
      <c r="AC106" s="105">
        <v>14</v>
      </c>
      <c r="AD106" s="222"/>
      <c r="AE106" s="102" t="e">
        <f>VLOOKUP(AD92,'POINTS SCORE'!$B$10:$AI$39,15,FALSE)</f>
        <v>#N/A</v>
      </c>
      <c r="AF106" s="106" t="e">
        <f>VLOOKUP(AD92,'POINTS SCORE'!$B$39:$AI$78,15,FALSE)</f>
        <v>#N/A</v>
      </c>
    </row>
    <row r="107" spans="1:32">
      <c r="A107" s="105">
        <v>15</v>
      </c>
      <c r="B107" s="222" t="s">
        <v>128</v>
      </c>
      <c r="C107" s="102">
        <f>VLOOKUP(B92,'POINTS SCORE'!$B$10:$AI$39,16,FALSE)</f>
        <v>24</v>
      </c>
      <c r="D107" s="111">
        <f>VLOOKUP(B92,'POINTS SCORE'!$B$39:$AI$78,16,FALSE)</f>
        <v>26</v>
      </c>
      <c r="E107" s="113">
        <v>15</v>
      </c>
      <c r="F107" s="222" t="s">
        <v>224</v>
      </c>
      <c r="G107" s="111">
        <f>VLOOKUP(F92,'POINTS SCORE'!$B$10:$AI$39,16,FALSE)</f>
        <v>18</v>
      </c>
      <c r="H107" s="111">
        <f>VLOOKUP(F92,'POINTS SCORE'!$B$39:$AI$78,16,FALSE)</f>
        <v>26</v>
      </c>
      <c r="I107" s="113">
        <v>15</v>
      </c>
      <c r="J107" s="222" t="s">
        <v>2379</v>
      </c>
      <c r="K107" s="111">
        <f>VLOOKUP(J92,'POINTS SCORE'!$B$10:$AI$39,16,FALSE)</f>
        <v>18</v>
      </c>
      <c r="L107" s="111">
        <f>VLOOKUP(J92,'POINTS SCORE'!$B$39:$AI$78,16,FALSE)</f>
        <v>26</v>
      </c>
      <c r="M107" s="113">
        <v>15</v>
      </c>
      <c r="N107" s="222" t="s">
        <v>2610</v>
      </c>
      <c r="O107" s="102">
        <f>VLOOKUP(N92,'POINTS SCORE'!$B$10:$AI$39,16,FALSE)</f>
        <v>22</v>
      </c>
      <c r="P107" s="102">
        <f>VLOOKUP(N92,'POINTS SCORE'!$B$39:$AI$78,16,FALSE)</f>
        <v>26</v>
      </c>
      <c r="Q107" s="105">
        <v>15</v>
      </c>
      <c r="R107" s="222"/>
      <c r="S107" s="102" t="e">
        <f>VLOOKUP(R92,'POINTS SCORE'!$B$10:$AI$39,16,FALSE)</f>
        <v>#N/A</v>
      </c>
      <c r="T107" s="102" t="e">
        <f>VLOOKUP(R92,'POINTS SCORE'!$B$39:$AI$78,16,FALSE)</f>
        <v>#N/A</v>
      </c>
      <c r="U107" s="105">
        <v>15</v>
      </c>
      <c r="V107" s="222"/>
      <c r="W107" s="102" t="e">
        <f>VLOOKUP(V92,'POINTS SCORE'!$B$10:$AI$39,16,FALSE)</f>
        <v>#N/A</v>
      </c>
      <c r="X107" s="102" t="e">
        <f>VLOOKUP(V92,'POINTS SCORE'!$B$39:$AI$78,16,FALSE)</f>
        <v>#N/A</v>
      </c>
      <c r="Y107" s="105">
        <v>15</v>
      </c>
      <c r="Z107" s="222"/>
      <c r="AA107" s="102" t="e">
        <f>VLOOKUP(Z92,'POINTS SCORE'!$B$10:$AI$39,16,FALSE)</f>
        <v>#N/A</v>
      </c>
      <c r="AB107" s="102" t="e">
        <f>VLOOKUP(Z92,'POINTS SCORE'!$B$39:$AI$78,16,FALSE)</f>
        <v>#N/A</v>
      </c>
      <c r="AC107" s="105">
        <v>15</v>
      </c>
      <c r="AD107" s="222"/>
      <c r="AE107" s="102" t="e">
        <f>VLOOKUP(AD92,'POINTS SCORE'!$B$10:$AI$39,16,FALSE)</f>
        <v>#N/A</v>
      </c>
      <c r="AF107" s="106" t="e">
        <f>VLOOKUP(AD92,'POINTS SCORE'!$B$39:$AI$78,16,FALSE)</f>
        <v>#N/A</v>
      </c>
    </row>
    <row r="108" spans="1:32">
      <c r="A108" s="105">
        <v>16</v>
      </c>
      <c r="B108" s="222" t="s">
        <v>129</v>
      </c>
      <c r="C108" s="102">
        <f>VLOOKUP(B92,'POINTS SCORE'!$B$10:$AI$39,17,FALSE)</f>
        <v>23</v>
      </c>
      <c r="D108" s="111">
        <f>VLOOKUP(B92,'POINTS SCORE'!$B$39:$AI$78,17,FALSE)</f>
        <v>25</v>
      </c>
      <c r="E108" s="113">
        <v>16</v>
      </c>
      <c r="F108" s="222" t="s">
        <v>173</v>
      </c>
      <c r="G108" s="111">
        <f>VLOOKUP(F92,'POINTS SCORE'!$B$10:$AI$39,17,FALSE)</f>
        <v>17</v>
      </c>
      <c r="H108" s="111">
        <f>VLOOKUP(F92,'POINTS SCORE'!$B$39:$AI$78,17,FALSE)</f>
        <v>25</v>
      </c>
      <c r="I108" s="113">
        <v>16</v>
      </c>
      <c r="J108" s="222"/>
      <c r="K108" s="111">
        <f>VLOOKUP(J92,'POINTS SCORE'!$B$10:$AI$39,17,FALSE)</f>
        <v>17</v>
      </c>
      <c r="L108" s="111">
        <f>VLOOKUP(J92,'POINTS SCORE'!$B$39:$AI$78,17,FALSE)</f>
        <v>25</v>
      </c>
      <c r="M108" s="113">
        <v>16</v>
      </c>
      <c r="N108" s="222" t="s">
        <v>129</v>
      </c>
      <c r="O108" s="102">
        <f>VLOOKUP(N92,'POINTS SCORE'!$B$10:$AI$39,17,FALSE)</f>
        <v>21</v>
      </c>
      <c r="P108" s="102">
        <f>VLOOKUP(N92,'POINTS SCORE'!$B$39:$AI$78,17,FALSE)</f>
        <v>25</v>
      </c>
      <c r="Q108" s="105">
        <v>16</v>
      </c>
      <c r="R108" s="222"/>
      <c r="S108" s="102" t="e">
        <f>VLOOKUP(R92,'POINTS SCORE'!$B$10:$AI$39,17,FALSE)</f>
        <v>#N/A</v>
      </c>
      <c r="T108" s="102" t="e">
        <f>VLOOKUP(R92,'POINTS SCORE'!$B$39:$AI$78,17,FALSE)</f>
        <v>#N/A</v>
      </c>
      <c r="U108" s="105">
        <v>16</v>
      </c>
      <c r="V108" s="222"/>
      <c r="W108" s="102" t="e">
        <f>VLOOKUP(V92,'POINTS SCORE'!$B$10:$AI$39,17,FALSE)</f>
        <v>#N/A</v>
      </c>
      <c r="X108" s="102" t="e">
        <f>VLOOKUP(V92,'POINTS SCORE'!$B$39:$AI$78,17,FALSE)</f>
        <v>#N/A</v>
      </c>
      <c r="Y108" s="105">
        <v>16</v>
      </c>
      <c r="Z108" s="222"/>
      <c r="AA108" s="102" t="e">
        <f>VLOOKUP(Z92,'POINTS SCORE'!$B$10:$AI$39,17,FALSE)</f>
        <v>#N/A</v>
      </c>
      <c r="AB108" s="102" t="e">
        <f>VLOOKUP(Z92,'POINTS SCORE'!$B$39:$AI$78,17,FALSE)</f>
        <v>#N/A</v>
      </c>
      <c r="AC108" s="105">
        <v>16</v>
      </c>
      <c r="AD108" s="222"/>
      <c r="AE108" s="102" t="e">
        <f>VLOOKUP(AD92,'POINTS SCORE'!$B$10:$AI$39,17,FALSE)</f>
        <v>#N/A</v>
      </c>
      <c r="AF108" s="106" t="e">
        <f>VLOOKUP(AD92,'POINTS SCORE'!$B$39:$AI$78,17,FALSE)</f>
        <v>#N/A</v>
      </c>
    </row>
    <row r="109" spans="1:32">
      <c r="A109" s="105">
        <v>17</v>
      </c>
      <c r="B109" s="222" t="s">
        <v>130</v>
      </c>
      <c r="C109" s="102">
        <f>VLOOKUP(B92,'POINTS SCORE'!$B$10:$AI$39,18,FALSE)</f>
        <v>22</v>
      </c>
      <c r="D109" s="111">
        <f>VLOOKUP(B92,'POINTS SCORE'!$B$39:$AI$78,18,FALSE)</f>
        <v>24</v>
      </c>
      <c r="E109" s="113">
        <v>17</v>
      </c>
      <c r="F109" s="222" t="s">
        <v>67</v>
      </c>
      <c r="G109" s="111">
        <f>VLOOKUP(F92,'POINTS SCORE'!$B$10:$AI$39,18,FALSE)</f>
        <v>16</v>
      </c>
      <c r="H109" s="111">
        <f>VLOOKUP(F92,'POINTS SCORE'!$B$39:$AI$78,18,FALSE)</f>
        <v>24</v>
      </c>
      <c r="I109" s="113">
        <v>17</v>
      </c>
      <c r="J109" s="222"/>
      <c r="K109" s="111">
        <f>VLOOKUP(J92,'POINTS SCORE'!$B$10:$AI$39,18,FALSE)</f>
        <v>16</v>
      </c>
      <c r="L109" s="111">
        <f>VLOOKUP(J92,'POINTS SCORE'!$B$39:$AI$78,18,FALSE)</f>
        <v>24</v>
      </c>
      <c r="M109" s="113">
        <v>17</v>
      </c>
      <c r="N109" s="222" t="s">
        <v>127</v>
      </c>
      <c r="O109" s="102">
        <f>VLOOKUP(N92,'POINTS SCORE'!$B$10:$AI$39,18,FALSE)</f>
        <v>20</v>
      </c>
      <c r="P109" s="102">
        <f>VLOOKUP(N92,'POINTS SCORE'!$B$39:$AI$78,18,FALSE)</f>
        <v>24</v>
      </c>
      <c r="Q109" s="105">
        <v>17</v>
      </c>
      <c r="R109" s="222"/>
      <c r="S109" s="102" t="e">
        <f>VLOOKUP(R92,'POINTS SCORE'!$B$10:$AI$39,18,FALSE)</f>
        <v>#N/A</v>
      </c>
      <c r="T109" s="102" t="e">
        <f>VLOOKUP(R92,'POINTS SCORE'!$B$39:$AI$78,18,FALSE)</f>
        <v>#N/A</v>
      </c>
      <c r="U109" s="105">
        <v>17</v>
      </c>
      <c r="V109" s="222"/>
      <c r="W109" s="102" t="e">
        <f>VLOOKUP(V92,'POINTS SCORE'!$B$10:$AI$39,18,FALSE)</f>
        <v>#N/A</v>
      </c>
      <c r="X109" s="102" t="e">
        <f>VLOOKUP(V92,'POINTS SCORE'!$B$39:$AI$78,18,FALSE)</f>
        <v>#N/A</v>
      </c>
      <c r="Y109" s="105">
        <v>17</v>
      </c>
      <c r="Z109" s="222"/>
      <c r="AA109" s="102" t="e">
        <f>VLOOKUP(Z92,'POINTS SCORE'!$B$10:$AI$39,18,FALSE)</f>
        <v>#N/A</v>
      </c>
      <c r="AB109" s="102" t="e">
        <f>VLOOKUP(Z92,'POINTS SCORE'!$B$39:$AI$78,18,FALSE)</f>
        <v>#N/A</v>
      </c>
      <c r="AC109" s="105">
        <v>17</v>
      </c>
      <c r="AD109" s="222"/>
      <c r="AE109" s="102" t="e">
        <f>VLOOKUP(AD92,'POINTS SCORE'!$B$10:$AI$39,18,FALSE)</f>
        <v>#N/A</v>
      </c>
      <c r="AF109" s="106" t="e">
        <f>VLOOKUP(AD92,'POINTS SCORE'!$B$39:$AI$78,18,FALSE)</f>
        <v>#N/A</v>
      </c>
    </row>
    <row r="110" spans="1:32">
      <c r="A110" s="105">
        <v>18</v>
      </c>
      <c r="B110" s="222"/>
      <c r="C110" s="102">
        <f>VLOOKUP(B92,'POINTS SCORE'!$B$10:$AI$39,19,FALSE)</f>
        <v>21</v>
      </c>
      <c r="D110" s="111">
        <f>VLOOKUP(B92,'POINTS SCORE'!$B$39:$AI$78,19,FALSE)</f>
        <v>23</v>
      </c>
      <c r="E110" s="113">
        <v>18</v>
      </c>
      <c r="F110" s="222"/>
      <c r="G110" s="111">
        <f>VLOOKUP(F92,'POINTS SCORE'!$B$10:$AI$39,19,FALSE)</f>
        <v>16</v>
      </c>
      <c r="H110" s="111">
        <f>VLOOKUP(F92,'POINTS SCORE'!$B$39:$AI$78,19,FALSE)</f>
        <v>23</v>
      </c>
      <c r="I110" s="113">
        <v>18</v>
      </c>
      <c r="J110" s="222"/>
      <c r="K110" s="111">
        <f>VLOOKUP(J92,'POINTS SCORE'!$B$10:$AI$39,19,FALSE)</f>
        <v>16</v>
      </c>
      <c r="L110" s="111">
        <f>VLOOKUP(J92,'POINTS SCORE'!$B$39:$AI$78,19,FALSE)</f>
        <v>23</v>
      </c>
      <c r="M110" s="113">
        <v>18</v>
      </c>
      <c r="N110" s="222" t="s">
        <v>2611</v>
      </c>
      <c r="O110" s="102">
        <f>VLOOKUP(N92,'POINTS SCORE'!$B$10:$AI$39,19,FALSE)</f>
        <v>19</v>
      </c>
      <c r="P110" s="102">
        <f>VLOOKUP(N92,'POINTS SCORE'!$B$39:$AI$78,19,FALSE)</f>
        <v>23</v>
      </c>
      <c r="Q110" s="105">
        <v>18</v>
      </c>
      <c r="R110" s="222"/>
      <c r="S110" s="102" t="e">
        <f>VLOOKUP(R92,'POINTS SCORE'!$B$10:$AI$39,19,FALSE)</f>
        <v>#N/A</v>
      </c>
      <c r="T110" s="102" t="e">
        <f>VLOOKUP(R92,'POINTS SCORE'!$B$39:$AI$78,19,FALSE)</f>
        <v>#N/A</v>
      </c>
      <c r="U110" s="105">
        <v>18</v>
      </c>
      <c r="V110" s="222"/>
      <c r="W110" s="102" t="e">
        <f>VLOOKUP(V92,'POINTS SCORE'!$B$10:$AI$39,19,FALSE)</f>
        <v>#N/A</v>
      </c>
      <c r="X110" s="102" t="e">
        <f>VLOOKUP(V92,'POINTS SCORE'!$B$39:$AI$78,19,FALSE)</f>
        <v>#N/A</v>
      </c>
      <c r="Y110" s="105">
        <v>18</v>
      </c>
      <c r="Z110" s="222"/>
      <c r="AA110" s="102" t="e">
        <f>VLOOKUP(Z92,'POINTS SCORE'!$B$10:$AI$39,19,FALSE)</f>
        <v>#N/A</v>
      </c>
      <c r="AB110" s="102" t="e">
        <f>VLOOKUP(Z92,'POINTS SCORE'!$B$39:$AI$78,19,FALSE)</f>
        <v>#N/A</v>
      </c>
      <c r="AC110" s="105">
        <v>18</v>
      </c>
      <c r="AD110" s="222"/>
      <c r="AE110" s="102" t="e">
        <f>VLOOKUP(AD92,'POINTS SCORE'!$B$10:$AI$39,19,FALSE)</f>
        <v>#N/A</v>
      </c>
      <c r="AF110" s="106" t="e">
        <f>VLOOKUP(AD92,'POINTS SCORE'!$B$39:$AI$78,19,FALSE)</f>
        <v>#N/A</v>
      </c>
    </row>
    <row r="111" spans="1:32">
      <c r="A111" s="105">
        <v>19</v>
      </c>
      <c r="B111" s="222"/>
      <c r="C111" s="102">
        <f>VLOOKUP(B92,'POINTS SCORE'!$B$10:$AI$39,20,FALSE)</f>
        <v>20</v>
      </c>
      <c r="D111" s="111">
        <f>VLOOKUP(B92,'POINTS SCORE'!$B$39:$AI$78,20,FALSE)</f>
        <v>22</v>
      </c>
      <c r="E111" s="113">
        <v>19</v>
      </c>
      <c r="F111" s="222"/>
      <c r="G111" s="111">
        <f>VLOOKUP(F92,'POINTS SCORE'!$B$10:$AI$39,20,FALSE)</f>
        <v>0</v>
      </c>
      <c r="H111" s="111">
        <f>VLOOKUP(F92,'POINTS SCORE'!$B$39:$AI$78,20,FALSE)</f>
        <v>0</v>
      </c>
      <c r="I111" s="113">
        <v>19</v>
      </c>
      <c r="J111" s="222"/>
      <c r="K111" s="111">
        <f>VLOOKUP(J92,'POINTS SCORE'!$B$10:$AI$39,20,FALSE)</f>
        <v>0</v>
      </c>
      <c r="L111" s="111">
        <f>VLOOKUP(J92,'POINTS SCORE'!$B$39:$AI$78,20,FALSE)</f>
        <v>0</v>
      </c>
      <c r="M111" s="113">
        <v>19</v>
      </c>
      <c r="N111" s="222" t="s">
        <v>61</v>
      </c>
      <c r="O111" s="102">
        <f>VLOOKUP(N92,'POINTS SCORE'!$B$10:$AI$39,20,FALSE)</f>
        <v>18</v>
      </c>
      <c r="P111" s="102">
        <f>VLOOKUP(N92,'POINTS SCORE'!$B$39:$AI$78,20,FALSE)</f>
        <v>22</v>
      </c>
      <c r="Q111" s="105">
        <v>19</v>
      </c>
      <c r="R111" s="222"/>
      <c r="S111" s="102" t="e">
        <f>VLOOKUP(R92,'POINTS SCORE'!$B$10:$AI$39,20,FALSE)</f>
        <v>#N/A</v>
      </c>
      <c r="T111" s="102" t="e">
        <f>VLOOKUP(R92,'POINTS SCORE'!$B$39:$AI$78,20,FALSE)</f>
        <v>#N/A</v>
      </c>
      <c r="U111" s="105">
        <v>19</v>
      </c>
      <c r="V111" s="222"/>
      <c r="W111" s="102" t="e">
        <f>VLOOKUP(V92,'POINTS SCORE'!$B$10:$AI$39,20,FALSE)</f>
        <v>#N/A</v>
      </c>
      <c r="X111" s="102" t="e">
        <f>VLOOKUP(V92,'POINTS SCORE'!$B$39:$AI$78,20,FALSE)</f>
        <v>#N/A</v>
      </c>
      <c r="Y111" s="105">
        <v>19</v>
      </c>
      <c r="Z111" s="222"/>
      <c r="AA111" s="102" t="e">
        <f>VLOOKUP(Z92,'POINTS SCORE'!$B$10:$AI$39,20,FALSE)</f>
        <v>#N/A</v>
      </c>
      <c r="AB111" s="102" t="e">
        <f>VLOOKUP(Z92,'POINTS SCORE'!$B$39:$AI$78,20,FALSE)</f>
        <v>#N/A</v>
      </c>
      <c r="AC111" s="105">
        <v>19</v>
      </c>
      <c r="AD111" s="222"/>
      <c r="AE111" s="102" t="e">
        <f>VLOOKUP(AD92,'POINTS SCORE'!$B$10:$AI$39,20,FALSE)</f>
        <v>#N/A</v>
      </c>
      <c r="AF111" s="106" t="e">
        <f>VLOOKUP(AD92,'POINTS SCORE'!$B$39:$AI$78,20,FALSE)</f>
        <v>#N/A</v>
      </c>
    </row>
    <row r="112" spans="1:32">
      <c r="A112" s="105">
        <v>20</v>
      </c>
      <c r="B112" s="222"/>
      <c r="C112" s="102">
        <f>VLOOKUP(B92,'POINTS SCORE'!$B$10:$AI$39,21,FALSE)</f>
        <v>19</v>
      </c>
      <c r="D112" s="111">
        <f>VLOOKUP(B92,'POINTS SCORE'!$B$39:$AI$78,21,FALSE)</f>
        <v>21</v>
      </c>
      <c r="E112" s="113">
        <v>20</v>
      </c>
      <c r="F112" s="222"/>
      <c r="G112" s="111">
        <f>VLOOKUP(F92,'POINTS SCORE'!$B$10:$AI$39,21,FALSE)</f>
        <v>0</v>
      </c>
      <c r="H112" s="111">
        <f>VLOOKUP(F92,'POINTS SCORE'!$B$39:$AI$78,21,FALSE)</f>
        <v>0</v>
      </c>
      <c r="I112" s="113">
        <v>20</v>
      </c>
      <c r="J112" s="222"/>
      <c r="K112" s="111">
        <f>VLOOKUP(J92,'POINTS SCORE'!$B$10:$AI$39,21,FALSE)</f>
        <v>0</v>
      </c>
      <c r="L112" s="111">
        <f>VLOOKUP(J92,'POINTS SCORE'!$B$39:$AI$78,21,FALSE)</f>
        <v>0</v>
      </c>
      <c r="M112" s="113">
        <v>20</v>
      </c>
      <c r="N112" s="222" t="s">
        <v>130</v>
      </c>
      <c r="O112" s="102">
        <f>VLOOKUP(N92,'POINTS SCORE'!$B$10:$AI$39,21,FALSE)</f>
        <v>17</v>
      </c>
      <c r="P112" s="102">
        <f>VLOOKUP(N92,'POINTS SCORE'!$B$39:$AI$78,21,FALSE)</f>
        <v>21</v>
      </c>
      <c r="Q112" s="105">
        <v>20</v>
      </c>
      <c r="R112" s="222"/>
      <c r="S112" s="102" t="e">
        <f>VLOOKUP(R92,'POINTS SCORE'!$B$10:$AI$39,21,FALSE)</f>
        <v>#N/A</v>
      </c>
      <c r="T112" s="102" t="e">
        <f>VLOOKUP(R92,'POINTS SCORE'!$B$39:$AI$78,21,FALSE)</f>
        <v>#N/A</v>
      </c>
      <c r="U112" s="105">
        <v>20</v>
      </c>
      <c r="V112" s="222"/>
      <c r="W112" s="102" t="e">
        <f>VLOOKUP(V92,'POINTS SCORE'!$B$10:$AI$39,21,FALSE)</f>
        <v>#N/A</v>
      </c>
      <c r="X112" s="102" t="e">
        <f>VLOOKUP(V92,'POINTS SCORE'!$B$39:$AI$78,21,FALSE)</f>
        <v>#N/A</v>
      </c>
      <c r="Y112" s="105">
        <v>20</v>
      </c>
      <c r="Z112" s="222"/>
      <c r="AA112" s="102" t="e">
        <f>VLOOKUP(Z92,'POINTS SCORE'!$B$10:$AI$39,21,FALSE)</f>
        <v>#N/A</v>
      </c>
      <c r="AB112" s="102" t="e">
        <f>VLOOKUP(Z92,'POINTS SCORE'!$B$39:$AI$78,21,FALSE)</f>
        <v>#N/A</v>
      </c>
      <c r="AC112" s="105">
        <v>20</v>
      </c>
      <c r="AD112" s="222"/>
      <c r="AE112" s="102" t="e">
        <f>VLOOKUP(AD92,'POINTS SCORE'!$B$10:$AI$39,21,FALSE)</f>
        <v>#N/A</v>
      </c>
      <c r="AF112" s="106" t="e">
        <f>VLOOKUP(AD92,'POINTS SCORE'!$B$39:$AI$78,21,FALSE)</f>
        <v>#N/A</v>
      </c>
    </row>
    <row r="113" spans="1:32">
      <c r="A113" s="105">
        <v>21</v>
      </c>
      <c r="B113" s="222"/>
      <c r="C113" s="102">
        <f>VLOOKUP(B92,'POINTS SCORE'!$B$10:$AI$39,22,FALSE)</f>
        <v>18</v>
      </c>
      <c r="D113" s="111">
        <f>VLOOKUP(B92,'POINTS SCORE'!$B$39:$AI$78,22,FALSE)</f>
        <v>20</v>
      </c>
      <c r="E113" s="113">
        <v>21</v>
      </c>
      <c r="F113" s="222"/>
      <c r="G113" s="111">
        <f>VLOOKUP(F92,'POINTS SCORE'!$B$10:$AI$39,22,FALSE)</f>
        <v>0</v>
      </c>
      <c r="H113" s="111">
        <f>VLOOKUP(F92,'POINTS SCORE'!$B$39:$AI$78,22,FALSE)</f>
        <v>0</v>
      </c>
      <c r="I113" s="113">
        <v>21</v>
      </c>
      <c r="J113" s="222"/>
      <c r="K113" s="111">
        <f>VLOOKUP(J92,'POINTS SCORE'!$B$10:$AI$39,22,FALSE)</f>
        <v>0</v>
      </c>
      <c r="L113" s="111">
        <f>VLOOKUP(J92,'POINTS SCORE'!$B$39:$AI$78,22,FALSE)</f>
        <v>0</v>
      </c>
      <c r="M113" s="113">
        <v>21</v>
      </c>
      <c r="N113" s="222" t="s">
        <v>67</v>
      </c>
      <c r="O113" s="102">
        <f>VLOOKUP(N92,'POINTS SCORE'!$B$10:$AI$39,22,FALSE)</f>
        <v>16</v>
      </c>
      <c r="P113" s="102">
        <f>VLOOKUP(N92,'POINTS SCORE'!$B$39:$AI$78,22,FALSE)</f>
        <v>20</v>
      </c>
      <c r="Q113" s="105">
        <v>21</v>
      </c>
      <c r="R113" s="222"/>
      <c r="S113" s="102" t="e">
        <f>VLOOKUP(R92,'POINTS SCORE'!$B$10:$AI$39,22,FALSE)</f>
        <v>#N/A</v>
      </c>
      <c r="T113" s="102" t="e">
        <f>VLOOKUP(R92,'POINTS SCORE'!$B$39:$AI$78,22,FALSE)</f>
        <v>#N/A</v>
      </c>
      <c r="U113" s="105">
        <v>21</v>
      </c>
      <c r="V113" s="222"/>
      <c r="W113" s="102" t="e">
        <f>VLOOKUP(V92,'POINTS SCORE'!$B$10:$AI$39,22,FALSE)</f>
        <v>#N/A</v>
      </c>
      <c r="X113" s="102" t="e">
        <f>VLOOKUP(V92,'POINTS SCORE'!$B$39:$AI$78,22,FALSE)</f>
        <v>#N/A</v>
      </c>
      <c r="Y113" s="105">
        <v>21</v>
      </c>
      <c r="Z113" s="222"/>
      <c r="AA113" s="102" t="e">
        <f>VLOOKUP(Z92,'POINTS SCORE'!$B$10:$AI$39,22,FALSE)</f>
        <v>#N/A</v>
      </c>
      <c r="AB113" s="102" t="e">
        <f>VLOOKUP(Z92,'POINTS SCORE'!$B$39:$AI$78,22,FALSE)</f>
        <v>#N/A</v>
      </c>
      <c r="AC113" s="105">
        <v>21</v>
      </c>
      <c r="AD113" s="222"/>
      <c r="AE113" s="102" t="e">
        <f>VLOOKUP(AD92,'POINTS SCORE'!$B$10:$AI$39,22,FALSE)</f>
        <v>#N/A</v>
      </c>
      <c r="AF113" s="106" t="e">
        <f>VLOOKUP(AD92,'POINTS SCORE'!$B$39:$AI$78,22,FALSE)</f>
        <v>#N/A</v>
      </c>
    </row>
    <row r="114" spans="1:32">
      <c r="A114" s="105">
        <v>22</v>
      </c>
      <c r="B114" s="222"/>
      <c r="C114" s="102">
        <f>VLOOKUP(B92,'POINTS SCORE'!$B$10:$AI$39,23,FALSE)</f>
        <v>17</v>
      </c>
      <c r="D114" s="111">
        <f>VLOOKUP(B92,'POINTS SCORE'!$B$39:$AI$78,23,FALSE)</f>
        <v>19</v>
      </c>
      <c r="E114" s="113">
        <v>22</v>
      </c>
      <c r="F114" s="222"/>
      <c r="G114" s="111">
        <f>VLOOKUP(F92,'POINTS SCORE'!$B$10:$AI$39,23,FALSE)</f>
        <v>0</v>
      </c>
      <c r="H114" s="111">
        <f>VLOOKUP(F92,'POINTS SCORE'!$B$39:$AI$78,23,FALSE)</f>
        <v>0</v>
      </c>
      <c r="I114" s="113">
        <v>22</v>
      </c>
      <c r="J114" s="222"/>
      <c r="K114" s="111">
        <f>VLOOKUP(J92,'POINTS SCORE'!$B$10:$AI$39,23,FALSE)</f>
        <v>0</v>
      </c>
      <c r="L114" s="111">
        <f>VLOOKUP(J92,'POINTS SCORE'!$B$39:$AI$78,23,FALSE)</f>
        <v>0</v>
      </c>
      <c r="M114" s="113">
        <v>22</v>
      </c>
      <c r="N114" s="222"/>
      <c r="O114" s="102">
        <f>VLOOKUP(N92,'POINTS SCORE'!$B$10:$AI$39,23,FALSE)</f>
        <v>16</v>
      </c>
      <c r="P114" s="102">
        <f>VLOOKUP(N92,'POINTS SCORE'!$B$39:$AI$78,23,FALSE)</f>
        <v>19</v>
      </c>
      <c r="Q114" s="105">
        <v>22</v>
      </c>
      <c r="R114" s="222"/>
      <c r="S114" s="102" t="e">
        <f>VLOOKUP(R92,'POINTS SCORE'!$B$10:$AI$39,23,FALSE)</f>
        <v>#N/A</v>
      </c>
      <c r="T114" s="102" t="e">
        <f>VLOOKUP(R92,'POINTS SCORE'!$B$39:$AI$78,23,FALSE)</f>
        <v>#N/A</v>
      </c>
      <c r="U114" s="105">
        <v>22</v>
      </c>
      <c r="V114" s="222"/>
      <c r="W114" s="102" t="e">
        <f>VLOOKUP(V92,'POINTS SCORE'!$B$10:$AI$39,23,FALSE)</f>
        <v>#N/A</v>
      </c>
      <c r="X114" s="102" t="e">
        <f>VLOOKUP(V92,'POINTS SCORE'!$B$39:$AI$78,23,FALSE)</f>
        <v>#N/A</v>
      </c>
      <c r="Y114" s="105">
        <v>22</v>
      </c>
      <c r="Z114" s="222"/>
      <c r="AA114" s="102" t="e">
        <f>VLOOKUP(Z92,'POINTS SCORE'!$B$10:$AI$39,23,FALSE)</f>
        <v>#N/A</v>
      </c>
      <c r="AB114" s="102" t="e">
        <f>VLOOKUP(Z92,'POINTS SCORE'!$B$39:$AI$78,23,FALSE)</f>
        <v>#N/A</v>
      </c>
      <c r="AC114" s="105">
        <v>22</v>
      </c>
      <c r="AD114" s="222"/>
      <c r="AE114" s="102" t="e">
        <f>VLOOKUP(AD92,'POINTS SCORE'!$B$10:$AI$39,23,FALSE)</f>
        <v>#N/A</v>
      </c>
      <c r="AF114" s="106" t="e">
        <f>VLOOKUP(AD92,'POINTS SCORE'!$B$39:$AI$78,23,FALSE)</f>
        <v>#N/A</v>
      </c>
    </row>
    <row r="115" spans="1:32">
      <c r="A115" s="105">
        <v>23</v>
      </c>
      <c r="B115" s="222"/>
      <c r="C115" s="102">
        <f>VLOOKUP(B92,'POINTS SCORE'!$B$10:$AI$39,24,FALSE)</f>
        <v>16</v>
      </c>
      <c r="D115" s="111">
        <f>VLOOKUP(B92,'POINTS SCORE'!$B$39:$AI$78,24,FALSE)</f>
        <v>18</v>
      </c>
      <c r="E115" s="113">
        <v>23</v>
      </c>
      <c r="F115" s="222"/>
      <c r="G115" s="111">
        <f>VLOOKUP(F92,'POINTS SCORE'!$B$10:$AI$39,24,FALSE)</f>
        <v>0</v>
      </c>
      <c r="H115" s="111">
        <f>VLOOKUP(F92,'POINTS SCORE'!$B$39:$AI$78,24,FALSE)</f>
        <v>0</v>
      </c>
      <c r="I115" s="113">
        <v>23</v>
      </c>
      <c r="J115" s="222"/>
      <c r="K115" s="111">
        <f>VLOOKUP(J92,'POINTS SCORE'!$B$10:$AI$39,24,FALSE)</f>
        <v>0</v>
      </c>
      <c r="L115" s="111">
        <f>VLOOKUP(J92,'POINTS SCORE'!$B$39:$AI$78,24,FALSE)</f>
        <v>0</v>
      </c>
      <c r="M115" s="113">
        <v>23</v>
      </c>
      <c r="N115" s="222"/>
      <c r="O115" s="102">
        <f>VLOOKUP(N92,'POINTS SCORE'!$B$10:$AI$39,24,FALSE)</f>
        <v>0</v>
      </c>
      <c r="P115" s="102">
        <f>VLOOKUP(N92,'POINTS SCORE'!$B$39:$AI$78,24,FALSE)</f>
        <v>0</v>
      </c>
      <c r="Q115" s="105">
        <v>23</v>
      </c>
      <c r="R115" s="222"/>
      <c r="S115" s="102" t="e">
        <f>VLOOKUP(R92,'POINTS SCORE'!$B$10:$AI$39,24,FALSE)</f>
        <v>#N/A</v>
      </c>
      <c r="T115" s="102" t="e">
        <f>VLOOKUP(R92,'POINTS SCORE'!$B$39:$AI$78,24,FALSE)</f>
        <v>#N/A</v>
      </c>
      <c r="U115" s="105">
        <v>23</v>
      </c>
      <c r="V115" s="222"/>
      <c r="W115" s="102" t="e">
        <f>VLOOKUP(V92,'POINTS SCORE'!$B$10:$AI$39,24,FALSE)</f>
        <v>#N/A</v>
      </c>
      <c r="X115" s="102" t="e">
        <f>VLOOKUP(V92,'POINTS SCORE'!$B$39:$AI$78,24,FALSE)</f>
        <v>#N/A</v>
      </c>
      <c r="Y115" s="105">
        <v>23</v>
      </c>
      <c r="Z115" s="222"/>
      <c r="AA115" s="102" t="e">
        <f>VLOOKUP(Z92,'POINTS SCORE'!$B$10:$AI$39,24,FALSE)</f>
        <v>#N/A</v>
      </c>
      <c r="AB115" s="102" t="e">
        <f>VLOOKUP(Z92,'POINTS SCORE'!$B$39:$AI$78,24,FALSE)</f>
        <v>#N/A</v>
      </c>
      <c r="AC115" s="105">
        <v>23</v>
      </c>
      <c r="AD115" s="222"/>
      <c r="AE115" s="102" t="e">
        <f>VLOOKUP(AD92,'POINTS SCORE'!$B$10:$AI$39,24,FALSE)</f>
        <v>#N/A</v>
      </c>
      <c r="AF115" s="106" t="e">
        <f>VLOOKUP(AD92,'POINTS SCORE'!$B$39:$AI$78,24,FALSE)</f>
        <v>#N/A</v>
      </c>
    </row>
    <row r="116" spans="1:32">
      <c r="A116" s="105">
        <v>24</v>
      </c>
      <c r="B116" s="222"/>
      <c r="C116" s="102">
        <f>VLOOKUP(B92,'POINTS SCORE'!$B$10:$AI$39,25,FALSE)</f>
        <v>16</v>
      </c>
      <c r="D116" s="111">
        <f>VLOOKUP(B92,'POINTS SCORE'!$B$39:$AI$78,25,FALSE)</f>
        <v>17</v>
      </c>
      <c r="E116" s="113">
        <v>24</v>
      </c>
      <c r="F116" s="222"/>
      <c r="G116" s="111">
        <f>VLOOKUP(F92,'POINTS SCORE'!$B$10:$AI$39,25,FALSE)</f>
        <v>0</v>
      </c>
      <c r="H116" s="111">
        <f>VLOOKUP(F92,'POINTS SCORE'!$B$39:$AI$78,25,FALSE)</f>
        <v>0</v>
      </c>
      <c r="I116" s="113">
        <v>24</v>
      </c>
      <c r="J116" s="222"/>
      <c r="K116" s="111">
        <f>VLOOKUP(J92,'POINTS SCORE'!$B$10:$AI$39,25,FALSE)</f>
        <v>0</v>
      </c>
      <c r="L116" s="111">
        <f>VLOOKUP(J92,'POINTS SCORE'!$B$39:$AI$78,25,FALSE)</f>
        <v>0</v>
      </c>
      <c r="M116" s="113">
        <v>24</v>
      </c>
      <c r="N116" s="222"/>
      <c r="O116" s="102">
        <f>VLOOKUP(N92,'POINTS SCORE'!$B$10:$AI$39,25,FALSE)</f>
        <v>0</v>
      </c>
      <c r="P116" s="102">
        <f>VLOOKUP(N92,'POINTS SCORE'!$B$39:$AI$78,25,FALSE)</f>
        <v>0</v>
      </c>
      <c r="Q116" s="105">
        <v>24</v>
      </c>
      <c r="R116" s="222"/>
      <c r="S116" s="102" t="e">
        <f>VLOOKUP(R92,'POINTS SCORE'!$B$10:$AI$39,25,FALSE)</f>
        <v>#N/A</v>
      </c>
      <c r="T116" s="102" t="e">
        <f>VLOOKUP(R92,'POINTS SCORE'!$B$39:$AI$78,25,FALSE)</f>
        <v>#N/A</v>
      </c>
      <c r="U116" s="105">
        <v>24</v>
      </c>
      <c r="V116" s="222"/>
      <c r="W116" s="102" t="e">
        <f>VLOOKUP(V92,'POINTS SCORE'!$B$10:$AI$39,25,FALSE)</f>
        <v>#N/A</v>
      </c>
      <c r="X116" s="102" t="e">
        <f>VLOOKUP(V92,'POINTS SCORE'!$B$39:$AI$78,25,FALSE)</f>
        <v>#N/A</v>
      </c>
      <c r="Y116" s="105">
        <v>24</v>
      </c>
      <c r="Z116" s="222"/>
      <c r="AA116" s="102" t="e">
        <f>VLOOKUP(Z92,'POINTS SCORE'!$B$10:$AI$39,25,FALSE)</f>
        <v>#N/A</v>
      </c>
      <c r="AB116" s="102" t="e">
        <f>VLOOKUP(Z92,'POINTS SCORE'!$B$39:$AI$78,25,FALSE)</f>
        <v>#N/A</v>
      </c>
      <c r="AC116" s="105">
        <v>24</v>
      </c>
      <c r="AD116" s="222"/>
      <c r="AE116" s="102" t="e">
        <f>VLOOKUP(AD92,'POINTS SCORE'!$B$10:$AI$39,25,FALSE)</f>
        <v>#N/A</v>
      </c>
      <c r="AF116" s="106" t="e">
        <f>VLOOKUP(AD92,'POINTS SCORE'!$B$39:$AI$78,25,FALSE)</f>
        <v>#N/A</v>
      </c>
    </row>
    <row r="117" spans="1:32">
      <c r="A117" s="105">
        <v>25</v>
      </c>
      <c r="B117" s="222"/>
      <c r="C117" s="102">
        <f>VLOOKUP(B92,'POINTS SCORE'!$B$10:$AI$39,26,FALSE)</f>
        <v>0</v>
      </c>
      <c r="D117" s="111">
        <f>VLOOKUP(B92,'POINTS SCORE'!$B$39:$AI$78,26,FALSE)</f>
        <v>0</v>
      </c>
      <c r="E117" s="113">
        <v>25</v>
      </c>
      <c r="F117" s="222"/>
      <c r="G117" s="111">
        <f>VLOOKUP(F92,'POINTS SCORE'!$B$10:$AI$39,26,FALSE)</f>
        <v>0</v>
      </c>
      <c r="H117" s="111">
        <f>VLOOKUP(F92,'POINTS SCORE'!$B$39:$AI$78,26,FALSE)</f>
        <v>0</v>
      </c>
      <c r="I117" s="113">
        <v>25</v>
      </c>
      <c r="J117" s="222"/>
      <c r="K117" s="111">
        <f>VLOOKUP(J92,'POINTS SCORE'!$B$10:$AI$39,26,FALSE)</f>
        <v>0</v>
      </c>
      <c r="L117" s="111">
        <f>VLOOKUP(J92,'POINTS SCORE'!$B$39:$AI$78,26,FALSE)</f>
        <v>0</v>
      </c>
      <c r="M117" s="113">
        <v>25</v>
      </c>
      <c r="N117" s="222"/>
      <c r="O117" s="102">
        <f>VLOOKUP(N92,'POINTS SCORE'!$B$10:$AI$39,26,FALSE)</f>
        <v>0</v>
      </c>
      <c r="P117" s="102">
        <f>VLOOKUP(N92,'POINTS SCORE'!$B$39:$AI$78,26,FALSE)</f>
        <v>0</v>
      </c>
      <c r="Q117" s="105">
        <v>25</v>
      </c>
      <c r="R117" s="222"/>
      <c r="S117" s="102" t="e">
        <f>VLOOKUP(R92,'POINTS SCORE'!$B$10:$AI$39,26,FALSE)</f>
        <v>#N/A</v>
      </c>
      <c r="T117" s="102" t="e">
        <f>VLOOKUP(R92,'POINTS SCORE'!$B$39:$AI$78,26,FALSE)</f>
        <v>#N/A</v>
      </c>
      <c r="U117" s="105">
        <v>25</v>
      </c>
      <c r="V117" s="222"/>
      <c r="W117" s="102" t="e">
        <f>VLOOKUP(V92,'POINTS SCORE'!$B$10:$AI$39,26,FALSE)</f>
        <v>#N/A</v>
      </c>
      <c r="X117" s="102" t="e">
        <f>VLOOKUP(V92,'POINTS SCORE'!$B$39:$AI$78,26,FALSE)</f>
        <v>#N/A</v>
      </c>
      <c r="Y117" s="105">
        <v>25</v>
      </c>
      <c r="Z117" s="222"/>
      <c r="AA117" s="102" t="e">
        <f>VLOOKUP(Z92,'POINTS SCORE'!$B$10:$AI$39,26,FALSE)</f>
        <v>#N/A</v>
      </c>
      <c r="AB117" s="102" t="e">
        <f>VLOOKUP(Z92,'POINTS SCORE'!$B$39:$AI$78,26,FALSE)</f>
        <v>#N/A</v>
      </c>
      <c r="AC117" s="105">
        <v>25</v>
      </c>
      <c r="AD117" s="222"/>
      <c r="AE117" s="102" t="e">
        <f>VLOOKUP(AD92,'POINTS SCORE'!$B$10:$AI$39,26,FALSE)</f>
        <v>#N/A</v>
      </c>
      <c r="AF117" s="106" t="e">
        <f>VLOOKUP(AD92,'POINTS SCORE'!$B$39:$AI$78,26,FALSE)</f>
        <v>#N/A</v>
      </c>
    </row>
    <row r="118" spans="1:32">
      <c r="A118" s="105">
        <v>26</v>
      </c>
      <c r="B118" s="222"/>
      <c r="C118" s="102">
        <f>VLOOKUP(B92,'POINTS SCORE'!$B$10:$AI$39,27,FALSE)</f>
        <v>0</v>
      </c>
      <c r="D118" s="111">
        <f>VLOOKUP(B92,'POINTS SCORE'!$B$39:$AI$78,27,FALSE)</f>
        <v>0</v>
      </c>
      <c r="E118" s="113">
        <v>26</v>
      </c>
      <c r="F118" s="222"/>
      <c r="G118" s="111">
        <f>VLOOKUP(F92,'POINTS SCORE'!$B$10:$AI$39,27,FALSE)</f>
        <v>0</v>
      </c>
      <c r="H118" s="111">
        <f>VLOOKUP(F92,'POINTS SCORE'!$B$39:$AI$78,27,FALSE)</f>
        <v>0</v>
      </c>
      <c r="I118" s="113">
        <v>26</v>
      </c>
      <c r="J118" s="222"/>
      <c r="K118" s="111">
        <f>VLOOKUP(J92,'POINTS SCORE'!$B$10:$AI$39,27,FALSE)</f>
        <v>0</v>
      </c>
      <c r="L118" s="111">
        <f>VLOOKUP(J92,'POINTS SCORE'!$B$39:$AI$78,27,FALSE)</f>
        <v>0</v>
      </c>
      <c r="M118" s="113">
        <v>26</v>
      </c>
      <c r="N118" s="222"/>
      <c r="O118" s="102">
        <f>VLOOKUP(N92,'POINTS SCORE'!$B$10:$AI$39,27,FALSE)</f>
        <v>0</v>
      </c>
      <c r="P118" s="102">
        <f>VLOOKUP(N92,'POINTS SCORE'!$B$39:$AI$78,27,FALSE)</f>
        <v>0</v>
      </c>
      <c r="Q118" s="105">
        <v>26</v>
      </c>
      <c r="R118" s="222"/>
      <c r="S118" s="102" t="e">
        <f>VLOOKUP(R92,'POINTS SCORE'!$B$10:$AI$39,27,FALSE)</f>
        <v>#N/A</v>
      </c>
      <c r="T118" s="102" t="e">
        <f>VLOOKUP(R92,'POINTS SCORE'!$B$39:$AI$78,27,FALSE)</f>
        <v>#N/A</v>
      </c>
      <c r="U118" s="105">
        <v>26</v>
      </c>
      <c r="V118" s="222"/>
      <c r="W118" s="102" t="e">
        <f>VLOOKUP(V92,'POINTS SCORE'!$B$10:$AI$39,27,FALSE)</f>
        <v>#N/A</v>
      </c>
      <c r="X118" s="102" t="e">
        <f>VLOOKUP(V92,'POINTS SCORE'!$B$39:$AI$78,27,FALSE)</f>
        <v>#N/A</v>
      </c>
      <c r="Y118" s="105">
        <v>26</v>
      </c>
      <c r="Z118" s="222"/>
      <c r="AA118" s="102" t="e">
        <f>VLOOKUP(Z92,'POINTS SCORE'!$B$10:$AI$39,27,FALSE)</f>
        <v>#N/A</v>
      </c>
      <c r="AB118" s="102" t="e">
        <f>VLOOKUP(Z92,'POINTS SCORE'!$B$39:$AI$78,27,FALSE)</f>
        <v>#N/A</v>
      </c>
      <c r="AC118" s="105">
        <v>26</v>
      </c>
      <c r="AD118" s="222"/>
      <c r="AE118" s="102" t="e">
        <f>VLOOKUP(AD92,'POINTS SCORE'!$B$10:$AI$39,27,FALSE)</f>
        <v>#N/A</v>
      </c>
      <c r="AF118" s="106" t="e">
        <f>VLOOKUP(AD92,'POINTS SCORE'!$B$39:$AI$78,27,FALSE)</f>
        <v>#N/A</v>
      </c>
    </row>
    <row r="119" spans="1:32">
      <c r="A119" s="105">
        <v>27</v>
      </c>
      <c r="B119" s="222"/>
      <c r="C119" s="102">
        <f>VLOOKUP(B92,'POINTS SCORE'!$B$10:$AI$39,28,FALSE)</f>
        <v>0</v>
      </c>
      <c r="D119" s="111">
        <f>VLOOKUP(B92,'POINTS SCORE'!$B$39:$AI$78,28,FALSE)</f>
        <v>0</v>
      </c>
      <c r="E119" s="113">
        <v>27</v>
      </c>
      <c r="F119" s="222"/>
      <c r="G119" s="111">
        <f>VLOOKUP(F92,'POINTS SCORE'!$B$10:$AI$39,28,FALSE)</f>
        <v>0</v>
      </c>
      <c r="H119" s="111">
        <f>VLOOKUP(F92,'POINTS SCORE'!$B$39:$AI$78,28,FALSE)</f>
        <v>0</v>
      </c>
      <c r="I119" s="113">
        <v>27</v>
      </c>
      <c r="J119" s="222"/>
      <c r="K119" s="111">
        <f>VLOOKUP(J92,'POINTS SCORE'!$B$10:$AI$39,28,FALSE)</f>
        <v>0</v>
      </c>
      <c r="L119" s="111">
        <f>VLOOKUP(J92,'POINTS SCORE'!$B$39:$AI$78,28,FALSE)</f>
        <v>0</v>
      </c>
      <c r="M119" s="113">
        <v>27</v>
      </c>
      <c r="N119" s="222"/>
      <c r="O119" s="102">
        <f>VLOOKUP(N92,'POINTS SCORE'!$B$10:$AI$39,28,FALSE)</f>
        <v>0</v>
      </c>
      <c r="P119" s="102">
        <f>VLOOKUP(N92,'POINTS SCORE'!$B$39:$AI$78,28,FALSE)</f>
        <v>0</v>
      </c>
      <c r="Q119" s="105">
        <v>27</v>
      </c>
      <c r="R119" s="222"/>
      <c r="S119" s="102" t="e">
        <f>VLOOKUP(R92,'POINTS SCORE'!$B$10:$AI$39,28,FALSE)</f>
        <v>#N/A</v>
      </c>
      <c r="T119" s="102" t="e">
        <f>VLOOKUP(R92,'POINTS SCORE'!$B$39:$AI$78,28,FALSE)</f>
        <v>#N/A</v>
      </c>
      <c r="U119" s="105">
        <v>27</v>
      </c>
      <c r="V119" s="222"/>
      <c r="W119" s="102" t="e">
        <f>VLOOKUP(V92,'POINTS SCORE'!$B$10:$AI$39,28,FALSE)</f>
        <v>#N/A</v>
      </c>
      <c r="X119" s="102" t="e">
        <f>VLOOKUP(V92,'POINTS SCORE'!$B$39:$AI$78,28,FALSE)</f>
        <v>#N/A</v>
      </c>
      <c r="Y119" s="105">
        <v>27</v>
      </c>
      <c r="Z119" s="222"/>
      <c r="AA119" s="102" t="e">
        <f>VLOOKUP(Z92,'POINTS SCORE'!$B$10:$AI$39,28,FALSE)</f>
        <v>#N/A</v>
      </c>
      <c r="AB119" s="102" t="e">
        <f>VLOOKUP(Z92,'POINTS SCORE'!$B$39:$AI$78,28,FALSE)</f>
        <v>#N/A</v>
      </c>
      <c r="AC119" s="105">
        <v>27</v>
      </c>
      <c r="AD119" s="222"/>
      <c r="AE119" s="102" t="e">
        <f>VLOOKUP(AD92,'POINTS SCORE'!$B$10:$AI$39,28,FALSE)</f>
        <v>#N/A</v>
      </c>
      <c r="AF119" s="106" t="e">
        <f>VLOOKUP(AD92,'POINTS SCORE'!$B$39:$AI$78,28,FALSE)</f>
        <v>#N/A</v>
      </c>
    </row>
    <row r="120" spans="1:32">
      <c r="A120" s="105">
        <v>28</v>
      </c>
      <c r="B120" s="222"/>
      <c r="C120" s="102">
        <f>VLOOKUP(B92,'POINTS SCORE'!$B$10:$AI$39,29,FALSE)</f>
        <v>0</v>
      </c>
      <c r="D120" s="111">
        <f>VLOOKUP(B92,'POINTS SCORE'!$B$39:$AI$78,29,FALSE)</f>
        <v>0</v>
      </c>
      <c r="E120" s="113">
        <v>28</v>
      </c>
      <c r="F120" s="222"/>
      <c r="G120" s="111">
        <f>VLOOKUP(F92,'POINTS SCORE'!$B$10:$AI$39,29,FALSE)</f>
        <v>0</v>
      </c>
      <c r="H120" s="111">
        <f>VLOOKUP(F92,'POINTS SCORE'!$B$39:$AI$78,29,FALSE)</f>
        <v>0</v>
      </c>
      <c r="I120" s="113">
        <v>28</v>
      </c>
      <c r="J120" s="222"/>
      <c r="K120" s="111">
        <f>VLOOKUP(J92,'POINTS SCORE'!$B$10:$AI$39,29,FALSE)</f>
        <v>0</v>
      </c>
      <c r="L120" s="111">
        <f>VLOOKUP(J92,'POINTS SCORE'!$B$39:$AI$78,29,FALSE)</f>
        <v>0</v>
      </c>
      <c r="M120" s="113">
        <v>28</v>
      </c>
      <c r="N120" s="222"/>
      <c r="O120" s="102">
        <f>VLOOKUP(N92,'POINTS SCORE'!$B$10:$AI$39,29,FALSE)</f>
        <v>0</v>
      </c>
      <c r="P120" s="102">
        <f>VLOOKUP(N92,'POINTS SCORE'!$B$39:$AI$78,29,FALSE)</f>
        <v>0</v>
      </c>
      <c r="Q120" s="105">
        <v>28</v>
      </c>
      <c r="R120" s="222"/>
      <c r="S120" s="102" t="e">
        <f>VLOOKUP(R92,'POINTS SCORE'!$B$10:$AI$39,29,FALSE)</f>
        <v>#N/A</v>
      </c>
      <c r="T120" s="102" t="e">
        <f>VLOOKUP(R92,'POINTS SCORE'!$B$39:$AI$78,29,FALSE)</f>
        <v>#N/A</v>
      </c>
      <c r="U120" s="105">
        <v>28</v>
      </c>
      <c r="V120" s="222"/>
      <c r="W120" s="102" t="e">
        <f>VLOOKUP(V92,'POINTS SCORE'!$B$10:$AI$39,29,FALSE)</f>
        <v>#N/A</v>
      </c>
      <c r="X120" s="102" t="e">
        <f>VLOOKUP(V92,'POINTS SCORE'!$B$39:$AI$78,29,FALSE)</f>
        <v>#N/A</v>
      </c>
      <c r="Y120" s="105">
        <v>28</v>
      </c>
      <c r="Z120" s="222"/>
      <c r="AA120" s="102" t="e">
        <f>VLOOKUP(Z92,'POINTS SCORE'!$B$10:$AI$39,29,FALSE)</f>
        <v>#N/A</v>
      </c>
      <c r="AB120" s="102" t="e">
        <f>VLOOKUP(Z92,'POINTS SCORE'!$B$39:$AI$78,29,FALSE)</f>
        <v>#N/A</v>
      </c>
      <c r="AC120" s="105">
        <v>28</v>
      </c>
      <c r="AD120" s="222"/>
      <c r="AE120" s="102" t="e">
        <f>VLOOKUP(AD92,'POINTS SCORE'!$B$10:$AI$39,29,FALSE)</f>
        <v>#N/A</v>
      </c>
      <c r="AF120" s="106" t="e">
        <f>VLOOKUP(AD92,'POINTS SCORE'!$B$39:$AI$78,29,FALSE)</f>
        <v>#N/A</v>
      </c>
    </row>
    <row r="121" spans="1:32">
      <c r="A121" s="105">
        <v>29</v>
      </c>
      <c r="B121" s="222"/>
      <c r="C121" s="102">
        <f>VLOOKUP(B92,'POINTS SCORE'!$B$10:$AI$39,30,FALSE)</f>
        <v>0</v>
      </c>
      <c r="D121" s="111">
        <f>VLOOKUP(B92,'POINTS SCORE'!$B$39:$AI$78,30,FALSE)</f>
        <v>0</v>
      </c>
      <c r="E121" s="113">
        <v>29</v>
      </c>
      <c r="F121" s="222"/>
      <c r="G121" s="111">
        <f>VLOOKUP(F92,'POINTS SCORE'!$B$10:$AI$39,30,FALSE)</f>
        <v>0</v>
      </c>
      <c r="H121" s="111">
        <f>VLOOKUP(F92,'POINTS SCORE'!$B$39:$AI$78,30,FALSE)</f>
        <v>0</v>
      </c>
      <c r="I121" s="113">
        <v>29</v>
      </c>
      <c r="J121" s="222"/>
      <c r="K121" s="111">
        <f>VLOOKUP(J92,'POINTS SCORE'!$B$10:$AI$39,30,FALSE)</f>
        <v>0</v>
      </c>
      <c r="L121" s="111">
        <f>VLOOKUP(J92,'POINTS SCORE'!$B$39:$AI$78,30,FALSE)</f>
        <v>0</v>
      </c>
      <c r="M121" s="113">
        <v>29</v>
      </c>
      <c r="N121" s="222"/>
      <c r="O121" s="102">
        <f>VLOOKUP(N92,'POINTS SCORE'!$B$10:$AI$39,30,FALSE)</f>
        <v>0</v>
      </c>
      <c r="P121" s="102">
        <f>VLOOKUP(N92,'POINTS SCORE'!$B$39:$AI$78,30,FALSE)</f>
        <v>0</v>
      </c>
      <c r="Q121" s="105">
        <v>29</v>
      </c>
      <c r="R121" s="222"/>
      <c r="S121" s="102" t="e">
        <f>VLOOKUP(R92,'POINTS SCORE'!$B$10:$AI$39,30,FALSE)</f>
        <v>#N/A</v>
      </c>
      <c r="T121" s="102" t="e">
        <f>VLOOKUP(R92,'POINTS SCORE'!$B$39:$AI$78,30,FALSE)</f>
        <v>#N/A</v>
      </c>
      <c r="U121" s="105">
        <v>29</v>
      </c>
      <c r="V121" s="222"/>
      <c r="W121" s="102" t="e">
        <f>VLOOKUP(V92,'POINTS SCORE'!$B$10:$AI$39,30,FALSE)</f>
        <v>#N/A</v>
      </c>
      <c r="X121" s="102" t="e">
        <f>VLOOKUP(V92,'POINTS SCORE'!$B$39:$AI$78,30,FALSE)</f>
        <v>#N/A</v>
      </c>
      <c r="Y121" s="105">
        <v>29</v>
      </c>
      <c r="Z121" s="222"/>
      <c r="AA121" s="102" t="e">
        <f>VLOOKUP(Z92,'POINTS SCORE'!$B$10:$AI$39,30,FALSE)</f>
        <v>#N/A</v>
      </c>
      <c r="AB121" s="102" t="e">
        <f>VLOOKUP(Z92,'POINTS SCORE'!$B$39:$AI$78,30,FALSE)</f>
        <v>#N/A</v>
      </c>
      <c r="AC121" s="105">
        <v>29</v>
      </c>
      <c r="AD121" s="222"/>
      <c r="AE121" s="102" t="e">
        <f>VLOOKUP(AD92,'POINTS SCORE'!$B$10:$AI$39,30,FALSE)</f>
        <v>#N/A</v>
      </c>
      <c r="AF121" s="106" t="e">
        <f>VLOOKUP(AD92,'POINTS SCORE'!$B$39:$AI$78,30,FALSE)</f>
        <v>#N/A</v>
      </c>
    </row>
    <row r="122" spans="1:32">
      <c r="A122" s="105">
        <v>30</v>
      </c>
      <c r="B122" s="222"/>
      <c r="C122" s="102">
        <f>VLOOKUP(B92,'POINTS SCORE'!$B$10:$AI$39,31,FALSE)</f>
        <v>0</v>
      </c>
      <c r="D122" s="111">
        <f>VLOOKUP(B92,'POINTS SCORE'!$B$39:$AI$78,31,FALSE)</f>
        <v>0</v>
      </c>
      <c r="E122" s="113">
        <v>30</v>
      </c>
      <c r="F122" s="222"/>
      <c r="G122" s="111">
        <f>VLOOKUP(F92,'POINTS SCORE'!$B$10:$AI$39,31,FALSE)</f>
        <v>0</v>
      </c>
      <c r="H122" s="111">
        <f>VLOOKUP(F92,'POINTS SCORE'!$B$39:$AI$78,31,FALSE)</f>
        <v>0</v>
      </c>
      <c r="I122" s="113">
        <v>30</v>
      </c>
      <c r="J122" s="222"/>
      <c r="K122" s="111">
        <f>VLOOKUP(J92,'POINTS SCORE'!$B$10:$AI$39,31,FALSE)</f>
        <v>0</v>
      </c>
      <c r="L122" s="111">
        <f>VLOOKUP(J92,'POINTS SCORE'!$B$39:$AI$78,31,FALSE)</f>
        <v>0</v>
      </c>
      <c r="M122" s="113">
        <v>30</v>
      </c>
      <c r="N122" s="222"/>
      <c r="O122" s="102">
        <f>VLOOKUP(N92,'POINTS SCORE'!$B$10:$AI$39,31,FALSE)</f>
        <v>0</v>
      </c>
      <c r="P122" s="102">
        <f>VLOOKUP(N92,'POINTS SCORE'!$B$39:$AI$78,31,FALSE)</f>
        <v>0</v>
      </c>
      <c r="Q122" s="105">
        <v>30</v>
      </c>
      <c r="R122" s="222"/>
      <c r="S122" s="102" t="e">
        <f>VLOOKUP(R92,'POINTS SCORE'!$B$10:$AI$39,31,FALSE)</f>
        <v>#N/A</v>
      </c>
      <c r="T122" s="102" t="e">
        <f>VLOOKUP(R92,'POINTS SCORE'!$B$39:$AI$78,31,FALSE)</f>
        <v>#N/A</v>
      </c>
      <c r="U122" s="105">
        <v>30</v>
      </c>
      <c r="V122" s="222"/>
      <c r="W122" s="102" t="e">
        <f>VLOOKUP(V92,'POINTS SCORE'!$B$10:$AI$39,31,FALSE)</f>
        <v>#N/A</v>
      </c>
      <c r="X122" s="102" t="e">
        <f>VLOOKUP(V92,'POINTS SCORE'!$B$39:$AI$78,31,FALSE)</f>
        <v>#N/A</v>
      </c>
      <c r="Y122" s="105">
        <v>30</v>
      </c>
      <c r="Z122" s="222"/>
      <c r="AA122" s="102" t="e">
        <f>VLOOKUP(Z92,'POINTS SCORE'!$B$10:$AI$39,31,FALSE)</f>
        <v>#N/A</v>
      </c>
      <c r="AB122" s="102" t="e">
        <f>VLOOKUP(Z92,'POINTS SCORE'!$B$39:$AI$78,31,FALSE)</f>
        <v>#N/A</v>
      </c>
      <c r="AC122" s="105">
        <v>30</v>
      </c>
      <c r="AD122" s="222"/>
      <c r="AE122" s="102" t="e">
        <f>VLOOKUP(AD92,'POINTS SCORE'!$B$10:$AI$39,31,FALSE)</f>
        <v>#N/A</v>
      </c>
      <c r="AF122" s="106" t="e">
        <f>VLOOKUP(AD92,'POINTS SCORE'!$B$39:$AI$78,31,FALSE)</f>
        <v>#N/A</v>
      </c>
    </row>
    <row r="123" spans="1:32">
      <c r="A123" s="105" t="s">
        <v>149</v>
      </c>
      <c r="B123" s="222" t="s">
        <v>225</v>
      </c>
      <c r="C123" s="102">
        <f>VLOOKUP(B92,'POINTS SCORE'!$B$10:$AI$39,32,FALSE)</f>
        <v>14</v>
      </c>
      <c r="D123" s="111">
        <f>VLOOKUP(B92,'POINTS SCORE'!$B$39:$AI$78,32,FALSE)</f>
        <v>14</v>
      </c>
      <c r="E123" s="113" t="s">
        <v>149</v>
      </c>
      <c r="F123" s="222" t="s">
        <v>172</v>
      </c>
      <c r="G123" s="111">
        <f>VLOOKUP(F92,'POINTS SCORE'!$B$10:$AI$39,32,FALSE)</f>
        <v>14</v>
      </c>
      <c r="H123" s="111">
        <f>VLOOKUP(F92,'POINTS SCORE'!$B$39:$AI$78,32,FALSE)</f>
        <v>14</v>
      </c>
      <c r="I123" s="113" t="s">
        <v>149</v>
      </c>
      <c r="J123" s="224" t="s">
        <v>127</v>
      </c>
      <c r="K123" s="111">
        <f>VLOOKUP(J92,'POINTS SCORE'!$B$10:$AI$39,32,FALSE)</f>
        <v>14</v>
      </c>
      <c r="L123" s="111">
        <f>VLOOKUP(J92,'POINTS SCORE'!$B$39:$AI$78,32,FALSE)</f>
        <v>14</v>
      </c>
      <c r="M123" s="113" t="s">
        <v>149</v>
      </c>
      <c r="N123" s="222"/>
      <c r="O123" s="102">
        <f>VLOOKUP(N92,'POINTS SCORE'!$B$10:$AI$39,32,FALSE)</f>
        <v>14</v>
      </c>
      <c r="P123" s="102">
        <f>VLOOKUP(N92,'POINTS SCORE'!$B$39:$AI$78,32,FALSE)</f>
        <v>14</v>
      </c>
      <c r="Q123" s="105" t="s">
        <v>149</v>
      </c>
      <c r="R123" s="222"/>
      <c r="S123" s="102" t="e">
        <f>VLOOKUP(R92,'POINTS SCORE'!$B$10:$AI$39,32,FALSE)</f>
        <v>#N/A</v>
      </c>
      <c r="T123" s="102" t="e">
        <f>VLOOKUP(R92,'POINTS SCORE'!$B$39:$AI$78,32,FALSE)</f>
        <v>#N/A</v>
      </c>
      <c r="U123" s="105" t="s">
        <v>149</v>
      </c>
      <c r="V123" s="222"/>
      <c r="W123" s="102" t="e">
        <f>VLOOKUP(V92,'POINTS SCORE'!$B$10:$AI$39,32,FALSE)</f>
        <v>#N/A</v>
      </c>
      <c r="X123" s="102" t="e">
        <f>VLOOKUP(V92,'POINTS SCORE'!$B$39:$AI$78,32,FALSE)</f>
        <v>#N/A</v>
      </c>
      <c r="Y123" s="105" t="s">
        <v>149</v>
      </c>
      <c r="Z123" s="222"/>
      <c r="AA123" s="102" t="e">
        <f>VLOOKUP(Z92,'POINTS SCORE'!$B$10:$AI$39,32,FALSE)</f>
        <v>#N/A</v>
      </c>
      <c r="AB123" s="102" t="e">
        <f>VLOOKUP(Z92,'POINTS SCORE'!$B$39:$AI$78,32,FALSE)</f>
        <v>#N/A</v>
      </c>
      <c r="AC123" s="105" t="s">
        <v>149</v>
      </c>
      <c r="AD123" s="222"/>
      <c r="AE123" s="102" t="e">
        <f>VLOOKUP(AD92,'POINTS SCORE'!$B$10:$AI$39,32,FALSE)</f>
        <v>#N/A</v>
      </c>
      <c r="AF123" s="106" t="e">
        <f>VLOOKUP(AD92,'POINTS SCORE'!$B$39:$AI$78,32,FALSE)</f>
        <v>#N/A</v>
      </c>
    </row>
    <row r="124" spans="1:32">
      <c r="A124" s="105" t="s">
        <v>149</v>
      </c>
      <c r="B124" s="222" t="s">
        <v>84</v>
      </c>
      <c r="C124" s="102">
        <f>VLOOKUP(B92,'POINTS SCORE'!$B$10:$AI$39,32,FALSE)</f>
        <v>14</v>
      </c>
      <c r="D124" s="111">
        <f>VLOOKUP(B92,'POINTS SCORE'!$B$39:$AI$78,32,FALSE)</f>
        <v>14</v>
      </c>
      <c r="E124" s="113" t="s">
        <v>149</v>
      </c>
      <c r="F124" s="222"/>
      <c r="G124" s="111">
        <f>VLOOKUP(F92,'POINTS SCORE'!$B$10:$AI$39,32,FALSE)</f>
        <v>14</v>
      </c>
      <c r="H124" s="111">
        <f>VLOOKUP(F92,'POINTS SCORE'!$B$39:$AI$78,32,FALSE)</f>
        <v>14</v>
      </c>
      <c r="I124" s="113" t="s">
        <v>149</v>
      </c>
      <c r="J124" s="224" t="s">
        <v>172</v>
      </c>
      <c r="K124" s="111">
        <f>VLOOKUP(J92,'POINTS SCORE'!$B$10:$AI$39,32,FALSE)</f>
        <v>14</v>
      </c>
      <c r="L124" s="111">
        <f>VLOOKUP(J92,'POINTS SCORE'!$B$39:$AI$78,32,FALSE)</f>
        <v>14</v>
      </c>
      <c r="M124" s="113" t="s">
        <v>149</v>
      </c>
      <c r="N124" s="222"/>
      <c r="O124" s="102">
        <f>VLOOKUP(N92,'POINTS SCORE'!$B$10:$AI$39,32,FALSE)</f>
        <v>14</v>
      </c>
      <c r="P124" s="102">
        <f>VLOOKUP(N92,'POINTS SCORE'!$B$39:$AI$78,32,FALSE)</f>
        <v>14</v>
      </c>
      <c r="Q124" s="105" t="s">
        <v>149</v>
      </c>
      <c r="R124" s="222"/>
      <c r="S124" s="102" t="e">
        <f>VLOOKUP(R92,'POINTS SCORE'!$B$10:$AI$39,32,FALSE)</f>
        <v>#N/A</v>
      </c>
      <c r="T124" s="102" t="e">
        <f>VLOOKUP(R92,'POINTS SCORE'!$B$39:$AI$78,32,FALSE)</f>
        <v>#N/A</v>
      </c>
      <c r="U124" s="105" t="s">
        <v>149</v>
      </c>
      <c r="V124" s="222"/>
      <c r="W124" s="102" t="e">
        <f>VLOOKUP(V92,'POINTS SCORE'!$B$10:$AI$39,32,FALSE)</f>
        <v>#N/A</v>
      </c>
      <c r="X124" s="102" t="e">
        <f>VLOOKUP(V92,'POINTS SCORE'!$B$39:$AI$78,32,FALSE)</f>
        <v>#N/A</v>
      </c>
      <c r="Y124" s="105" t="s">
        <v>149</v>
      </c>
      <c r="Z124" s="222"/>
      <c r="AA124" s="102" t="e">
        <f>VLOOKUP(Z92,'POINTS SCORE'!$B$10:$AI$39,32,FALSE)</f>
        <v>#N/A</v>
      </c>
      <c r="AB124" s="102" t="e">
        <f>VLOOKUP(Z92,'POINTS SCORE'!$B$39:$AI$78,32,FALSE)</f>
        <v>#N/A</v>
      </c>
      <c r="AC124" s="105" t="s">
        <v>149</v>
      </c>
      <c r="AD124" s="222"/>
      <c r="AE124" s="102" t="e">
        <f>VLOOKUP(AD92,'POINTS SCORE'!$B$10:$AI$39,32,FALSE)</f>
        <v>#N/A</v>
      </c>
      <c r="AF124" s="106" t="e">
        <f>VLOOKUP(AD92,'POINTS SCORE'!$B$39:$AI$78,32,FALSE)</f>
        <v>#N/A</v>
      </c>
    </row>
    <row r="125" spans="1:32">
      <c r="A125" s="105" t="s">
        <v>149</v>
      </c>
      <c r="B125" s="222" t="s">
        <v>100</v>
      </c>
      <c r="C125" s="102">
        <f>VLOOKUP(B92,'POINTS SCORE'!$B$10:$AI$39,32,FALSE)</f>
        <v>14</v>
      </c>
      <c r="D125" s="111">
        <f>VLOOKUP(B92,'POINTS SCORE'!$B$39:$AI$78,32,FALSE)</f>
        <v>14</v>
      </c>
      <c r="E125" s="113" t="s">
        <v>149</v>
      </c>
      <c r="F125" s="222"/>
      <c r="G125" s="111">
        <f>VLOOKUP(F92,'POINTS SCORE'!$B$10:$AI$39,32,FALSE)</f>
        <v>14</v>
      </c>
      <c r="H125" s="111">
        <f>VLOOKUP(F92,'POINTS SCORE'!$B$39:$AI$78,32,FALSE)</f>
        <v>14</v>
      </c>
      <c r="I125" s="113" t="s">
        <v>149</v>
      </c>
      <c r="J125" s="222"/>
      <c r="K125" s="111">
        <f>VLOOKUP(J92,'POINTS SCORE'!$B$10:$AI$39,32,FALSE)</f>
        <v>14</v>
      </c>
      <c r="L125" s="111">
        <f>VLOOKUP(J92,'POINTS SCORE'!$B$39:$AI$78,32,FALSE)</f>
        <v>14</v>
      </c>
      <c r="M125" s="113" t="s">
        <v>149</v>
      </c>
      <c r="N125" s="222"/>
      <c r="O125" s="102">
        <f>VLOOKUP(N92,'POINTS SCORE'!$B$10:$AI$39,32,FALSE)</f>
        <v>14</v>
      </c>
      <c r="P125" s="102">
        <f>VLOOKUP(N92,'POINTS SCORE'!$B$39:$AI$78,32,FALSE)</f>
        <v>14</v>
      </c>
      <c r="Q125" s="105" t="s">
        <v>149</v>
      </c>
      <c r="R125" s="222"/>
      <c r="S125" s="102" t="e">
        <f>VLOOKUP(R92,'POINTS SCORE'!$B$10:$AI$39,32,FALSE)</f>
        <v>#N/A</v>
      </c>
      <c r="T125" s="102" t="e">
        <f>VLOOKUP(R92,'POINTS SCORE'!$B$39:$AI$78,32,FALSE)</f>
        <v>#N/A</v>
      </c>
      <c r="U125" s="105" t="s">
        <v>149</v>
      </c>
      <c r="V125" s="222"/>
      <c r="W125" s="102" t="e">
        <f>VLOOKUP(V92,'POINTS SCORE'!$B$10:$AI$39,32,FALSE)</f>
        <v>#N/A</v>
      </c>
      <c r="X125" s="102" t="e">
        <f>VLOOKUP(V92,'POINTS SCORE'!$B$39:$AI$78,32,FALSE)</f>
        <v>#N/A</v>
      </c>
      <c r="Y125" s="105" t="s">
        <v>149</v>
      </c>
      <c r="Z125" s="222"/>
      <c r="AA125" s="102" t="e">
        <f>VLOOKUP(Z92,'POINTS SCORE'!$B$10:$AI$39,32,FALSE)</f>
        <v>#N/A</v>
      </c>
      <c r="AB125" s="102" t="e">
        <f>VLOOKUP(Z92,'POINTS SCORE'!$B$39:$AI$78,32,FALSE)</f>
        <v>#N/A</v>
      </c>
      <c r="AC125" s="105" t="s">
        <v>149</v>
      </c>
      <c r="AD125" s="222"/>
      <c r="AE125" s="102" t="e">
        <f>VLOOKUP(AD92,'POINTS SCORE'!$B$10:$AI$39,32,FALSE)</f>
        <v>#N/A</v>
      </c>
      <c r="AF125" s="106" t="e">
        <f>VLOOKUP(AD92,'POINTS SCORE'!$B$39:$AI$78,32,FALSE)</f>
        <v>#N/A</v>
      </c>
    </row>
    <row r="126" spans="1:32">
      <c r="A126" s="105" t="s">
        <v>149</v>
      </c>
      <c r="B126" s="222" t="s">
        <v>82</v>
      </c>
      <c r="C126" s="102">
        <f>VLOOKUP(B92,'POINTS SCORE'!$B$10:$AI$39,32,FALSE)</f>
        <v>14</v>
      </c>
      <c r="D126" s="111">
        <f>VLOOKUP(B92,'POINTS SCORE'!$B$39:$AI$78,32,FALSE)</f>
        <v>14</v>
      </c>
      <c r="E126" s="113" t="s">
        <v>149</v>
      </c>
      <c r="F126" s="222"/>
      <c r="G126" s="111">
        <f>VLOOKUP(F92,'POINTS SCORE'!$B$10:$AI$39,32,FALSE)</f>
        <v>14</v>
      </c>
      <c r="H126" s="111">
        <f>VLOOKUP(F92,'POINTS SCORE'!$B$39:$AI$78,32,FALSE)</f>
        <v>14</v>
      </c>
      <c r="I126" s="113" t="s">
        <v>149</v>
      </c>
      <c r="J126" s="222"/>
      <c r="K126" s="111">
        <f>VLOOKUP(J92,'POINTS SCORE'!$B$10:$AI$39,32,FALSE)</f>
        <v>14</v>
      </c>
      <c r="L126" s="111">
        <f>VLOOKUP(J92,'POINTS SCORE'!$B$39:$AI$78,32,FALSE)</f>
        <v>14</v>
      </c>
      <c r="M126" s="113" t="s">
        <v>149</v>
      </c>
      <c r="N126" s="222"/>
      <c r="O126" s="102">
        <f>VLOOKUP(N92,'POINTS SCORE'!$B$10:$AI$39,32,FALSE)</f>
        <v>14</v>
      </c>
      <c r="P126" s="102">
        <f>VLOOKUP(N92,'POINTS SCORE'!$B$39:$AI$78,32,FALSE)</f>
        <v>14</v>
      </c>
      <c r="Q126" s="105" t="s">
        <v>149</v>
      </c>
      <c r="R126" s="222"/>
      <c r="S126" s="102" t="e">
        <f>VLOOKUP(R92,'POINTS SCORE'!$B$10:$AI$39,32,FALSE)</f>
        <v>#N/A</v>
      </c>
      <c r="T126" s="102" t="e">
        <f>VLOOKUP(R92,'POINTS SCORE'!$B$39:$AI$78,32,FALSE)</f>
        <v>#N/A</v>
      </c>
      <c r="U126" s="105" t="s">
        <v>149</v>
      </c>
      <c r="V126" s="222"/>
      <c r="W126" s="102" t="e">
        <f>VLOOKUP(V92,'POINTS SCORE'!$B$10:$AI$39,32,FALSE)</f>
        <v>#N/A</v>
      </c>
      <c r="X126" s="102" t="e">
        <f>VLOOKUP(V92,'POINTS SCORE'!$B$39:$AI$78,32,FALSE)</f>
        <v>#N/A</v>
      </c>
      <c r="Y126" s="105" t="s">
        <v>149</v>
      </c>
      <c r="Z126" s="222"/>
      <c r="AA126" s="102" t="e">
        <f>VLOOKUP(Z92,'POINTS SCORE'!$B$10:$AI$39,32,FALSE)</f>
        <v>#N/A</v>
      </c>
      <c r="AB126" s="102" t="e">
        <f>VLOOKUP(Z92,'POINTS SCORE'!$B$39:$AI$78,32,FALSE)</f>
        <v>#N/A</v>
      </c>
      <c r="AC126" s="105" t="s">
        <v>149</v>
      </c>
      <c r="AD126" s="222"/>
      <c r="AE126" s="102" t="e">
        <f>VLOOKUP(AD92,'POINTS SCORE'!$B$10:$AI$39,32,FALSE)</f>
        <v>#N/A</v>
      </c>
      <c r="AF126" s="106" t="e">
        <f>VLOOKUP(AD92,'POINTS SCORE'!$B$39:$AI$78,32,FALSE)</f>
        <v>#N/A</v>
      </c>
    </row>
    <row r="127" spans="1:32">
      <c r="A127" s="105" t="s">
        <v>149</v>
      </c>
      <c r="B127" s="222" t="s">
        <v>170</v>
      </c>
      <c r="C127" s="102">
        <f>VLOOKUP(B92,'POINTS SCORE'!$B$10:$AI$39,32,FALSE)</f>
        <v>14</v>
      </c>
      <c r="D127" s="111">
        <f>VLOOKUP(B92,'POINTS SCORE'!$B$39:$AI$78,32,FALSE)</f>
        <v>14</v>
      </c>
      <c r="E127" s="113" t="s">
        <v>149</v>
      </c>
      <c r="F127" s="222"/>
      <c r="G127" s="111">
        <f>VLOOKUP(F92,'POINTS SCORE'!$B$10:$AI$39,32,FALSE)</f>
        <v>14</v>
      </c>
      <c r="H127" s="111">
        <f>VLOOKUP(F92,'POINTS SCORE'!$B$39:$AI$78,32,FALSE)</f>
        <v>14</v>
      </c>
      <c r="I127" s="113" t="s">
        <v>149</v>
      </c>
      <c r="J127" s="222"/>
      <c r="K127" s="111">
        <f>VLOOKUP(J92,'POINTS SCORE'!$B$10:$AI$39,32,FALSE)</f>
        <v>14</v>
      </c>
      <c r="L127" s="111">
        <f>VLOOKUP(J92,'POINTS SCORE'!$B$39:$AI$78,32,FALSE)</f>
        <v>14</v>
      </c>
      <c r="M127" s="113" t="s">
        <v>149</v>
      </c>
      <c r="N127" s="222"/>
      <c r="O127" s="102">
        <f>VLOOKUP(N92,'POINTS SCORE'!$B$10:$AI$39,32,FALSE)</f>
        <v>14</v>
      </c>
      <c r="P127" s="102">
        <f>VLOOKUP(N92,'POINTS SCORE'!$B$39:$AI$78,32,FALSE)</f>
        <v>14</v>
      </c>
      <c r="Q127" s="105" t="s">
        <v>149</v>
      </c>
      <c r="R127" s="222"/>
      <c r="S127" s="102" t="e">
        <f>VLOOKUP(R92,'POINTS SCORE'!$B$10:$AI$39,32,FALSE)</f>
        <v>#N/A</v>
      </c>
      <c r="T127" s="102" t="e">
        <f>VLOOKUP(R92,'POINTS SCORE'!$B$39:$AI$78,32,FALSE)</f>
        <v>#N/A</v>
      </c>
      <c r="U127" s="105" t="s">
        <v>149</v>
      </c>
      <c r="V127" s="222"/>
      <c r="W127" s="102" t="e">
        <f>VLOOKUP(V92,'POINTS SCORE'!$B$10:$AI$39,32,FALSE)</f>
        <v>#N/A</v>
      </c>
      <c r="X127" s="102" t="e">
        <f>VLOOKUP(V92,'POINTS SCORE'!$B$39:$AI$78,32,FALSE)</f>
        <v>#N/A</v>
      </c>
      <c r="Y127" s="105" t="s">
        <v>149</v>
      </c>
      <c r="Z127" s="222"/>
      <c r="AA127" s="102" t="e">
        <f>VLOOKUP(Z92,'POINTS SCORE'!$B$10:$AI$39,32,FALSE)</f>
        <v>#N/A</v>
      </c>
      <c r="AB127" s="102" t="e">
        <f>VLOOKUP(Z92,'POINTS SCORE'!$B$39:$AI$78,32,FALSE)</f>
        <v>#N/A</v>
      </c>
      <c r="AC127" s="105" t="s">
        <v>149</v>
      </c>
      <c r="AD127" s="222"/>
      <c r="AE127" s="102" t="e">
        <f>VLOOKUP(AD92,'POINTS SCORE'!$B$10:$AI$39,32,FALSE)</f>
        <v>#N/A</v>
      </c>
      <c r="AF127" s="106" t="e">
        <f>VLOOKUP(AD92,'POINTS SCORE'!$B$39:$AI$78,32,FALSE)</f>
        <v>#N/A</v>
      </c>
    </row>
    <row r="128" spans="1:32">
      <c r="A128" s="105" t="s">
        <v>149</v>
      </c>
      <c r="B128" s="222" t="s">
        <v>171</v>
      </c>
      <c r="C128" s="102">
        <f>VLOOKUP(B92,'POINTS SCORE'!$B$10:$AI$39,32,FALSE)</f>
        <v>14</v>
      </c>
      <c r="D128" s="111">
        <f>VLOOKUP(B92,'POINTS SCORE'!$B$39:$AI$78,32,FALSE)</f>
        <v>14</v>
      </c>
      <c r="E128" s="113" t="s">
        <v>149</v>
      </c>
      <c r="F128" s="222"/>
      <c r="G128" s="111">
        <f>VLOOKUP(F92,'POINTS SCORE'!$B$10:$AI$39,32,FALSE)</f>
        <v>14</v>
      </c>
      <c r="H128" s="111">
        <f>VLOOKUP(F92,'POINTS SCORE'!$B$39:$AI$78,32,FALSE)</f>
        <v>14</v>
      </c>
      <c r="I128" s="113" t="s">
        <v>149</v>
      </c>
      <c r="J128" s="222"/>
      <c r="K128" s="111">
        <f>VLOOKUP(J92,'POINTS SCORE'!$B$10:$AI$39,32,FALSE)</f>
        <v>14</v>
      </c>
      <c r="L128" s="111">
        <f>VLOOKUP(J92,'POINTS SCORE'!$B$39:$AI$78,32,FALSE)</f>
        <v>14</v>
      </c>
      <c r="M128" s="113" t="s">
        <v>149</v>
      </c>
      <c r="N128" s="222"/>
      <c r="O128" s="102">
        <f>VLOOKUP(N92,'POINTS SCORE'!$B$10:$AI$39,32,FALSE)</f>
        <v>14</v>
      </c>
      <c r="P128" s="102">
        <f>VLOOKUP(N92,'POINTS SCORE'!$B$39:$AI$78,32,FALSE)</f>
        <v>14</v>
      </c>
      <c r="Q128" s="105" t="s">
        <v>149</v>
      </c>
      <c r="R128" s="222"/>
      <c r="S128" s="102" t="e">
        <f>VLOOKUP(R92,'POINTS SCORE'!$B$10:$AI$39,32,FALSE)</f>
        <v>#N/A</v>
      </c>
      <c r="T128" s="102" t="e">
        <f>VLOOKUP(R92,'POINTS SCORE'!$B$39:$AI$78,32,FALSE)</f>
        <v>#N/A</v>
      </c>
      <c r="U128" s="105" t="s">
        <v>149</v>
      </c>
      <c r="V128" s="222"/>
      <c r="W128" s="102" t="e">
        <f>VLOOKUP(V92,'POINTS SCORE'!$B$10:$AI$39,32,FALSE)</f>
        <v>#N/A</v>
      </c>
      <c r="X128" s="102" t="e">
        <f>VLOOKUP(V92,'POINTS SCORE'!$B$39:$AI$78,32,FALSE)</f>
        <v>#N/A</v>
      </c>
      <c r="Y128" s="105" t="s">
        <v>149</v>
      </c>
      <c r="Z128" s="222"/>
      <c r="AA128" s="102" t="e">
        <f>VLOOKUP(Z92,'POINTS SCORE'!$B$10:$AI$39,32,FALSE)</f>
        <v>#N/A</v>
      </c>
      <c r="AB128" s="102" t="e">
        <f>VLOOKUP(Z92,'POINTS SCORE'!$B$39:$AI$78,32,FALSE)</f>
        <v>#N/A</v>
      </c>
      <c r="AC128" s="105" t="s">
        <v>149</v>
      </c>
      <c r="AD128" s="222"/>
      <c r="AE128" s="102" t="e">
        <f>VLOOKUP(AD92,'POINTS SCORE'!$B$10:$AI$39,32,FALSE)</f>
        <v>#N/A</v>
      </c>
      <c r="AF128" s="106" t="e">
        <f>VLOOKUP(AD92,'POINTS SCORE'!$B$39:$AI$78,32,FALSE)</f>
        <v>#N/A</v>
      </c>
    </row>
    <row r="129" spans="1:32">
      <c r="A129" s="105" t="s">
        <v>150</v>
      </c>
      <c r="B129" s="222" t="s">
        <v>67</v>
      </c>
      <c r="C129" s="102">
        <f>VLOOKUP(B92,'POINTS SCORE'!$B$10:$AI$39,33,FALSE)</f>
        <v>14</v>
      </c>
      <c r="D129" s="111">
        <f>VLOOKUP(B92,'POINTS SCORE'!$B$39:$AI$78,33,FALSE)</f>
        <v>14</v>
      </c>
      <c r="E129" s="113" t="s">
        <v>150</v>
      </c>
      <c r="F129" s="222"/>
      <c r="G129" s="111">
        <f>VLOOKUP(F92,'POINTS SCORE'!$B$10:$AI$39,33,FALSE)</f>
        <v>14</v>
      </c>
      <c r="H129" s="111">
        <f>VLOOKUP(F92,'POINTS SCORE'!$B$39:$AI$78,33,FALSE)</f>
        <v>14</v>
      </c>
      <c r="I129" s="113" t="s">
        <v>150</v>
      </c>
      <c r="J129" s="222" t="s">
        <v>125</v>
      </c>
      <c r="K129" s="111">
        <f>VLOOKUP(J92,'POINTS SCORE'!$B$10:$AI$39,33,FALSE)</f>
        <v>14</v>
      </c>
      <c r="L129" s="111">
        <f>VLOOKUP(J92,'POINTS SCORE'!$B$39:$AI$78,33,FALSE)</f>
        <v>14</v>
      </c>
      <c r="M129" s="113" t="s">
        <v>150</v>
      </c>
      <c r="N129" s="222" t="s">
        <v>2379</v>
      </c>
      <c r="O129" s="102">
        <f>VLOOKUP(N92,'POINTS SCORE'!$B$10:$AI$39,33,FALSE)</f>
        <v>14</v>
      </c>
      <c r="P129" s="102">
        <f>VLOOKUP(N92,'POINTS SCORE'!$B$39:$AI$78,33,FALSE)</f>
        <v>14</v>
      </c>
      <c r="Q129" s="105" t="s">
        <v>150</v>
      </c>
      <c r="R129" s="222"/>
      <c r="S129" s="102" t="e">
        <f>VLOOKUP(R92,'POINTS SCORE'!$B$10:$AI$39,33,FALSE)</f>
        <v>#N/A</v>
      </c>
      <c r="T129" s="102" t="e">
        <f>VLOOKUP(R92,'POINTS SCORE'!$B$39:$AI$78,33,FALSE)</f>
        <v>#N/A</v>
      </c>
      <c r="U129" s="105" t="s">
        <v>150</v>
      </c>
      <c r="V129" s="222"/>
      <c r="W129" s="102" t="e">
        <f>VLOOKUP(V92,'POINTS SCORE'!$B$10:$AI$39,33,FALSE)</f>
        <v>#N/A</v>
      </c>
      <c r="X129" s="102" t="e">
        <f>VLOOKUP(V92,'POINTS SCORE'!$B$39:$AI$78,33,FALSE)</f>
        <v>#N/A</v>
      </c>
      <c r="Y129" s="105" t="s">
        <v>150</v>
      </c>
      <c r="Z129" s="222"/>
      <c r="AA129" s="102" t="e">
        <f>VLOOKUP(Z92,'POINTS SCORE'!$B$10:$AI$39,33,FALSE)</f>
        <v>#N/A</v>
      </c>
      <c r="AB129" s="102" t="e">
        <f>VLOOKUP(Z92,'POINTS SCORE'!$B$39:$AI$78,33,FALSE)</f>
        <v>#N/A</v>
      </c>
      <c r="AC129" s="105" t="s">
        <v>150</v>
      </c>
      <c r="AD129" s="222"/>
      <c r="AE129" s="102" t="e">
        <f>VLOOKUP(AD92,'POINTS SCORE'!$B$10:$AI$39,33,FALSE)</f>
        <v>#N/A</v>
      </c>
      <c r="AF129" s="106" t="e">
        <f>VLOOKUP(AD92,'POINTS SCORE'!$B$39:$AI$78,33,FALSE)</f>
        <v>#N/A</v>
      </c>
    </row>
    <row r="130" spans="1:32">
      <c r="A130" s="105" t="s">
        <v>150</v>
      </c>
      <c r="B130" s="222"/>
      <c r="C130" s="102">
        <f>VLOOKUP(B92,'POINTS SCORE'!$B$10:$AI$39,33,FALSE)</f>
        <v>14</v>
      </c>
      <c r="D130" s="111">
        <f>VLOOKUP(B92,'POINTS SCORE'!$B$39:$AI$78,33,FALSE)</f>
        <v>14</v>
      </c>
      <c r="E130" s="113" t="s">
        <v>150</v>
      </c>
      <c r="F130" s="222"/>
      <c r="G130" s="111">
        <f>VLOOKUP(F92,'POINTS SCORE'!$B$10:$AI$39,33,FALSE)</f>
        <v>14</v>
      </c>
      <c r="H130" s="111">
        <f>VLOOKUP(F92,'POINTS SCORE'!$B$39:$AI$78,33,FALSE)</f>
        <v>14</v>
      </c>
      <c r="I130" s="113" t="s">
        <v>150</v>
      </c>
      <c r="J130" s="222"/>
      <c r="K130" s="111">
        <f>VLOOKUP(J92,'POINTS SCORE'!$B$10:$AI$39,33,FALSE)</f>
        <v>14</v>
      </c>
      <c r="L130" s="111">
        <f>VLOOKUP(J92,'POINTS SCORE'!$B$39:$AI$78,33,FALSE)</f>
        <v>14</v>
      </c>
      <c r="M130" s="113" t="s">
        <v>150</v>
      </c>
      <c r="N130" s="222"/>
      <c r="O130" s="102">
        <f>VLOOKUP(N92,'POINTS SCORE'!$B$10:$AI$39,33,FALSE)</f>
        <v>14</v>
      </c>
      <c r="P130" s="102">
        <f>VLOOKUP(N92,'POINTS SCORE'!$B$39:$AI$78,33,FALSE)</f>
        <v>14</v>
      </c>
      <c r="Q130" s="105" t="s">
        <v>150</v>
      </c>
      <c r="R130" s="222"/>
      <c r="S130" s="102" t="e">
        <f>VLOOKUP(R92,'POINTS SCORE'!$B$10:$AI$39,33,FALSE)</f>
        <v>#N/A</v>
      </c>
      <c r="T130" s="102" t="e">
        <f>VLOOKUP(R92,'POINTS SCORE'!$B$39:$AI$78,33,FALSE)</f>
        <v>#N/A</v>
      </c>
      <c r="U130" s="105" t="s">
        <v>150</v>
      </c>
      <c r="V130" s="222"/>
      <c r="W130" s="102" t="e">
        <f>VLOOKUP(V92,'POINTS SCORE'!$B$10:$AI$39,33,FALSE)</f>
        <v>#N/A</v>
      </c>
      <c r="X130" s="102" t="e">
        <f>VLOOKUP(V92,'POINTS SCORE'!$B$39:$AI$78,33,FALSE)</f>
        <v>#N/A</v>
      </c>
      <c r="Y130" s="105" t="s">
        <v>150</v>
      </c>
      <c r="Z130" s="222"/>
      <c r="AA130" s="102" t="e">
        <f>VLOOKUP(Z92,'POINTS SCORE'!$B$10:$AI$39,33,FALSE)</f>
        <v>#N/A</v>
      </c>
      <c r="AB130" s="102" t="e">
        <f>VLOOKUP(Z92,'POINTS SCORE'!$B$39:$AI$78,33,FALSE)</f>
        <v>#N/A</v>
      </c>
      <c r="AC130" s="105" t="s">
        <v>150</v>
      </c>
      <c r="AD130" s="222"/>
      <c r="AE130" s="102" t="e">
        <f>VLOOKUP(AD92,'POINTS SCORE'!$B$10:$AI$39,33,FALSE)</f>
        <v>#N/A</v>
      </c>
      <c r="AF130" s="106" t="e">
        <f>VLOOKUP(AD92,'POINTS SCORE'!$B$39:$AI$78,33,FALSE)</f>
        <v>#N/A</v>
      </c>
    </row>
    <row r="131" spans="1:32">
      <c r="A131" s="105" t="s">
        <v>150</v>
      </c>
      <c r="B131" s="222"/>
      <c r="C131" s="102">
        <f>VLOOKUP(B92,'POINTS SCORE'!$B$10:$AI$39,33,FALSE)</f>
        <v>14</v>
      </c>
      <c r="D131" s="111">
        <f>VLOOKUP(B92,'POINTS SCORE'!$B$39:$AI$78,33,FALSE)</f>
        <v>14</v>
      </c>
      <c r="E131" s="113" t="s">
        <v>150</v>
      </c>
      <c r="F131" s="222"/>
      <c r="G131" s="111">
        <f>VLOOKUP(F92,'POINTS SCORE'!$B$10:$AI$39,33,FALSE)</f>
        <v>14</v>
      </c>
      <c r="H131" s="111">
        <f>VLOOKUP(F92,'POINTS SCORE'!$B$39:$AI$78,33,FALSE)</f>
        <v>14</v>
      </c>
      <c r="I131" s="113" t="s">
        <v>150</v>
      </c>
      <c r="J131" s="222"/>
      <c r="K131" s="111">
        <f>VLOOKUP(J92,'POINTS SCORE'!$B$10:$AI$39,33,FALSE)</f>
        <v>14</v>
      </c>
      <c r="L131" s="111">
        <f>VLOOKUP(J92,'POINTS SCORE'!$B$39:$AI$78,33,FALSE)</f>
        <v>14</v>
      </c>
      <c r="M131" s="113" t="s">
        <v>150</v>
      </c>
      <c r="N131" s="222"/>
      <c r="O131" s="102">
        <f>VLOOKUP(N92,'POINTS SCORE'!$B$10:$AI$39,33,FALSE)</f>
        <v>14</v>
      </c>
      <c r="P131" s="102">
        <f>VLOOKUP(N92,'POINTS SCORE'!$B$39:$AI$78,33,FALSE)</f>
        <v>14</v>
      </c>
      <c r="Q131" s="105" t="s">
        <v>150</v>
      </c>
      <c r="R131" s="222"/>
      <c r="S131" s="102" t="e">
        <f>VLOOKUP(R92,'POINTS SCORE'!$B$10:$AI$39,33,FALSE)</f>
        <v>#N/A</v>
      </c>
      <c r="T131" s="102" t="e">
        <f>VLOOKUP(R92,'POINTS SCORE'!$B$39:$AI$78,33,FALSE)</f>
        <v>#N/A</v>
      </c>
      <c r="U131" s="105" t="s">
        <v>150</v>
      </c>
      <c r="V131" s="222"/>
      <c r="W131" s="102" t="e">
        <f>VLOOKUP(V92,'POINTS SCORE'!$B$10:$AI$39,33,FALSE)</f>
        <v>#N/A</v>
      </c>
      <c r="X131" s="102" t="e">
        <f>VLOOKUP(V92,'POINTS SCORE'!$B$39:$AI$78,33,FALSE)</f>
        <v>#N/A</v>
      </c>
      <c r="Y131" s="105" t="s">
        <v>150</v>
      </c>
      <c r="Z131" s="222"/>
      <c r="AA131" s="102" t="e">
        <f>VLOOKUP(Z92,'POINTS SCORE'!$B$10:$AI$39,33,FALSE)</f>
        <v>#N/A</v>
      </c>
      <c r="AB131" s="102" t="e">
        <f>VLOOKUP(Z92,'POINTS SCORE'!$B$39:$AI$78,33,FALSE)</f>
        <v>#N/A</v>
      </c>
      <c r="AC131" s="105" t="s">
        <v>150</v>
      </c>
      <c r="AD131" s="222"/>
      <c r="AE131" s="102" t="e">
        <f>VLOOKUP(AD92,'POINTS SCORE'!$B$10:$AI$39,33,FALSE)</f>
        <v>#N/A</v>
      </c>
      <c r="AF131" s="106" t="e">
        <f>VLOOKUP(AD92,'POINTS SCORE'!$B$39:$AI$78,33,FALSE)</f>
        <v>#N/A</v>
      </c>
    </row>
    <row r="132" spans="1:32">
      <c r="A132" s="105" t="s">
        <v>151</v>
      </c>
      <c r="B132" s="222"/>
      <c r="C132" s="102">
        <f>VLOOKUP(B92,'POINTS SCORE'!$B$10:$AI$39,34,FALSE)</f>
        <v>0</v>
      </c>
      <c r="D132" s="111">
        <f>VLOOKUP(B92,'POINTS SCORE'!$B$39:$AI$78,34,FALSE)</f>
        <v>0</v>
      </c>
      <c r="E132" s="113" t="s">
        <v>151</v>
      </c>
      <c r="F132" s="222"/>
      <c r="G132" s="111">
        <f>VLOOKUP(F92,'POINTS SCORE'!$B$10:$AI$39,34,FALSE)</f>
        <v>0</v>
      </c>
      <c r="H132" s="111">
        <f>VLOOKUP(F92,'POINTS SCORE'!$B$39:$AI$78,34,FALSE)</f>
        <v>0</v>
      </c>
      <c r="I132" s="113" t="s">
        <v>151</v>
      </c>
      <c r="J132" s="222"/>
      <c r="K132" s="111">
        <f>VLOOKUP(J92,'POINTS SCORE'!$B$10:$AI$39,34,FALSE)</f>
        <v>0</v>
      </c>
      <c r="L132" s="111">
        <f>VLOOKUP(J92,'POINTS SCORE'!$B$39:$AI$78,34,FALSE)</f>
        <v>0</v>
      </c>
      <c r="M132" s="113" t="s">
        <v>151</v>
      </c>
      <c r="N132" s="222"/>
      <c r="O132" s="102">
        <f>VLOOKUP(N92,'POINTS SCORE'!$B$10:$AI$39,34,FALSE)</f>
        <v>0</v>
      </c>
      <c r="P132" s="102">
        <f>VLOOKUP(N92,'POINTS SCORE'!$B$39:$AI$78,34,FALSE)</f>
        <v>0</v>
      </c>
      <c r="Q132" s="105" t="s">
        <v>151</v>
      </c>
      <c r="R132" s="222"/>
      <c r="S132" s="102" t="e">
        <f>VLOOKUP(R92,'POINTS SCORE'!$B$10:$AI$39,34,FALSE)</f>
        <v>#N/A</v>
      </c>
      <c r="T132" s="102" t="e">
        <f>VLOOKUP(R92,'POINTS SCORE'!$B$39:$AI$78,34,FALSE)</f>
        <v>#N/A</v>
      </c>
      <c r="U132" s="105" t="s">
        <v>151</v>
      </c>
      <c r="V132" s="222"/>
      <c r="W132" s="102" t="e">
        <f>VLOOKUP(V92,'POINTS SCORE'!$B$10:$AI$39,34,FALSE)</f>
        <v>#N/A</v>
      </c>
      <c r="X132" s="102" t="e">
        <f>VLOOKUP(V92,'POINTS SCORE'!$B$39:$AI$78,34,FALSE)</f>
        <v>#N/A</v>
      </c>
      <c r="Y132" s="105" t="s">
        <v>151</v>
      </c>
      <c r="Z132" s="222"/>
      <c r="AA132" s="102" t="e">
        <f>VLOOKUP(Z92,'POINTS SCORE'!$B$10:$AI$39,34,FALSE)</f>
        <v>#N/A</v>
      </c>
      <c r="AB132" s="102" t="e">
        <f>VLOOKUP(Z92,'POINTS SCORE'!$B$39:$AI$78,34,FALSE)</f>
        <v>#N/A</v>
      </c>
      <c r="AC132" s="105" t="s">
        <v>151</v>
      </c>
      <c r="AD132" s="222"/>
      <c r="AE132" s="102" t="e">
        <f>VLOOKUP(AD92,'POINTS SCORE'!$B$10:$AI$39,34,FALSE)</f>
        <v>#N/A</v>
      </c>
      <c r="AF132" s="106" t="e">
        <f>VLOOKUP(AD92,'POINTS SCORE'!$B$39:$AI$78,34,FALSE)</f>
        <v>#N/A</v>
      </c>
    </row>
    <row r="133" spans="1:32">
      <c r="A133" s="105" t="s">
        <v>151</v>
      </c>
      <c r="B133" s="222"/>
      <c r="C133" s="102">
        <f>VLOOKUP(B92,'POINTS SCORE'!$B$10:$AI$39,34,FALSE)</f>
        <v>0</v>
      </c>
      <c r="D133" s="111">
        <f>VLOOKUP(B92,'POINTS SCORE'!$B$39:$AI$78,34,FALSE)</f>
        <v>0</v>
      </c>
      <c r="E133" s="113" t="s">
        <v>151</v>
      </c>
      <c r="F133" s="222"/>
      <c r="G133" s="111">
        <f>VLOOKUP(F92,'POINTS SCORE'!$B$10:$AI$39,34,FALSE)</f>
        <v>0</v>
      </c>
      <c r="H133" s="111">
        <f>VLOOKUP(F92,'POINTS SCORE'!$B$39:$AI$78,34,FALSE)</f>
        <v>0</v>
      </c>
      <c r="I133" s="113" t="s">
        <v>151</v>
      </c>
      <c r="J133" s="222"/>
      <c r="K133" s="111">
        <f>VLOOKUP(J92,'POINTS SCORE'!$B$10:$AI$39,34,FALSE)</f>
        <v>0</v>
      </c>
      <c r="L133" s="111">
        <f>VLOOKUP(J92,'POINTS SCORE'!$B$39:$AI$78,34,FALSE)</f>
        <v>0</v>
      </c>
      <c r="M133" s="113" t="s">
        <v>151</v>
      </c>
      <c r="N133" s="222"/>
      <c r="O133" s="102">
        <f>VLOOKUP(N92,'POINTS SCORE'!$B$10:$AI$39,34,FALSE)</f>
        <v>0</v>
      </c>
      <c r="P133" s="102">
        <f>VLOOKUP(N92,'POINTS SCORE'!$B$39:$AI$78,34,FALSE)</f>
        <v>0</v>
      </c>
      <c r="Q133" s="105" t="s">
        <v>151</v>
      </c>
      <c r="R133" s="222"/>
      <c r="S133" s="102" t="e">
        <f>VLOOKUP(R92,'POINTS SCORE'!$B$10:$AI$39,34,FALSE)</f>
        <v>#N/A</v>
      </c>
      <c r="T133" s="102" t="e">
        <f>VLOOKUP(R92,'POINTS SCORE'!$B$39:$AI$78,34,FALSE)</f>
        <v>#N/A</v>
      </c>
      <c r="U133" s="105" t="s">
        <v>151</v>
      </c>
      <c r="V133" s="222"/>
      <c r="W133" s="102" t="e">
        <f>VLOOKUP(V92,'POINTS SCORE'!$B$10:$AI$39,34,FALSE)</f>
        <v>#N/A</v>
      </c>
      <c r="X133" s="102" t="e">
        <f>VLOOKUP(V92,'POINTS SCORE'!$B$39:$AI$78,34,FALSE)</f>
        <v>#N/A</v>
      </c>
      <c r="Y133" s="105" t="s">
        <v>151</v>
      </c>
      <c r="Z133" s="222"/>
      <c r="AA133" s="102" t="e">
        <f>VLOOKUP(Z92,'POINTS SCORE'!$B$10:$AI$39,34,FALSE)</f>
        <v>#N/A</v>
      </c>
      <c r="AB133" s="102" t="e">
        <f>VLOOKUP(Z92,'POINTS SCORE'!$B$39:$AI$78,34,FALSE)</f>
        <v>#N/A</v>
      </c>
      <c r="AC133" s="105" t="s">
        <v>151</v>
      </c>
      <c r="AD133" s="222"/>
      <c r="AE133" s="102" t="e">
        <f>VLOOKUP(AD92,'POINTS SCORE'!$B$10:$AI$39,34,FALSE)</f>
        <v>#N/A</v>
      </c>
      <c r="AF133" s="106" t="e">
        <f>VLOOKUP(AD92,'POINTS SCORE'!$B$39:$AI$78,34,FALSE)</f>
        <v>#N/A</v>
      </c>
    </row>
    <row r="134" spans="1:32">
      <c r="A134" s="105" t="s">
        <v>151</v>
      </c>
      <c r="B134" s="222"/>
      <c r="C134" s="102">
        <f>VLOOKUP(B92,'POINTS SCORE'!$B$10:$AI$39,34,FALSE)</f>
        <v>0</v>
      </c>
      <c r="D134" s="111">
        <f>VLOOKUP(B92,'POINTS SCORE'!$B$39:$AI$78,34,FALSE)</f>
        <v>0</v>
      </c>
      <c r="E134" s="113" t="s">
        <v>151</v>
      </c>
      <c r="F134" s="222"/>
      <c r="G134" s="111">
        <f>VLOOKUP(F92,'POINTS SCORE'!$B$10:$AI$39,34,FALSE)</f>
        <v>0</v>
      </c>
      <c r="H134" s="111">
        <f>VLOOKUP(F92,'POINTS SCORE'!$B$39:$AI$78,34,FALSE)</f>
        <v>0</v>
      </c>
      <c r="I134" s="113" t="s">
        <v>151</v>
      </c>
      <c r="J134" s="222"/>
      <c r="K134" s="111">
        <f>VLOOKUP(J92,'POINTS SCORE'!$B$10:$AI$39,34,FALSE)</f>
        <v>0</v>
      </c>
      <c r="L134" s="111">
        <f>VLOOKUP(J92,'POINTS SCORE'!$B$39:$AI$78,34,FALSE)</f>
        <v>0</v>
      </c>
      <c r="M134" s="113" t="s">
        <v>151</v>
      </c>
      <c r="N134" s="222"/>
      <c r="O134" s="102">
        <f>VLOOKUP(N92,'POINTS SCORE'!$B$10:$AI$39,34,FALSE)</f>
        <v>0</v>
      </c>
      <c r="P134" s="102">
        <f>VLOOKUP(N92,'POINTS SCORE'!$B$39:$AI$78,34,FALSE)</f>
        <v>0</v>
      </c>
      <c r="Q134" s="105" t="s">
        <v>151</v>
      </c>
      <c r="R134" s="222"/>
      <c r="S134" s="102" t="e">
        <f>VLOOKUP(R92,'POINTS SCORE'!$B$10:$AI$39,34,FALSE)</f>
        <v>#N/A</v>
      </c>
      <c r="T134" s="102" t="e">
        <f>VLOOKUP(R92,'POINTS SCORE'!$B$39:$AI$78,34,FALSE)</f>
        <v>#N/A</v>
      </c>
      <c r="U134" s="105" t="s">
        <v>151</v>
      </c>
      <c r="V134" s="222"/>
      <c r="W134" s="102" t="e">
        <f>VLOOKUP(V92,'POINTS SCORE'!$B$10:$AI$39,34,FALSE)</f>
        <v>#N/A</v>
      </c>
      <c r="X134" s="102" t="e">
        <f>VLOOKUP(V92,'POINTS SCORE'!$B$39:$AI$78,34,FALSE)</f>
        <v>#N/A</v>
      </c>
      <c r="Y134" s="105" t="s">
        <v>151</v>
      </c>
      <c r="Z134" s="222"/>
      <c r="AA134" s="102" t="e">
        <f>VLOOKUP(Z92,'POINTS SCORE'!$B$10:$AI$39,34,FALSE)</f>
        <v>#N/A</v>
      </c>
      <c r="AB134" s="102" t="e">
        <f>VLOOKUP(Z92,'POINTS SCORE'!$B$39:$AI$78,34,FALSE)</f>
        <v>#N/A</v>
      </c>
      <c r="AC134" s="105" t="s">
        <v>151</v>
      </c>
      <c r="AD134" s="222"/>
      <c r="AE134" s="102" t="e">
        <f>VLOOKUP(AD92,'POINTS SCORE'!$B$10:$AI$39,34,FALSE)</f>
        <v>#N/A</v>
      </c>
      <c r="AF134" s="106" t="e">
        <f>VLOOKUP(AD92,'POINTS SCORE'!$B$39:$AI$78,34,FALSE)</f>
        <v>#N/A</v>
      </c>
    </row>
    <row r="135" spans="1:32">
      <c r="A135" s="105"/>
      <c r="E135" s="113"/>
      <c r="H135" s="112"/>
      <c r="I135" s="113"/>
      <c r="L135" s="112"/>
      <c r="M135" s="113"/>
      <c r="P135" s="106"/>
      <c r="Q135" s="105"/>
      <c r="T135" s="106"/>
      <c r="U135" s="105"/>
      <c r="X135" s="106"/>
      <c r="Y135" s="105"/>
      <c r="AB135" s="106"/>
      <c r="AC135" s="105"/>
      <c r="AF135" s="106"/>
    </row>
    <row r="136" spans="1:32" ht="13.5" thickBot="1">
      <c r="A136" s="158"/>
      <c r="B136" s="159"/>
      <c r="C136" s="159"/>
      <c r="D136" s="183"/>
      <c r="E136" s="186"/>
      <c r="F136" s="183"/>
      <c r="G136" s="183"/>
      <c r="H136" s="182"/>
      <c r="I136" s="186"/>
      <c r="J136" s="183"/>
      <c r="K136" s="183"/>
      <c r="L136" s="182"/>
      <c r="M136" s="186"/>
      <c r="N136" s="183"/>
      <c r="O136" s="159"/>
      <c r="P136" s="163"/>
      <c r="Q136" s="158"/>
      <c r="R136" s="159"/>
      <c r="S136" s="159"/>
      <c r="T136" s="163"/>
      <c r="U136" s="158"/>
      <c r="V136" s="159"/>
      <c r="W136" s="159"/>
      <c r="X136" s="163"/>
      <c r="Y136" s="158"/>
      <c r="Z136" s="159"/>
      <c r="AA136" s="159"/>
      <c r="AB136" s="163"/>
      <c r="AC136" s="158"/>
      <c r="AD136" s="159"/>
      <c r="AE136" s="159"/>
      <c r="AF136" s="163"/>
    </row>
  </sheetData>
  <autoFilter ref="A5:O84" xr:uid="{863F0F08-CF81-44D7-A4A5-D008E8F2160C}">
    <sortState xmlns:xlrd2="http://schemas.microsoft.com/office/spreadsheetml/2017/richdata2" ref="A6:O30">
      <sortCondition descending="1" ref="D5:D84"/>
    </sortState>
  </autoFilter>
  <mergeCells count="9">
    <mergeCell ref="Y89:AB89"/>
    <mergeCell ref="AC89:AF89"/>
    <mergeCell ref="G2:J2"/>
    <mergeCell ref="A89:D89"/>
    <mergeCell ref="E89:H89"/>
    <mergeCell ref="I89:L89"/>
    <mergeCell ref="M89:P89"/>
    <mergeCell ref="Q89:T89"/>
    <mergeCell ref="U89:X89"/>
  </mergeCells>
  <pageMargins left="0.39370078740157483" right="0.35433070866141736" top="0.98425196850393704" bottom="0.98425196850393704" header="0.51181102362204722" footer="0.51181102362204722"/>
  <pageSetup paperSize="9" scale="61" orientation="landscape"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38" id="{63DDAF18-F13A-48F4-8335-A046084C76B6}">
            <xm:f>VLOOKUP(B93,'Club Member Export'!$D:$D,1,FALSE)=B93</xm:f>
            <x14:dxf>
              <fill>
                <patternFill>
                  <bgColor rgb="FFFFFF00"/>
                </patternFill>
              </fill>
            </x14:dxf>
          </x14:cfRule>
          <xm:sqref>B93:B134 F93:F134 N93:N134 R93:R134 V93:V134 Z93:Z134 AD93:AD134 J93:J134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249977111117893"/>
    <pageSetUpPr fitToPage="1"/>
  </sheetPr>
  <dimension ref="A1:O84"/>
  <sheetViews>
    <sheetView workbookViewId="0"/>
  </sheetViews>
  <sheetFormatPr defaultColWidth="8.85546875" defaultRowHeight="12.75"/>
  <cols>
    <col min="1" max="1" width="15.42578125" style="102" bestFit="1" customWidth="1"/>
    <col min="2" max="2" width="23.28515625" style="102" customWidth="1"/>
    <col min="3" max="3" width="19.42578125" style="102" bestFit="1" customWidth="1"/>
    <col min="4" max="4" width="24.7109375" style="102" bestFit="1" customWidth="1"/>
    <col min="5" max="5" width="19.140625" style="202" customWidth="1"/>
    <col min="6" max="6" width="19.140625" style="102" customWidth="1"/>
    <col min="7" max="7" width="12.28515625" style="102" bestFit="1" customWidth="1"/>
    <col min="8" max="10" width="19.140625" style="102" customWidth="1"/>
    <col min="11" max="11" width="10.140625" style="102" bestFit="1" customWidth="1"/>
    <col min="12" max="14" width="19.140625" style="102" customWidth="1"/>
    <col min="15" max="44" width="12.5703125" style="102" customWidth="1"/>
    <col min="45" max="16384" width="8.85546875" style="102"/>
  </cols>
  <sheetData>
    <row r="1" spans="1:15" ht="15" customHeight="1"/>
    <row r="2" spans="1:15" ht="15" customHeight="1">
      <c r="B2" s="101" t="s">
        <v>6</v>
      </c>
      <c r="C2" s="259" t="s">
        <v>68</v>
      </c>
      <c r="D2" s="259"/>
      <c r="E2" s="258"/>
      <c r="F2" s="258"/>
    </row>
    <row r="3" spans="1:15" ht="15" customHeight="1"/>
    <row r="4" spans="1:15" ht="15" customHeight="1"/>
    <row r="5" spans="1:15" s="107" customFormat="1" ht="15" customHeight="1">
      <c r="A5" s="72" t="s">
        <v>9</v>
      </c>
      <c r="B5" s="72" t="s">
        <v>8</v>
      </c>
      <c r="C5" s="72" t="s">
        <v>5</v>
      </c>
      <c r="D5" s="110" t="s">
        <v>10</v>
      </c>
      <c r="E5" s="203" t="s">
        <v>152</v>
      </c>
      <c r="F5" s="204" t="s">
        <v>153</v>
      </c>
      <c r="G5" s="205" t="s">
        <v>0</v>
      </c>
      <c r="H5" s="206" t="s">
        <v>51</v>
      </c>
      <c r="I5" s="110" t="s">
        <v>154</v>
      </c>
      <c r="J5" s="207" t="s">
        <v>155</v>
      </c>
      <c r="K5" s="208" t="s">
        <v>4</v>
      </c>
      <c r="L5" s="209" t="s">
        <v>156</v>
      </c>
      <c r="M5" s="210" t="s">
        <v>157</v>
      </c>
      <c r="N5" s="211" t="s">
        <v>158</v>
      </c>
      <c r="O5" s="212" t="s">
        <v>21</v>
      </c>
    </row>
    <row r="6" spans="1:15" ht="15" customHeight="1">
      <c r="A6" s="195" t="str">
        <f>Rookies!A6</f>
        <v>Yes</v>
      </c>
      <c r="B6" s="98" t="str">
        <f>Rookies!B6</f>
        <v>Joshua Hunter</v>
      </c>
      <c r="C6" s="98">
        <f t="shared" ref="C6:C37" si="0">SUM(E6:O6)</f>
        <v>130</v>
      </c>
      <c r="D6" s="153">
        <f t="shared" ref="D6:D37" si="1">SUM(E6:O6)-MIN(E6:I6)</f>
        <v>116</v>
      </c>
      <c r="E6" s="90">
        <f>IFERROR(VLOOKUP(B6,Rookies!$B$93:$D$134,3,FALSE),0)</f>
        <v>14</v>
      </c>
      <c r="F6" s="90">
        <f>IFERROR(VLOOKUP(B6,Rookies!$F$93:$H$134,3,FALSE),0)</f>
        <v>36</v>
      </c>
      <c r="G6" s="77"/>
      <c r="H6" s="90">
        <f>IFERROR(VLOOKUP(B6,Rookies!$J$93:$L$134,3,FALSE),0)</f>
        <v>40</v>
      </c>
      <c r="I6" s="90">
        <f>IFERROR(VLOOKUP(B6,Rookies!$N$93:$P$134,3,FALSE),0)</f>
        <v>40</v>
      </c>
      <c r="J6" s="154">
        <f>IFERROR(VLOOKUP(B6,Rookies!$R$93:$T$134,3,FALSE),0)</f>
        <v>0</v>
      </c>
      <c r="K6" s="77"/>
      <c r="L6" s="154">
        <f>IFERROR(VLOOKUP(B6,Rookies!$V$93:$X$134,3,FALSE),0)</f>
        <v>0</v>
      </c>
      <c r="M6" s="154">
        <f>IFERROR(VLOOKUP(B6,Rookies!$Z$93:$AB$134,3,FALSE),0)</f>
        <v>0</v>
      </c>
      <c r="N6" s="155">
        <f>IFERROR(VLOOKUP(B6,Rookies!$AD$93:$AF$134,3,FALSE),0)</f>
        <v>0</v>
      </c>
      <c r="O6" s="77"/>
    </row>
    <row r="7" spans="1:15" ht="15" customHeight="1">
      <c r="A7" s="195" t="str">
        <f>Novice!A6</f>
        <v>Yes</v>
      </c>
      <c r="B7" s="98" t="str">
        <f>Novice!B6</f>
        <v>Luke Freeburn</v>
      </c>
      <c r="C7" s="98">
        <f t="shared" si="0"/>
        <v>115</v>
      </c>
      <c r="D7" s="153">
        <f t="shared" si="1"/>
        <v>115</v>
      </c>
      <c r="E7" s="90">
        <f>IFERROR(VLOOKUP(B7,Novice!$B$93:$D$134,3,FALSE),0)</f>
        <v>40</v>
      </c>
      <c r="F7" s="90">
        <f>IFERROR(VLOOKUP(B7,Novice!$F$93:$H$134,3,FALSE),0)</f>
        <v>39</v>
      </c>
      <c r="G7" s="77"/>
      <c r="H7" s="90">
        <f>IFERROR(VLOOKUP(B7,Novice!$J$93:$L$134,3,FALSE),0)</f>
        <v>36</v>
      </c>
      <c r="I7" s="90">
        <f>IFERROR(VLOOKUP(B7,Novice!$N$93:$P$134,3,FALSE),0)</f>
        <v>0</v>
      </c>
      <c r="J7" s="154">
        <f>IFERROR(VLOOKUP(B7,Novice!$R$93:$T$134,3,FALSE),0)</f>
        <v>0</v>
      </c>
      <c r="K7" s="77"/>
      <c r="L7" s="154">
        <f>IFERROR(VLOOKUP(B7,Novice!$V$93:$X$134,3,FALSE),0)</f>
        <v>0</v>
      </c>
      <c r="M7" s="154">
        <f>IFERROR(VLOOKUP(B7,Novice!$Z$93:$AB$134,3,FALSE),0)</f>
        <v>0</v>
      </c>
      <c r="N7" s="155">
        <f>IFERROR(VLOOKUP(B7,Novice!$AD$93:$AF$134,3,FALSE),0)</f>
        <v>0</v>
      </c>
      <c r="O7" s="77"/>
    </row>
    <row r="8" spans="1:15" ht="15" customHeight="1">
      <c r="A8" s="195" t="str">
        <f>Novice!A7</f>
        <v>No</v>
      </c>
      <c r="B8" s="98" t="str">
        <f>Novice!B7</f>
        <v>Oscar Haddon</v>
      </c>
      <c r="C8" s="98">
        <f t="shared" si="0"/>
        <v>113</v>
      </c>
      <c r="D8" s="153">
        <f t="shared" si="1"/>
        <v>113</v>
      </c>
      <c r="E8" s="90">
        <f>IFERROR(VLOOKUP(B8,Novice!$B$93:$D$134,3,FALSE),0)</f>
        <v>36</v>
      </c>
      <c r="F8" s="90">
        <f>IFERROR(VLOOKUP(B8,Novice!$F$93:$H$134,3,FALSE),0)</f>
        <v>0</v>
      </c>
      <c r="G8" s="77"/>
      <c r="H8" s="90">
        <f>IFERROR(VLOOKUP(B8,Novice!$J$93:$L$134,3,FALSE),0)</f>
        <v>37</v>
      </c>
      <c r="I8" s="90">
        <f>IFERROR(VLOOKUP(B8,Novice!$N$93:$P$134,3,FALSE),0)</f>
        <v>40</v>
      </c>
      <c r="J8" s="154">
        <f>IFERROR(VLOOKUP(B8,Novice!$R$93:$T$134,3,FALSE),0)</f>
        <v>0</v>
      </c>
      <c r="K8" s="77"/>
      <c r="L8" s="154">
        <f>IFERROR(VLOOKUP(B8,Novice!$V$93:$X$134,3,FALSE),0)</f>
        <v>0</v>
      </c>
      <c r="M8" s="154">
        <f>IFERROR(VLOOKUP(B8,Novice!$Z$93:$AB$134,3,FALSE),0)</f>
        <v>0</v>
      </c>
      <c r="N8" s="155">
        <f>IFERROR(VLOOKUP(B8,Novice!$AD$93:$AF$134,3,FALSE),0)</f>
        <v>0</v>
      </c>
      <c r="O8" s="77"/>
    </row>
    <row r="9" spans="1:15" ht="15" customHeight="1">
      <c r="A9" s="195" t="str">
        <f>Rookies!A7</f>
        <v>No</v>
      </c>
      <c r="B9" s="98" t="str">
        <f>Rookies!B7</f>
        <v>Christian Faro</v>
      </c>
      <c r="C9" s="98">
        <f t="shared" si="0"/>
        <v>143</v>
      </c>
      <c r="D9" s="153">
        <f t="shared" si="1"/>
        <v>112</v>
      </c>
      <c r="E9" s="90">
        <f>IFERROR(VLOOKUP(B9,Rookies!$B$93:$D$134,3,FALSE),0)</f>
        <v>31</v>
      </c>
      <c r="F9" s="90">
        <f>IFERROR(VLOOKUP(B9,Rookies!$F$93:$H$134,3,FALSE),0)</f>
        <v>37</v>
      </c>
      <c r="G9" s="77"/>
      <c r="H9" s="90">
        <f>IFERROR(VLOOKUP(B9,Rookies!$J$93:$L$134,3,FALSE),0)</f>
        <v>38</v>
      </c>
      <c r="I9" s="90">
        <f>IFERROR(VLOOKUP(B9,Rookies!$N$93:$P$134,3,FALSE),0)</f>
        <v>37</v>
      </c>
      <c r="J9" s="154">
        <f>IFERROR(VLOOKUP(B9,Rookies!$R$93:$T$134,3,FALSE),0)</f>
        <v>0</v>
      </c>
      <c r="K9" s="77"/>
      <c r="L9" s="154">
        <f>IFERROR(VLOOKUP(B9,Rookies!$V$93:$X$134,3,FALSE),0)</f>
        <v>0</v>
      </c>
      <c r="M9" s="154">
        <f>IFERROR(VLOOKUP(B9,Rookies!$Z$93:$AB$134,3,FALSE),0)</f>
        <v>0</v>
      </c>
      <c r="N9" s="155">
        <f>IFERROR(VLOOKUP(B9,Rookies!$AD$93:$AF$134,3,FALSE),0)</f>
        <v>0</v>
      </c>
      <c r="O9" s="77"/>
    </row>
    <row r="10" spans="1:15" ht="15" customHeight="1">
      <c r="A10" s="195" t="str">
        <f>Rookies!A9</f>
        <v>No</v>
      </c>
      <c r="B10" s="98" t="str">
        <f>Rookies!B9</f>
        <v>Travis Campbell</v>
      </c>
      <c r="C10" s="98">
        <f t="shared" si="0"/>
        <v>144</v>
      </c>
      <c r="D10" s="153">
        <f t="shared" si="1"/>
        <v>110</v>
      </c>
      <c r="E10" s="90">
        <f>IFERROR(VLOOKUP(B10,Rookies!$B$93:$D$134,3,FALSE),0)</f>
        <v>35</v>
      </c>
      <c r="F10" s="90">
        <f>IFERROR(VLOOKUP(B10,Rookies!$F$93:$H$134,3,FALSE),0)</f>
        <v>38</v>
      </c>
      <c r="G10" s="77"/>
      <c r="H10" s="90">
        <f>IFERROR(VLOOKUP(B10,Rookies!$J$93:$L$134,3,FALSE),0)</f>
        <v>37</v>
      </c>
      <c r="I10" s="90">
        <f>IFERROR(VLOOKUP(B10,Rookies!$N$93:$P$134,3,FALSE),0)</f>
        <v>34</v>
      </c>
      <c r="J10" s="154">
        <f>IFERROR(VLOOKUP(B10,Rookies!$R$93:$T$134,3,FALSE),0)</f>
        <v>0</v>
      </c>
      <c r="K10" s="77"/>
      <c r="L10" s="154">
        <f>IFERROR(VLOOKUP(B10,Rookies!$V$93:$X$134,3,FALSE),0)</f>
        <v>0</v>
      </c>
      <c r="M10" s="154">
        <f>IFERROR(VLOOKUP(B10,Rookies!$Z$93:$AB$134,3,FALSE),0)</f>
        <v>0</v>
      </c>
      <c r="N10" s="155">
        <f>IFERROR(VLOOKUP(B10,Rookies!$AD$93:$AF$134,3,FALSE),0)</f>
        <v>0</v>
      </c>
      <c r="O10" s="77"/>
    </row>
    <row r="11" spans="1:15" ht="15" customHeight="1">
      <c r="A11" s="195" t="str">
        <f>Novice!A9</f>
        <v>No</v>
      </c>
      <c r="B11" s="98" t="str">
        <f>Novice!B9</f>
        <v>Harrison Grima</v>
      </c>
      <c r="C11" s="98">
        <f t="shared" si="0"/>
        <v>141</v>
      </c>
      <c r="D11" s="153">
        <f t="shared" si="1"/>
        <v>109</v>
      </c>
      <c r="E11" s="90">
        <f>IFERROR(VLOOKUP(B11,Novice!$B$93:$D$134,3,FALSE),0)</f>
        <v>32</v>
      </c>
      <c r="F11" s="90">
        <f>IFERROR(VLOOKUP(B11,Novice!$F$93:$H$134,3,FALSE),0)</f>
        <v>37</v>
      </c>
      <c r="G11" s="77"/>
      <c r="H11" s="90">
        <f>IFERROR(VLOOKUP(B11,Novice!$J$93:$L$134,3,FALSE),0)</f>
        <v>34</v>
      </c>
      <c r="I11" s="90">
        <f>IFERROR(VLOOKUP(B11,Novice!$N$93:$P$134,3,FALSE),0)</f>
        <v>38</v>
      </c>
      <c r="J11" s="154">
        <f>IFERROR(VLOOKUP(B11,Novice!$R$93:$T$134,3,FALSE),0)</f>
        <v>0</v>
      </c>
      <c r="K11" s="77"/>
      <c r="L11" s="154">
        <f>IFERROR(VLOOKUP(B11,Novice!$V$93:$X$134,3,FALSE),0)</f>
        <v>0</v>
      </c>
      <c r="M11" s="154">
        <f>IFERROR(VLOOKUP(B11,Novice!$Z$93:$AB$134,3,FALSE),0)</f>
        <v>0</v>
      </c>
      <c r="N11" s="155">
        <f>IFERROR(VLOOKUP(B11,Novice!$AD$93:$AF$134,3,FALSE),0)</f>
        <v>0</v>
      </c>
      <c r="O11" s="77"/>
    </row>
    <row r="12" spans="1:15" ht="15" customHeight="1">
      <c r="A12" s="195" t="str">
        <f>Rookies!A10</f>
        <v>No</v>
      </c>
      <c r="B12" s="98" t="str">
        <f>Rookies!B10</f>
        <v>Joshua Benaud</v>
      </c>
      <c r="C12" s="98">
        <f t="shared" si="0"/>
        <v>121</v>
      </c>
      <c r="D12" s="153">
        <f t="shared" si="1"/>
        <v>107</v>
      </c>
      <c r="E12" s="90">
        <f>IFERROR(VLOOKUP(B12,Rookies!$B$93:$D$134,3,FALSE),0)</f>
        <v>14</v>
      </c>
      <c r="F12" s="90">
        <f>IFERROR(VLOOKUP(B12,Rookies!$F$93:$H$134,3,FALSE),0)</f>
        <v>30</v>
      </c>
      <c r="G12" s="77"/>
      <c r="H12" s="90">
        <f>IFERROR(VLOOKUP(B12,Rookies!$J$93:$L$134,3,FALSE),0)</f>
        <v>39</v>
      </c>
      <c r="I12" s="90">
        <f>IFERROR(VLOOKUP(B12,Rookies!$N$93:$P$134,3,FALSE),0)</f>
        <v>38</v>
      </c>
      <c r="J12" s="154">
        <f>IFERROR(VLOOKUP(B12,Rookies!$R$93:$T$134,3,FALSE),0)</f>
        <v>0</v>
      </c>
      <c r="K12" s="77"/>
      <c r="L12" s="154">
        <f>IFERROR(VLOOKUP(B12,Rookies!$V$93:$X$134,3,FALSE),0)</f>
        <v>0</v>
      </c>
      <c r="M12" s="154">
        <f>IFERROR(VLOOKUP(B12,Rookies!$Z$93:$AB$134,3,FALSE),0)</f>
        <v>0</v>
      </c>
      <c r="N12" s="155">
        <f>IFERROR(VLOOKUP(B12,Rookies!$AD$93:$AF$134,3,FALSE),0)</f>
        <v>0</v>
      </c>
      <c r="O12" s="77"/>
    </row>
    <row r="13" spans="1:15" ht="15" customHeight="1">
      <c r="A13" s="195" t="str">
        <f>Novice!A10</f>
        <v>No</v>
      </c>
      <c r="B13" s="98" t="str">
        <f>Novice!B10</f>
        <v>Aiden Grima</v>
      </c>
      <c r="C13" s="98">
        <f t="shared" si="0"/>
        <v>139</v>
      </c>
      <c r="D13" s="153">
        <f t="shared" si="1"/>
        <v>106</v>
      </c>
      <c r="E13" s="90">
        <f>IFERROR(VLOOKUP(B13,Novice!$B$93:$D$134,3,FALSE),0)</f>
        <v>34</v>
      </c>
      <c r="F13" s="90">
        <f>IFERROR(VLOOKUP(B13,Novice!$F$93:$H$134,3,FALSE),0)</f>
        <v>36</v>
      </c>
      <c r="G13" s="77"/>
      <c r="H13" s="90">
        <f>IFERROR(VLOOKUP(B13,Novice!$J$93:$L$134,3,FALSE),0)</f>
        <v>33</v>
      </c>
      <c r="I13" s="90">
        <f>IFERROR(VLOOKUP(B13,Novice!$N$93:$P$134,3,FALSE),0)</f>
        <v>36</v>
      </c>
      <c r="J13" s="154">
        <f>IFERROR(VLOOKUP(B13,Novice!$R$93:$T$134,3,FALSE),0)</f>
        <v>0</v>
      </c>
      <c r="K13" s="77"/>
      <c r="L13" s="154">
        <f>IFERROR(VLOOKUP(B13,Novice!$V$93:$X$134,3,FALSE),0)</f>
        <v>0</v>
      </c>
      <c r="M13" s="154">
        <f>IFERROR(VLOOKUP(B13,Novice!$Z$93:$AB$134,3,FALSE),0)</f>
        <v>0</v>
      </c>
      <c r="N13" s="155">
        <f>IFERROR(VLOOKUP(B13,Novice!$AD$93:$AF$134,3,FALSE),0)</f>
        <v>0</v>
      </c>
      <c r="O13" s="77"/>
    </row>
    <row r="14" spans="1:15" ht="15" customHeight="1">
      <c r="A14" s="195" t="str">
        <f>Rookies!A11</f>
        <v>No</v>
      </c>
      <c r="B14" s="98" t="str">
        <f>Rookies!B11</f>
        <v>Lucas Youl</v>
      </c>
      <c r="C14" s="98">
        <f t="shared" si="0"/>
        <v>120</v>
      </c>
      <c r="D14" s="153">
        <f t="shared" si="1"/>
        <v>106</v>
      </c>
      <c r="E14" s="90">
        <f>IFERROR(VLOOKUP(B14,Rookies!$B$93:$D$134,3,FALSE),0)</f>
        <v>14</v>
      </c>
      <c r="F14" s="90">
        <f>IFERROR(VLOOKUP(B14,Rookies!$F$93:$H$134,3,FALSE),0)</f>
        <v>34</v>
      </c>
      <c r="G14" s="77"/>
      <c r="H14" s="90">
        <f>IFERROR(VLOOKUP(B14,Rookies!$J$93:$L$134,3,FALSE),0)</f>
        <v>36</v>
      </c>
      <c r="I14" s="90">
        <f>IFERROR(VLOOKUP(B14,Rookies!$N$93:$P$134,3,FALSE),0)</f>
        <v>36</v>
      </c>
      <c r="J14" s="154">
        <f>IFERROR(VLOOKUP(B14,Rookies!$R$93:$T$134,3,FALSE),0)</f>
        <v>0</v>
      </c>
      <c r="K14" s="77"/>
      <c r="L14" s="154">
        <f>IFERROR(VLOOKUP(B14,Rookies!$V$93:$X$134,3,FALSE),0)</f>
        <v>0</v>
      </c>
      <c r="M14" s="154">
        <f>IFERROR(VLOOKUP(B14,Rookies!$Z$93:$AB$134,3,FALSE),0)</f>
        <v>0</v>
      </c>
      <c r="N14" s="155">
        <f>IFERROR(VLOOKUP(B14,Rookies!$AD$93:$AF$134,3,FALSE),0)</f>
        <v>0</v>
      </c>
      <c r="O14" s="77"/>
    </row>
    <row r="15" spans="1:15" ht="15" customHeight="1">
      <c r="A15" s="195" t="str">
        <f>Rookies!A8</f>
        <v>No</v>
      </c>
      <c r="B15" s="98" t="str">
        <f>Rookies!B8</f>
        <v>Jake Mckinnon</v>
      </c>
      <c r="C15" s="98">
        <f t="shared" si="0"/>
        <v>105</v>
      </c>
      <c r="D15" s="153">
        <f t="shared" si="1"/>
        <v>105</v>
      </c>
      <c r="E15" s="90">
        <f>IFERROR(VLOOKUP(B15,Rookies!$B$93:$D$134,3,FALSE),0)</f>
        <v>33</v>
      </c>
      <c r="F15" s="90">
        <f>IFERROR(VLOOKUP(B15,Rookies!$F$93:$H$134,3,FALSE),0)</f>
        <v>40</v>
      </c>
      <c r="G15" s="77"/>
      <c r="H15" s="90">
        <f>IFERROR(VLOOKUP(B15,Rookies!$J$93:$L$134,3,FALSE),0)</f>
        <v>0</v>
      </c>
      <c r="I15" s="90">
        <f>IFERROR(VLOOKUP(B15,Rookies!$N$93:$P$134,3,FALSE),0)</f>
        <v>32</v>
      </c>
      <c r="J15" s="154">
        <f>IFERROR(VLOOKUP(B15,Rookies!$R$93:$T$134,3,FALSE),0)</f>
        <v>0</v>
      </c>
      <c r="K15" s="77"/>
      <c r="L15" s="154">
        <f>IFERROR(VLOOKUP(B15,Rookies!$V$93:$X$134,3,FALSE),0)</f>
        <v>0</v>
      </c>
      <c r="M15" s="154">
        <f>IFERROR(VLOOKUP(B15,Rookies!$Z$93:$AB$134,3,FALSE),0)</f>
        <v>0</v>
      </c>
      <c r="N15" s="155">
        <f>IFERROR(VLOOKUP(B15,Rookies!$AD$93:$AF$134,3,FALSE),0)</f>
        <v>0</v>
      </c>
      <c r="O15" s="77"/>
    </row>
    <row r="16" spans="1:15" ht="15" customHeight="1">
      <c r="A16" s="195" t="str">
        <f>Novice!A11</f>
        <v>Yes</v>
      </c>
      <c r="B16" s="98" t="str">
        <f>Novice!B11</f>
        <v>Sam Dartell</v>
      </c>
      <c r="C16" s="98">
        <f t="shared" si="0"/>
        <v>113</v>
      </c>
      <c r="D16" s="153">
        <f t="shared" si="1"/>
        <v>99</v>
      </c>
      <c r="E16" s="90">
        <f>IFERROR(VLOOKUP(B16,Novice!$B$93:$D$134,3,FALSE),0)</f>
        <v>33</v>
      </c>
      <c r="F16" s="90">
        <f>IFERROR(VLOOKUP(B16,Novice!$F$93:$H$134,3,FALSE),0)</f>
        <v>34</v>
      </c>
      <c r="G16" s="77"/>
      <c r="H16" s="90">
        <f>IFERROR(VLOOKUP(B16,Novice!$J$93:$L$134,3,FALSE),0)</f>
        <v>32</v>
      </c>
      <c r="I16" s="90">
        <f>IFERROR(VLOOKUP(B16,Novice!$N$93:$P$134,3,FALSE),0)</f>
        <v>14</v>
      </c>
      <c r="J16" s="154">
        <f>IFERROR(VLOOKUP(B16,Novice!$R$93:$T$134,3,FALSE),0)</f>
        <v>0</v>
      </c>
      <c r="K16" s="77"/>
      <c r="L16" s="154">
        <f>IFERROR(VLOOKUP(B16,Novice!$V$93:$X$134,3,FALSE),0)</f>
        <v>0</v>
      </c>
      <c r="M16" s="154">
        <f>IFERROR(VLOOKUP(B16,Novice!$Z$93:$AB$134,3,FALSE),0)</f>
        <v>0</v>
      </c>
      <c r="N16" s="155">
        <f>IFERROR(VLOOKUP(B16,Novice!$AD$93:$AF$134,3,FALSE),0)</f>
        <v>0</v>
      </c>
      <c r="O16" s="77"/>
    </row>
    <row r="17" spans="1:15" ht="15" customHeight="1">
      <c r="A17" s="195" t="str">
        <f>Novice!A13</f>
        <v>No</v>
      </c>
      <c r="B17" s="98" t="str">
        <f>Novice!B13</f>
        <v>Wade Cooper</v>
      </c>
      <c r="C17" s="98">
        <f t="shared" si="0"/>
        <v>111</v>
      </c>
      <c r="D17" s="153">
        <f t="shared" si="1"/>
        <v>97</v>
      </c>
      <c r="E17" s="90">
        <f>IFERROR(VLOOKUP(B17,Novice!$B$93:$D$134,3,FALSE),0)</f>
        <v>30</v>
      </c>
      <c r="F17" s="90">
        <f>IFERROR(VLOOKUP(B17,Novice!$F$93:$H$134,3,FALSE),0)</f>
        <v>33</v>
      </c>
      <c r="G17" s="77"/>
      <c r="H17" s="90">
        <f>IFERROR(VLOOKUP(B17,Novice!$J$93:$L$134,3,FALSE),0)</f>
        <v>14</v>
      </c>
      <c r="I17" s="90">
        <f>IFERROR(VLOOKUP(B17,Novice!$N$93:$P$134,3,FALSE),0)</f>
        <v>34</v>
      </c>
      <c r="J17" s="154">
        <f>IFERROR(VLOOKUP(B17,Novice!$R$93:$T$134,3,FALSE),0)</f>
        <v>0</v>
      </c>
      <c r="K17" s="77"/>
      <c r="L17" s="154">
        <f>IFERROR(VLOOKUP(B17,Novice!$V$93:$X$134,3,FALSE),0)</f>
        <v>0</v>
      </c>
      <c r="M17" s="154">
        <f>IFERROR(VLOOKUP(B17,Novice!$Z$93:$AB$134,3,FALSE),0)</f>
        <v>0</v>
      </c>
      <c r="N17" s="155">
        <f>IFERROR(VLOOKUP(B17,Novice!$AD$93:$AF$134,3,FALSE),0)</f>
        <v>0</v>
      </c>
      <c r="O17" s="77"/>
    </row>
    <row r="18" spans="1:15" ht="15" customHeight="1">
      <c r="A18" s="195" t="str">
        <f>Rookies!A12</f>
        <v>No</v>
      </c>
      <c r="B18" s="98" t="str">
        <f>Rookies!B12</f>
        <v>Logan Spiteri</v>
      </c>
      <c r="C18" s="98">
        <f t="shared" si="0"/>
        <v>113</v>
      </c>
      <c r="D18" s="153">
        <f t="shared" si="1"/>
        <v>91</v>
      </c>
      <c r="E18" s="90">
        <f>IFERROR(VLOOKUP(B18,Rookies!$B$93:$D$134,3,FALSE),0)</f>
        <v>30</v>
      </c>
      <c r="F18" s="90">
        <f>IFERROR(VLOOKUP(B18,Rookies!$F$93:$H$134,3,FALSE),0)</f>
        <v>31</v>
      </c>
      <c r="G18" s="77"/>
      <c r="H18" s="90">
        <f>IFERROR(VLOOKUP(B18,Rookies!$J$93:$L$134,3,FALSE),0)</f>
        <v>30</v>
      </c>
      <c r="I18" s="90">
        <f>IFERROR(VLOOKUP(B18,Rookies!$N$93:$P$134,3,FALSE),0)</f>
        <v>22</v>
      </c>
      <c r="J18" s="154">
        <f>IFERROR(VLOOKUP(B18,Rookies!$R$93:$T$134,3,FALSE),0)</f>
        <v>0</v>
      </c>
      <c r="K18" s="77"/>
      <c r="L18" s="154">
        <f>IFERROR(VLOOKUP(B18,Rookies!$V$93:$X$134,3,FALSE),0)</f>
        <v>0</v>
      </c>
      <c r="M18" s="154">
        <f>IFERROR(VLOOKUP(B18,Rookies!$Z$93:$AB$134,3,FALSE),0)</f>
        <v>0</v>
      </c>
      <c r="N18" s="155">
        <f>IFERROR(VLOOKUP(B18,Rookies!$AD$93:$AF$134,3,FALSE),0)</f>
        <v>0</v>
      </c>
      <c r="O18" s="77"/>
    </row>
    <row r="19" spans="1:15" ht="15" customHeight="1">
      <c r="A19" s="195" t="str">
        <f>Rookies!A13</f>
        <v>No</v>
      </c>
      <c r="B19" s="98" t="str">
        <f>Rookies!B13</f>
        <v>Tom Rendall</v>
      </c>
      <c r="C19" s="98">
        <f t="shared" si="0"/>
        <v>115</v>
      </c>
      <c r="D19" s="153">
        <f t="shared" si="1"/>
        <v>89</v>
      </c>
      <c r="E19" s="90">
        <f>IFERROR(VLOOKUP(B19,Rookies!$B$93:$D$134,3,FALSE),0)</f>
        <v>26</v>
      </c>
      <c r="F19" s="90">
        <f>IFERROR(VLOOKUP(B19,Rookies!$F$93:$H$134,3,FALSE),0)</f>
        <v>28</v>
      </c>
      <c r="G19" s="77"/>
      <c r="H19" s="90">
        <f>IFERROR(VLOOKUP(B19,Rookies!$J$93:$L$134,3,FALSE),0)</f>
        <v>32</v>
      </c>
      <c r="I19" s="90">
        <f>IFERROR(VLOOKUP(B19,Rookies!$N$93:$P$134,3,FALSE),0)</f>
        <v>29</v>
      </c>
      <c r="J19" s="154">
        <f>IFERROR(VLOOKUP(B19,Rookies!$R$93:$T$134,3,FALSE),0)</f>
        <v>0</v>
      </c>
      <c r="K19" s="77"/>
      <c r="L19" s="154">
        <f>IFERROR(VLOOKUP(B19,Rookies!$V$93:$X$134,3,FALSE),0)</f>
        <v>0</v>
      </c>
      <c r="M19" s="154">
        <f>IFERROR(VLOOKUP(B19,Rookies!$Z$93:$AB$134,3,FALSE),0)</f>
        <v>0</v>
      </c>
      <c r="N19" s="155">
        <f>IFERROR(VLOOKUP(B19,Rookies!$AD$93:$AF$134,3,FALSE),0)</f>
        <v>0</v>
      </c>
      <c r="O19" s="77"/>
    </row>
    <row r="20" spans="1:15" ht="15" customHeight="1">
      <c r="A20" s="195" t="str">
        <f>Rookies!A15</f>
        <v>Yes</v>
      </c>
      <c r="B20" s="98" t="str">
        <f>Rookies!B15</f>
        <v>Blake Lynch</v>
      </c>
      <c r="C20" s="98">
        <f t="shared" si="0"/>
        <v>100</v>
      </c>
      <c r="D20" s="153">
        <f t="shared" si="1"/>
        <v>86</v>
      </c>
      <c r="E20" s="90">
        <f>IFERROR(VLOOKUP(B20,Rookies!$B$93:$D$134,3,FALSE),0)</f>
        <v>14</v>
      </c>
      <c r="F20" s="90">
        <f>IFERROR(VLOOKUP(B20,Rookies!$F$93:$H$134,3,FALSE),0)</f>
        <v>32</v>
      </c>
      <c r="G20" s="77"/>
      <c r="H20" s="90">
        <f>IFERROR(VLOOKUP(B20,Rookies!$J$93:$L$134,3,FALSE),0)</f>
        <v>27</v>
      </c>
      <c r="I20" s="90">
        <f>IFERROR(VLOOKUP(B20,Rookies!$N$93:$P$134,3,FALSE),0)</f>
        <v>27</v>
      </c>
      <c r="J20" s="154">
        <f>IFERROR(VLOOKUP(B20,Rookies!$R$93:$T$134,3,FALSE),0)</f>
        <v>0</v>
      </c>
      <c r="K20" s="77"/>
      <c r="L20" s="154">
        <f>IFERROR(VLOOKUP(B20,Rookies!$V$93:$X$134,3,FALSE),0)</f>
        <v>0</v>
      </c>
      <c r="M20" s="154">
        <f>IFERROR(VLOOKUP(B20,Rookies!$Z$93:$AB$134,3,FALSE),0)</f>
        <v>0</v>
      </c>
      <c r="N20" s="155">
        <f>IFERROR(VLOOKUP(B20,Rookies!$AD$93:$AF$134,3,FALSE),0)</f>
        <v>0</v>
      </c>
      <c r="O20" s="77"/>
    </row>
    <row r="21" spans="1:15" ht="15" customHeight="1">
      <c r="A21" s="195" t="str">
        <f>Novice!A12</f>
        <v>No</v>
      </c>
      <c r="B21" s="98" t="str">
        <f>Novice!B12</f>
        <v>Lachlan Watson</v>
      </c>
      <c r="C21" s="98">
        <f t="shared" si="0"/>
        <v>86</v>
      </c>
      <c r="D21" s="153">
        <f t="shared" si="1"/>
        <v>86</v>
      </c>
      <c r="E21" s="90">
        <f>IFERROR(VLOOKUP(B21,Novice!$B$93:$D$134,3,FALSE),0)</f>
        <v>0</v>
      </c>
      <c r="F21" s="90">
        <f>IFERROR(VLOOKUP(B21,Novice!$F$93:$H$134,3,FALSE),0)</f>
        <v>35</v>
      </c>
      <c r="G21" s="77"/>
      <c r="H21" s="90">
        <f>IFERROR(VLOOKUP(B21,Novice!$J$93:$L$134,3,FALSE),0)</f>
        <v>14</v>
      </c>
      <c r="I21" s="90">
        <f>IFERROR(VLOOKUP(B21,Novice!$N$93:$P$134,3,FALSE),0)</f>
        <v>37</v>
      </c>
      <c r="J21" s="154">
        <f>IFERROR(VLOOKUP(B21,Novice!$R$93:$T$134,3,FALSE),0)</f>
        <v>0</v>
      </c>
      <c r="K21" s="77"/>
      <c r="L21" s="154">
        <f>IFERROR(VLOOKUP(B21,Novice!$V$93:$X$134,3,FALSE),0)</f>
        <v>0</v>
      </c>
      <c r="M21" s="154">
        <f>IFERROR(VLOOKUP(B21,Novice!$Z$93:$AB$134,3,FALSE),0)</f>
        <v>0</v>
      </c>
      <c r="N21" s="155">
        <f>IFERROR(VLOOKUP(B21,Novice!$AD$93:$AF$134,3,FALSE),0)</f>
        <v>0</v>
      </c>
      <c r="O21" s="77"/>
    </row>
    <row r="22" spans="1:15" ht="15" customHeight="1">
      <c r="A22" s="195" t="str">
        <f>Rookies!A14</f>
        <v>No</v>
      </c>
      <c r="B22" s="98" t="str">
        <f>Rookies!B14</f>
        <v>James Grima</v>
      </c>
      <c r="C22" s="98">
        <f t="shared" si="0"/>
        <v>110</v>
      </c>
      <c r="D22" s="153">
        <f t="shared" si="1"/>
        <v>85</v>
      </c>
      <c r="E22" s="90">
        <f>IFERROR(VLOOKUP(B22,Rookies!$B$93:$D$134,3,FALSE),0)</f>
        <v>25</v>
      </c>
      <c r="F22" s="90">
        <f>IFERROR(VLOOKUP(B22,Rookies!$F$93:$H$134,3,FALSE),0)</f>
        <v>29</v>
      </c>
      <c r="G22" s="77"/>
      <c r="H22" s="90">
        <f>IFERROR(VLOOKUP(B22,Rookies!$J$93:$L$134,3,FALSE),0)</f>
        <v>31</v>
      </c>
      <c r="I22" s="90">
        <f>IFERROR(VLOOKUP(B22,Rookies!$N$93:$P$134,3,FALSE),0)</f>
        <v>25</v>
      </c>
      <c r="J22" s="154">
        <f>IFERROR(VLOOKUP(B22,Rookies!$R$93:$T$134,3,FALSE),0)</f>
        <v>0</v>
      </c>
      <c r="K22" s="77"/>
      <c r="L22" s="154">
        <f>IFERROR(VLOOKUP(B22,Rookies!$V$93:$X$134,3,FALSE),0)</f>
        <v>0</v>
      </c>
      <c r="M22" s="154">
        <f>IFERROR(VLOOKUP(B22,Rookies!$Z$93:$AB$134,3,FALSE),0)</f>
        <v>0</v>
      </c>
      <c r="N22" s="155">
        <f>IFERROR(VLOOKUP(B22,Rookies!$AD$93:$AF$134,3,FALSE),0)</f>
        <v>0</v>
      </c>
      <c r="O22" s="77"/>
    </row>
    <row r="23" spans="1:15" ht="15" customHeight="1">
      <c r="A23" s="195" t="str">
        <f>Novice!A8</f>
        <v>Yes</v>
      </c>
      <c r="B23" s="98" t="str">
        <f>Novice!B8</f>
        <v>Oscar Singh</v>
      </c>
      <c r="C23" s="98">
        <f t="shared" si="0"/>
        <v>78</v>
      </c>
      <c r="D23" s="153">
        <f t="shared" si="1"/>
        <v>78</v>
      </c>
      <c r="E23" s="90">
        <f>IFERROR(VLOOKUP(B23,Novice!$B$93:$D$134,3,FALSE),0)</f>
        <v>39</v>
      </c>
      <c r="F23" s="90">
        <f>IFERROR(VLOOKUP(B23,Novice!$F$93:$H$134,3,FALSE),0)</f>
        <v>0</v>
      </c>
      <c r="G23" s="77"/>
      <c r="H23" s="90">
        <f>IFERROR(VLOOKUP(B23,Novice!$J$93:$L$134,3,FALSE),0)</f>
        <v>39</v>
      </c>
      <c r="I23" s="90">
        <f>IFERROR(VLOOKUP(B23,Novice!$N$93:$P$134,3,FALSE),0)</f>
        <v>0</v>
      </c>
      <c r="J23" s="154">
        <f>IFERROR(VLOOKUP(B23,Novice!$R$93:$T$134,3,FALSE),0)</f>
        <v>0</v>
      </c>
      <c r="K23" s="77"/>
      <c r="L23" s="154">
        <f>IFERROR(VLOOKUP(B23,Novice!$V$93:$X$134,3,FALSE),0)</f>
        <v>0</v>
      </c>
      <c r="M23" s="154">
        <f>IFERROR(VLOOKUP(B23,Novice!$Z$93:$AB$134,3,FALSE),0)</f>
        <v>0</v>
      </c>
      <c r="N23" s="155">
        <f>IFERROR(VLOOKUP(B23,Novice!$AD$93:$AF$134,3,FALSE),0)</f>
        <v>0</v>
      </c>
      <c r="O23" s="77"/>
    </row>
    <row r="24" spans="1:15" ht="15" customHeight="1">
      <c r="A24" s="195" t="str">
        <f>Rookies!A17</f>
        <v>No</v>
      </c>
      <c r="B24" s="98" t="str">
        <f>Rookies!B17</f>
        <v>Zac Stubbs</v>
      </c>
      <c r="C24" s="98">
        <f t="shared" si="0"/>
        <v>92</v>
      </c>
      <c r="D24" s="153">
        <f t="shared" si="1"/>
        <v>78</v>
      </c>
      <c r="E24" s="90">
        <f>IFERROR(VLOOKUP(B24,Rookies!$B$93:$D$134,3,FALSE),0)</f>
        <v>27</v>
      </c>
      <c r="F24" s="90">
        <f>IFERROR(VLOOKUP(B24,Rookies!$F$93:$H$134,3,FALSE),0)</f>
        <v>27</v>
      </c>
      <c r="G24" s="77"/>
      <c r="H24" s="90">
        <f>IFERROR(VLOOKUP(B24,Rookies!$J$93:$L$134,3,FALSE),0)</f>
        <v>14</v>
      </c>
      <c r="I24" s="90">
        <f>IFERROR(VLOOKUP(B24,Rookies!$N$93:$P$134,3,FALSE),0)</f>
        <v>24</v>
      </c>
      <c r="J24" s="154">
        <f>IFERROR(VLOOKUP(B24,Rookies!$R$93:$T$134,3,FALSE),0)</f>
        <v>0</v>
      </c>
      <c r="K24" s="77"/>
      <c r="L24" s="154">
        <f>IFERROR(VLOOKUP(B24,Rookies!$V$93:$X$134,3,FALSE),0)</f>
        <v>0</v>
      </c>
      <c r="M24" s="154">
        <f>IFERROR(VLOOKUP(B24,Rookies!$Z$93:$AB$134,3,FALSE),0)</f>
        <v>0</v>
      </c>
      <c r="N24" s="155">
        <f>IFERROR(VLOOKUP(B24,Rookies!$AD$93:$AF$134,3,FALSE),0)</f>
        <v>0</v>
      </c>
      <c r="O24" s="77"/>
    </row>
    <row r="25" spans="1:15" ht="15" customHeight="1">
      <c r="A25" s="195" t="str">
        <f>Rookies!A19</f>
        <v>No</v>
      </c>
      <c r="B25" s="98" t="str">
        <f>Rookies!B19</f>
        <v>Ethan Campbell</v>
      </c>
      <c r="C25" s="98">
        <f t="shared" si="0"/>
        <v>86</v>
      </c>
      <c r="D25" s="153">
        <f t="shared" si="1"/>
        <v>72</v>
      </c>
      <c r="E25" s="90">
        <f>IFERROR(VLOOKUP(B25,Rookies!$B$93:$D$134,3,FALSE),0)</f>
        <v>14</v>
      </c>
      <c r="F25" s="90">
        <f>IFERROR(VLOOKUP(B25,Rookies!$F$93:$H$134,3,FALSE),0)</f>
        <v>24</v>
      </c>
      <c r="G25" s="77"/>
      <c r="H25" s="90">
        <f>IFERROR(VLOOKUP(B25,Rookies!$J$93:$L$134,3,FALSE),0)</f>
        <v>28</v>
      </c>
      <c r="I25" s="90">
        <f>IFERROR(VLOOKUP(B25,Rookies!$N$93:$P$134,3,FALSE),0)</f>
        <v>20</v>
      </c>
      <c r="J25" s="154">
        <f>IFERROR(VLOOKUP(B25,Rookies!$R$93:$T$134,3,FALSE),0)</f>
        <v>0</v>
      </c>
      <c r="K25" s="77"/>
      <c r="L25" s="154">
        <f>IFERROR(VLOOKUP(B25,Rookies!$V$93:$X$134,3,FALSE),0)</f>
        <v>0</v>
      </c>
      <c r="M25" s="154">
        <f>IFERROR(VLOOKUP(B25,Rookies!$Z$93:$AB$134,3,FALSE),0)</f>
        <v>0</v>
      </c>
      <c r="N25" s="155">
        <f>IFERROR(VLOOKUP(B25,Rookies!$AD$93:$AF$134,3,FALSE),0)</f>
        <v>0</v>
      </c>
      <c r="O25" s="77"/>
    </row>
    <row r="26" spans="1:15" ht="15" customHeight="1">
      <c r="A26" s="195" t="str">
        <f>Rookies!A16</f>
        <v>Yes</v>
      </c>
      <c r="B26" s="98" t="str">
        <f>Rookies!B16</f>
        <v>Bradley Freeburn</v>
      </c>
      <c r="C26" s="98">
        <f t="shared" si="0"/>
        <v>68</v>
      </c>
      <c r="D26" s="153">
        <f t="shared" si="1"/>
        <v>68</v>
      </c>
      <c r="E26" s="90">
        <f>IFERROR(VLOOKUP(B26,Rookies!$B$93:$D$134,3,FALSE),0)</f>
        <v>29</v>
      </c>
      <c r="F26" s="90">
        <f>IFERROR(VLOOKUP(B26,Rookies!$F$93:$H$134,3,FALSE),0)</f>
        <v>39</v>
      </c>
      <c r="G26" s="77"/>
      <c r="H26" s="90">
        <f>IFERROR(VLOOKUP(B26,Rookies!$J$93:$L$134,3,FALSE),0)</f>
        <v>0</v>
      </c>
      <c r="I26" s="90">
        <f>IFERROR(VLOOKUP(B26,Rookies!$N$93:$P$134,3,FALSE),0)</f>
        <v>0</v>
      </c>
      <c r="J26" s="154">
        <f>IFERROR(VLOOKUP(B26,Rookies!$R$93:$T$134,3,FALSE),0)</f>
        <v>0</v>
      </c>
      <c r="K26" s="77"/>
      <c r="L26" s="154">
        <f>IFERROR(VLOOKUP(B26,Rookies!$V$93:$X$134,3,FALSE),0)</f>
        <v>0</v>
      </c>
      <c r="M26" s="154">
        <f>IFERROR(VLOOKUP(B26,Rookies!$Z$93:$AB$134,3,FALSE),0)</f>
        <v>0</v>
      </c>
      <c r="N26" s="155">
        <f>IFERROR(VLOOKUP(B26,Rookies!$AD$93:$AF$134,3,FALSE),0)</f>
        <v>0</v>
      </c>
      <c r="O26" s="77"/>
    </row>
    <row r="27" spans="1:15" ht="15" customHeight="1">
      <c r="A27" s="195" t="str">
        <f>Rookies!A18</f>
        <v>No</v>
      </c>
      <c r="B27" s="98" t="str">
        <f>Rookies!B18</f>
        <v>Tyler Koenig</v>
      </c>
      <c r="C27" s="98">
        <f t="shared" si="0"/>
        <v>61</v>
      </c>
      <c r="D27" s="153">
        <f t="shared" si="1"/>
        <v>61</v>
      </c>
      <c r="E27" s="90">
        <f>IFERROR(VLOOKUP(B27,Rookies!$B$93:$D$134,3,FALSE),0)</f>
        <v>0</v>
      </c>
      <c r="F27" s="90">
        <f>IFERROR(VLOOKUP(B27,Rookies!$F$93:$H$134,3,FALSE),0)</f>
        <v>14</v>
      </c>
      <c r="G27" s="77"/>
      <c r="H27" s="90">
        <f>IFERROR(VLOOKUP(B27,Rookies!$J$93:$L$134,3,FALSE),0)</f>
        <v>14</v>
      </c>
      <c r="I27" s="90">
        <f>IFERROR(VLOOKUP(B27,Rookies!$N$93:$P$134,3,FALSE),0)</f>
        <v>33</v>
      </c>
      <c r="J27" s="154">
        <f>IFERROR(VLOOKUP(B27,Rookies!$R$93:$T$134,3,FALSE),0)</f>
        <v>0</v>
      </c>
      <c r="K27" s="77"/>
      <c r="L27" s="154">
        <f>IFERROR(VLOOKUP(B27,Rookies!$V$93:$X$134,3,FALSE),0)</f>
        <v>0</v>
      </c>
      <c r="M27" s="154">
        <f>IFERROR(VLOOKUP(B27,Rookies!$Z$93:$AB$134,3,FALSE),0)</f>
        <v>0</v>
      </c>
      <c r="N27" s="155">
        <f>IFERROR(VLOOKUP(B27,Rookies!$AD$93:$AF$134,3,FALSE),0)</f>
        <v>0</v>
      </c>
      <c r="O27" s="77"/>
    </row>
    <row r="28" spans="1:15" ht="15" customHeight="1">
      <c r="A28" s="195" t="str">
        <f>Rookies!A20</f>
        <v>No</v>
      </c>
      <c r="B28" s="98" t="str">
        <f>Rookies!B20</f>
        <v>Jedd Wrigley</v>
      </c>
      <c r="C28" s="98">
        <f t="shared" si="0"/>
        <v>50</v>
      </c>
      <c r="D28" s="153">
        <f t="shared" si="1"/>
        <v>50</v>
      </c>
      <c r="E28" s="90">
        <f>IFERROR(VLOOKUP(B28,Rookies!$B$93:$D$134,3,FALSE),0)</f>
        <v>36</v>
      </c>
      <c r="F28" s="90">
        <f>IFERROR(VLOOKUP(B28,Rookies!$F$93:$H$134,3,FALSE),0)</f>
        <v>0</v>
      </c>
      <c r="G28" s="77"/>
      <c r="H28" s="90">
        <f>IFERROR(VLOOKUP(B28,Rookies!$J$93:$L$134,3,FALSE),0)</f>
        <v>14</v>
      </c>
      <c r="I28" s="90">
        <f>IFERROR(VLOOKUP(B28,Rookies!$N$93:$P$134,3,FALSE),0)</f>
        <v>0</v>
      </c>
      <c r="J28" s="154">
        <f>IFERROR(VLOOKUP(B28,Rookies!$R$93:$T$134,3,FALSE),0)</f>
        <v>0</v>
      </c>
      <c r="K28" s="77"/>
      <c r="L28" s="154">
        <f>IFERROR(VLOOKUP(B28,Rookies!$V$93:$X$134,3,FALSE),0)</f>
        <v>0</v>
      </c>
      <c r="M28" s="154">
        <f>IFERROR(VLOOKUP(B28,Rookies!$Z$93:$AB$134,3,FALSE),0)</f>
        <v>0</v>
      </c>
      <c r="N28" s="155">
        <f>IFERROR(VLOOKUP(B28,Rookies!$AD$93:$AF$134,3,FALSE),0)</f>
        <v>0</v>
      </c>
      <c r="O28" s="77"/>
    </row>
    <row r="29" spans="1:15" ht="15" customHeight="1">
      <c r="A29" s="195" t="str">
        <f>Novice!A14</f>
        <v>Yes</v>
      </c>
      <c r="B29" s="98" t="str">
        <f>Novice!B14</f>
        <v>Koda Singh</v>
      </c>
      <c r="C29" s="98">
        <f t="shared" si="0"/>
        <v>49</v>
      </c>
      <c r="D29" s="153">
        <f t="shared" si="1"/>
        <v>49</v>
      </c>
      <c r="E29" s="90">
        <f>IFERROR(VLOOKUP(B29,Novice!$B$93:$D$134,3,FALSE),0)</f>
        <v>14</v>
      </c>
      <c r="F29" s="90">
        <f>IFERROR(VLOOKUP(B29,Novice!$F$93:$H$134,3,FALSE),0)</f>
        <v>0</v>
      </c>
      <c r="G29" s="77"/>
      <c r="H29" s="90">
        <f>IFERROR(VLOOKUP(B29,Novice!$J$93:$L$134,3,FALSE),0)</f>
        <v>35</v>
      </c>
      <c r="I29" s="90">
        <f>IFERROR(VLOOKUP(B29,Novice!$N$93:$P$134,3,FALSE),0)</f>
        <v>0</v>
      </c>
      <c r="J29" s="154">
        <f>IFERROR(VLOOKUP(B29,Novice!$R$93:$T$134,3,FALSE),0)</f>
        <v>0</v>
      </c>
      <c r="K29" s="77"/>
      <c r="L29" s="154">
        <f>IFERROR(VLOOKUP(B29,Novice!$V$93:$X$134,3,FALSE),0)</f>
        <v>0</v>
      </c>
      <c r="M29" s="154">
        <f>IFERROR(VLOOKUP(B29,Novice!$Z$93:$AB$134,3,FALSE),0)</f>
        <v>0</v>
      </c>
      <c r="N29" s="155">
        <f>IFERROR(VLOOKUP(B29,Novice!$AD$93:$AF$134,3,FALSE),0)</f>
        <v>0</v>
      </c>
      <c r="O29" s="77"/>
    </row>
    <row r="30" spans="1:15" ht="15" customHeight="1">
      <c r="A30" s="195" t="str">
        <f>Rookies!A21</f>
        <v>No</v>
      </c>
      <c r="B30" s="98" t="str">
        <f>Rookies!B21</f>
        <v>Daniel Driscoll</v>
      </c>
      <c r="C30" s="98">
        <f t="shared" si="0"/>
        <v>45</v>
      </c>
      <c r="D30" s="153">
        <f t="shared" si="1"/>
        <v>45</v>
      </c>
      <c r="E30" s="90">
        <f>IFERROR(VLOOKUP(B30,Rookies!$B$93:$D$134,3,FALSE),0)</f>
        <v>24</v>
      </c>
      <c r="F30" s="90">
        <f>IFERROR(VLOOKUP(B30,Rookies!$F$93:$H$134,3,FALSE),0)</f>
        <v>0</v>
      </c>
      <c r="G30" s="77"/>
      <c r="H30" s="90">
        <f>IFERROR(VLOOKUP(B30,Rookies!$J$93:$L$134,3,FALSE),0)</f>
        <v>0</v>
      </c>
      <c r="I30" s="90">
        <f>IFERROR(VLOOKUP(B30,Rookies!$N$93:$P$134,3,FALSE),0)</f>
        <v>21</v>
      </c>
      <c r="J30" s="154">
        <f>IFERROR(VLOOKUP(B30,Rookies!$R$93:$T$134,3,FALSE),0)</f>
        <v>0</v>
      </c>
      <c r="K30" s="77"/>
      <c r="L30" s="154">
        <f>IFERROR(VLOOKUP(B30,Rookies!$V$93:$X$134,3,FALSE),0)</f>
        <v>0</v>
      </c>
      <c r="M30" s="154">
        <f>IFERROR(VLOOKUP(B30,Rookies!$Z$93:$AB$134,3,FALSE),0)</f>
        <v>0</v>
      </c>
      <c r="N30" s="155">
        <f>IFERROR(VLOOKUP(B30,Rookies!$AD$93:$AF$134,3,FALSE),0)</f>
        <v>0</v>
      </c>
      <c r="O30" s="77"/>
    </row>
    <row r="31" spans="1:15" ht="15" customHeight="1">
      <c r="A31" s="195" t="str">
        <f>Rookies!A24</f>
        <v>No</v>
      </c>
      <c r="B31" s="98" t="str">
        <f>Rookies!B24</f>
        <v>Bethany Emr</v>
      </c>
      <c r="C31" s="98">
        <f t="shared" si="0"/>
        <v>40</v>
      </c>
      <c r="D31" s="153">
        <f t="shared" si="1"/>
        <v>40</v>
      </c>
      <c r="E31" s="90">
        <f>IFERROR(VLOOKUP(B31,Rookies!$B$93:$D$134,3,FALSE),0)</f>
        <v>0</v>
      </c>
      <c r="F31" s="90">
        <f>IFERROR(VLOOKUP(B31,Rookies!$F$93:$H$134,3,FALSE),0)</f>
        <v>0</v>
      </c>
      <c r="G31" s="77"/>
      <c r="H31" s="90">
        <f>IFERROR(VLOOKUP(B31,Rookies!$J$93:$L$134,3,FALSE),0)</f>
        <v>26</v>
      </c>
      <c r="I31" s="90">
        <f>IFERROR(VLOOKUP(B31,Rookies!$N$93:$P$134,3,FALSE),0)</f>
        <v>14</v>
      </c>
      <c r="J31" s="154">
        <f>IFERROR(VLOOKUP(B31,Rookies!$R$93:$T$134,3,FALSE),0)</f>
        <v>0</v>
      </c>
      <c r="K31" s="77"/>
      <c r="L31" s="154">
        <f>IFERROR(VLOOKUP(B31,Rookies!$V$93:$X$134,3,FALSE),0)</f>
        <v>0</v>
      </c>
      <c r="M31" s="154">
        <f>IFERROR(VLOOKUP(B31,Rookies!$Z$93:$AB$134,3,FALSE),0)</f>
        <v>0</v>
      </c>
      <c r="N31" s="155">
        <f>IFERROR(VLOOKUP(B31,Rookies!$AD$93:$AF$134,3,FALSE),0)</f>
        <v>0</v>
      </c>
      <c r="O31" s="77"/>
    </row>
    <row r="32" spans="1:15" ht="15" customHeight="1">
      <c r="A32" s="195" t="str">
        <f>Rookies!A22</f>
        <v>No</v>
      </c>
      <c r="B32" s="98" t="str">
        <f>Rookies!B22</f>
        <v>Daniel Quimby</v>
      </c>
      <c r="C32" s="98">
        <f t="shared" si="0"/>
        <v>38</v>
      </c>
      <c r="D32" s="153">
        <f t="shared" si="1"/>
        <v>38</v>
      </c>
      <c r="E32" s="90">
        <f>IFERROR(VLOOKUP(B32,Rookies!$B$93:$D$134,3,FALSE),0)</f>
        <v>38</v>
      </c>
      <c r="F32" s="90">
        <f>IFERROR(VLOOKUP(B32,Rookies!$F$93:$H$134,3,FALSE),0)</f>
        <v>0</v>
      </c>
      <c r="G32" s="77"/>
      <c r="H32" s="90">
        <f>IFERROR(VLOOKUP(B32,Rookies!$J$93:$L$134,3,FALSE),0)</f>
        <v>0</v>
      </c>
      <c r="I32" s="90">
        <f>IFERROR(VLOOKUP(B32,Rookies!$N$93:$P$134,3,FALSE),0)</f>
        <v>0</v>
      </c>
      <c r="J32" s="154">
        <f>IFERROR(VLOOKUP(B32,Rookies!$R$93:$T$134,3,FALSE),0)</f>
        <v>0</v>
      </c>
      <c r="K32" s="77"/>
      <c r="L32" s="154">
        <f>IFERROR(VLOOKUP(B32,Rookies!$V$93:$X$134,3,FALSE),0)</f>
        <v>0</v>
      </c>
      <c r="M32" s="154">
        <f>IFERROR(VLOOKUP(B32,Rookies!$Z$93:$AB$134,3,FALSE),0)</f>
        <v>0</v>
      </c>
      <c r="N32" s="155">
        <f>IFERROR(VLOOKUP(B32,Rookies!$AD$93:$AF$134,3,FALSE),0)</f>
        <v>0</v>
      </c>
      <c r="O32" s="77"/>
    </row>
    <row r="33" spans="1:15" ht="15" customHeight="1">
      <c r="A33" s="195" t="str">
        <f>Rookies!A23</f>
        <v>Yes</v>
      </c>
      <c r="B33" s="98" t="str">
        <f>Rookies!B23</f>
        <v>Jordan Holden</v>
      </c>
      <c r="C33" s="98">
        <f t="shared" si="0"/>
        <v>34</v>
      </c>
      <c r="D33" s="153">
        <f t="shared" si="1"/>
        <v>34</v>
      </c>
      <c r="E33" s="90">
        <f>IFERROR(VLOOKUP(B33,Rookies!$B$93:$D$134,3,FALSE),0)</f>
        <v>34</v>
      </c>
      <c r="F33" s="90">
        <f>IFERROR(VLOOKUP(B33,Rookies!$F$93:$H$134,3,FALSE),0)</f>
        <v>0</v>
      </c>
      <c r="G33" s="77"/>
      <c r="H33" s="90">
        <f>IFERROR(VLOOKUP(B33,Rookies!$J$93:$L$134,3,FALSE),0)</f>
        <v>0</v>
      </c>
      <c r="I33" s="90">
        <f>IFERROR(VLOOKUP(B33,Rookies!$N$93:$P$134,3,FALSE),0)</f>
        <v>0</v>
      </c>
      <c r="J33" s="154">
        <f>IFERROR(VLOOKUP(B33,Rookies!$R$93:$T$134,3,FALSE),0)</f>
        <v>0</v>
      </c>
      <c r="K33" s="77"/>
      <c r="L33" s="154">
        <f>IFERROR(VLOOKUP(B33,Rookies!$V$93:$X$134,3,FALSE),0)</f>
        <v>0</v>
      </c>
      <c r="M33" s="154">
        <f>IFERROR(VLOOKUP(B33,Rookies!$Z$93:$AB$134,3,FALSE),0)</f>
        <v>0</v>
      </c>
      <c r="N33" s="155">
        <f>IFERROR(VLOOKUP(B33,Rookies!$AD$93:$AF$134,3,FALSE),0)</f>
        <v>0</v>
      </c>
      <c r="O33" s="77"/>
    </row>
    <row r="34" spans="1:15" ht="15" customHeight="1">
      <c r="A34" s="195" t="str">
        <f>Novice!A16</f>
        <v>No</v>
      </c>
      <c r="B34" s="98" t="str">
        <f>Novice!B16</f>
        <v>Daniel Banks</v>
      </c>
      <c r="C34" s="98">
        <f t="shared" si="0"/>
        <v>33</v>
      </c>
      <c r="D34" s="153">
        <f t="shared" si="1"/>
        <v>33</v>
      </c>
      <c r="E34" s="90">
        <f>IFERROR(VLOOKUP(B34,Novice!$B$93:$D$134,3,FALSE),0)</f>
        <v>0</v>
      </c>
      <c r="F34" s="90">
        <f>IFERROR(VLOOKUP(B34,Novice!$F$93:$H$134,3,FALSE),0)</f>
        <v>0</v>
      </c>
      <c r="G34" s="77"/>
      <c r="H34" s="90">
        <f>IFERROR(VLOOKUP(B34,Novice!$J$93:$L$134,3,FALSE),0)</f>
        <v>0</v>
      </c>
      <c r="I34" s="90">
        <f>IFERROR(VLOOKUP(B34,Novice!$N$93:$P$134,3,FALSE),0)</f>
        <v>33</v>
      </c>
      <c r="J34" s="154">
        <f>IFERROR(VLOOKUP(B34,Novice!$R$93:$T$134,3,FALSE),0)</f>
        <v>0</v>
      </c>
      <c r="K34" s="77"/>
      <c r="L34" s="154">
        <f>IFERROR(VLOOKUP(B34,Novice!$V$93:$X$134,3,FALSE),0)</f>
        <v>0</v>
      </c>
      <c r="M34" s="154">
        <f>IFERROR(VLOOKUP(B34,Novice!$Z$93:$AB$134,3,FALSE),0)</f>
        <v>0</v>
      </c>
      <c r="N34" s="155">
        <f>IFERROR(VLOOKUP(B34,Novice!$AD$93:$AF$134,3,FALSE),0)</f>
        <v>0</v>
      </c>
      <c r="O34" s="77"/>
    </row>
    <row r="35" spans="1:15" ht="15" customHeight="1">
      <c r="A35" s="195" t="str">
        <f>Novice!A15</f>
        <v>No</v>
      </c>
      <c r="B35" s="98" t="str">
        <f>Novice!B15</f>
        <v>Zalia Mckinnon</v>
      </c>
      <c r="C35" s="98">
        <f t="shared" si="0"/>
        <v>29</v>
      </c>
      <c r="D35" s="153">
        <f t="shared" si="1"/>
        <v>29</v>
      </c>
      <c r="E35" s="90">
        <f>IFERROR(VLOOKUP(B35,Novice!$B$93:$D$134,3,FALSE),0)</f>
        <v>29</v>
      </c>
      <c r="F35" s="90">
        <f>IFERROR(VLOOKUP(B35,Novice!$F$93:$H$134,3,FALSE),0)</f>
        <v>0</v>
      </c>
      <c r="G35" s="77"/>
      <c r="H35" s="90">
        <f>IFERROR(VLOOKUP(B35,Novice!$J$93:$L$134,3,FALSE),0)</f>
        <v>0</v>
      </c>
      <c r="I35" s="90">
        <f>IFERROR(VLOOKUP(B35,Novice!$N$93:$P$134,3,FALSE),0)</f>
        <v>0</v>
      </c>
      <c r="J35" s="154">
        <f>IFERROR(VLOOKUP(B35,Novice!$R$93:$T$134,3,FALSE),0)</f>
        <v>0</v>
      </c>
      <c r="K35" s="77"/>
      <c r="L35" s="154">
        <f>IFERROR(VLOOKUP(B35,Novice!$V$93:$X$134,3,FALSE),0)</f>
        <v>0</v>
      </c>
      <c r="M35" s="154">
        <f>IFERROR(VLOOKUP(B35,Novice!$Z$93:$AB$134,3,FALSE),0)</f>
        <v>0</v>
      </c>
      <c r="N35" s="155">
        <f>IFERROR(VLOOKUP(B35,Novice!$AD$93:$AF$134,3,FALSE),0)</f>
        <v>0</v>
      </c>
      <c r="O35" s="77"/>
    </row>
    <row r="36" spans="1:15" ht="15" customHeight="1">
      <c r="A36" s="195" t="str">
        <f>Rookies!A25</f>
        <v>No</v>
      </c>
      <c r="B36" s="98" t="str">
        <f>Rookies!B25</f>
        <v>Ayrton De Nova</v>
      </c>
      <c r="C36" s="98">
        <f t="shared" si="0"/>
        <v>26</v>
      </c>
      <c r="D36" s="153">
        <f t="shared" si="1"/>
        <v>26</v>
      </c>
      <c r="E36" s="90">
        <f>IFERROR(VLOOKUP(B36,Rookies!$B$93:$D$134,3,FALSE),0)</f>
        <v>0</v>
      </c>
      <c r="F36" s="90">
        <f>IFERROR(VLOOKUP(B36,Rookies!$F$93:$H$134,3,FALSE),0)</f>
        <v>26</v>
      </c>
      <c r="G36" s="77"/>
      <c r="H36" s="90">
        <f>IFERROR(VLOOKUP(B36,Rookies!$J$93:$L$134,3,FALSE),0)</f>
        <v>0</v>
      </c>
      <c r="I36" s="90">
        <f>IFERROR(VLOOKUP(B36,Rookies!$N$93:$P$134,3,FALSE),0)</f>
        <v>0</v>
      </c>
      <c r="J36" s="154">
        <f>IFERROR(VLOOKUP(B36,Rookies!$R$93:$T$134,3,FALSE),0)</f>
        <v>0</v>
      </c>
      <c r="K36" s="77"/>
      <c r="L36" s="154">
        <f>IFERROR(VLOOKUP(B36,Rookies!$V$93:$X$134,3,FALSE),0)</f>
        <v>0</v>
      </c>
      <c r="M36" s="154">
        <f>IFERROR(VLOOKUP(B36,Rookies!$Z$93:$AB$134,3,FALSE),0)</f>
        <v>0</v>
      </c>
      <c r="N36" s="155">
        <f>IFERROR(VLOOKUP(B36,Rookies!$AD$93:$AF$134,3,FALSE),0)</f>
        <v>0</v>
      </c>
      <c r="O36" s="77"/>
    </row>
    <row r="37" spans="1:15" ht="15" customHeight="1">
      <c r="A37" s="195" t="str">
        <f>Novice!A17</f>
        <v>No</v>
      </c>
      <c r="B37" s="98" t="str">
        <f>Novice!B17</f>
        <v>Neel Vats</v>
      </c>
      <c r="C37" s="98">
        <f t="shared" si="0"/>
        <v>14</v>
      </c>
      <c r="D37" s="153">
        <f t="shared" si="1"/>
        <v>14</v>
      </c>
      <c r="E37" s="90">
        <f>IFERROR(VLOOKUP(B37,Novice!$B$93:$D$134,3,FALSE),0)</f>
        <v>0</v>
      </c>
      <c r="F37" s="90">
        <f>IFERROR(VLOOKUP(B37,Novice!$F$93:$H$134,3,FALSE),0)</f>
        <v>0</v>
      </c>
      <c r="G37" s="77"/>
      <c r="H37" s="90">
        <f>IFERROR(VLOOKUP(B37,Novice!$J$93:$L$134,3,FALSE),0)</f>
        <v>14</v>
      </c>
      <c r="I37" s="90">
        <f>IFERROR(VLOOKUP(B37,Novice!$N$93:$P$134,3,FALSE),0)</f>
        <v>0</v>
      </c>
      <c r="J37" s="154">
        <f>IFERROR(VLOOKUP(B37,Novice!$R$93:$T$134,3,FALSE),0)</f>
        <v>0</v>
      </c>
      <c r="K37" s="77"/>
      <c r="L37" s="154">
        <f>IFERROR(VLOOKUP(B37,Novice!$V$93:$X$134,3,FALSE),0)</f>
        <v>0</v>
      </c>
      <c r="M37" s="154">
        <f>IFERROR(VLOOKUP(B37,Novice!$Z$93:$AB$134,3,FALSE),0)</f>
        <v>0</v>
      </c>
      <c r="N37" s="155">
        <f>IFERROR(VLOOKUP(B37,Novice!$AD$93:$AF$134,3,FALSE),0)</f>
        <v>0</v>
      </c>
      <c r="O37" s="77"/>
    </row>
    <row r="38" spans="1:15" ht="15" customHeight="1">
      <c r="A38" s="195">
        <f>Novice!A18</f>
        <v>0</v>
      </c>
      <c r="B38" s="98">
        <f>Novice!B18</f>
        <v>0</v>
      </c>
      <c r="C38" s="98">
        <f t="shared" ref="C38:C69" si="2">SUM(E38:O38)</f>
        <v>0</v>
      </c>
      <c r="D38" s="153">
        <f t="shared" ref="D38:D69" si="3">SUM(E38:O38)-MIN(E38:I38)</f>
        <v>0</v>
      </c>
      <c r="E38" s="90">
        <f>IFERROR(VLOOKUP(B38,Novice!$B$93:$D$134,3,FALSE),0)</f>
        <v>0</v>
      </c>
      <c r="F38" s="90">
        <f>IFERROR(VLOOKUP(B38,Novice!$F$93:$H$134,3,FALSE),0)</f>
        <v>0</v>
      </c>
      <c r="G38" s="77"/>
      <c r="H38" s="90">
        <f>IFERROR(VLOOKUP(B38,Novice!$J$93:$L$134,3,FALSE),0)</f>
        <v>0</v>
      </c>
      <c r="I38" s="90">
        <f>IFERROR(VLOOKUP(B38,Novice!$N$93:$P$134,3,FALSE),0)</f>
        <v>0</v>
      </c>
      <c r="J38" s="154">
        <f>IFERROR(VLOOKUP(B38,Novice!$R$93:$T$134,3,FALSE),0)</f>
        <v>0</v>
      </c>
      <c r="K38" s="77"/>
      <c r="L38" s="154">
        <f>IFERROR(VLOOKUP(B38,Novice!$V$93:$X$134,3,FALSE),0)</f>
        <v>0</v>
      </c>
      <c r="M38" s="154">
        <f>IFERROR(VLOOKUP(B38,Novice!$Z$93:$AB$134,3,FALSE),0)</f>
        <v>0</v>
      </c>
      <c r="N38" s="155">
        <f>IFERROR(VLOOKUP(B38,Novice!$AD$93:$AF$134,3,FALSE),0)</f>
        <v>0</v>
      </c>
      <c r="O38" s="77"/>
    </row>
    <row r="39" spans="1:15" ht="15" customHeight="1">
      <c r="A39" s="195">
        <f>Novice!A19</f>
        <v>0</v>
      </c>
      <c r="B39" s="98">
        <f>Novice!B19</f>
        <v>0</v>
      </c>
      <c r="C39" s="98">
        <f t="shared" si="2"/>
        <v>0</v>
      </c>
      <c r="D39" s="153">
        <f t="shared" si="3"/>
        <v>0</v>
      </c>
      <c r="E39" s="90">
        <f>IFERROR(VLOOKUP(B39,Novice!$B$93:$D$134,3,FALSE),0)</f>
        <v>0</v>
      </c>
      <c r="F39" s="90">
        <f>IFERROR(VLOOKUP(B39,Novice!$F$93:$H$134,3,FALSE),0)</f>
        <v>0</v>
      </c>
      <c r="G39" s="77"/>
      <c r="H39" s="90">
        <f>IFERROR(VLOOKUP(B39,Novice!$J$93:$L$134,3,FALSE),0)</f>
        <v>0</v>
      </c>
      <c r="I39" s="90">
        <f>IFERROR(VLOOKUP(B39,Novice!$N$93:$P$134,3,FALSE),0)</f>
        <v>0</v>
      </c>
      <c r="J39" s="154">
        <f>IFERROR(VLOOKUP(B39,Novice!$R$93:$T$134,3,FALSE),0)</f>
        <v>0</v>
      </c>
      <c r="K39" s="77"/>
      <c r="L39" s="154">
        <f>IFERROR(VLOOKUP(B39,Novice!$V$93:$X$134,3,FALSE),0)</f>
        <v>0</v>
      </c>
      <c r="M39" s="154">
        <f>IFERROR(VLOOKUP(B39,Novice!$Z$93:$AB$134,3,FALSE),0)</f>
        <v>0</v>
      </c>
      <c r="N39" s="155">
        <f>IFERROR(VLOOKUP(B39,Novice!$AD$93:$AF$134,3,FALSE),0)</f>
        <v>0</v>
      </c>
      <c r="O39" s="77"/>
    </row>
    <row r="40" spans="1:15" ht="15" customHeight="1">
      <c r="A40" s="195">
        <f>Novice!A20</f>
        <v>0</v>
      </c>
      <c r="B40" s="98">
        <f>Novice!B20</f>
        <v>0</v>
      </c>
      <c r="C40" s="98">
        <f t="shared" si="2"/>
        <v>0</v>
      </c>
      <c r="D40" s="153">
        <f t="shared" si="3"/>
        <v>0</v>
      </c>
      <c r="E40" s="90">
        <f>IFERROR(VLOOKUP(B40,Novice!$B$93:$D$134,3,FALSE),0)</f>
        <v>0</v>
      </c>
      <c r="F40" s="90">
        <f>IFERROR(VLOOKUP(B40,Novice!$F$93:$H$134,3,FALSE),0)</f>
        <v>0</v>
      </c>
      <c r="G40" s="77"/>
      <c r="H40" s="90">
        <f>IFERROR(VLOOKUP(B40,Novice!$J$93:$L$134,3,FALSE),0)</f>
        <v>0</v>
      </c>
      <c r="I40" s="90">
        <f>IFERROR(VLOOKUP(B40,Novice!$N$93:$P$134,3,FALSE),0)</f>
        <v>0</v>
      </c>
      <c r="J40" s="154">
        <f>IFERROR(VLOOKUP(B40,Novice!$R$93:$T$134,3,FALSE),0)</f>
        <v>0</v>
      </c>
      <c r="K40" s="77"/>
      <c r="L40" s="154">
        <f>IFERROR(VLOOKUP(B40,Novice!$V$93:$X$134,3,FALSE),0)</f>
        <v>0</v>
      </c>
      <c r="M40" s="154">
        <f>IFERROR(VLOOKUP(B40,Novice!$Z$93:$AB$134,3,FALSE),0)</f>
        <v>0</v>
      </c>
      <c r="N40" s="155">
        <f>IFERROR(VLOOKUP(B40,Novice!$AD$93:$AF$134,3,FALSE),0)</f>
        <v>0</v>
      </c>
      <c r="O40" s="77"/>
    </row>
    <row r="41" spans="1:15" ht="15" customHeight="1">
      <c r="A41" s="195">
        <f>Novice!A21</f>
        <v>0</v>
      </c>
      <c r="B41" s="98">
        <f>Novice!B21</f>
        <v>0</v>
      </c>
      <c r="C41" s="98">
        <f t="shared" si="2"/>
        <v>0</v>
      </c>
      <c r="D41" s="153">
        <f t="shared" si="3"/>
        <v>0</v>
      </c>
      <c r="E41" s="90">
        <f>IFERROR(VLOOKUP(B41,Novice!$B$93:$D$134,3,FALSE),0)</f>
        <v>0</v>
      </c>
      <c r="F41" s="90">
        <f>IFERROR(VLOOKUP(B41,Novice!$F$93:$H$134,3,FALSE),0)</f>
        <v>0</v>
      </c>
      <c r="G41" s="77"/>
      <c r="H41" s="90">
        <f>IFERROR(VLOOKUP(B41,Novice!$J$93:$L$134,3,FALSE),0)</f>
        <v>0</v>
      </c>
      <c r="I41" s="90">
        <f>IFERROR(VLOOKUP(B41,Novice!$N$93:$P$134,3,FALSE),0)</f>
        <v>0</v>
      </c>
      <c r="J41" s="154">
        <f>IFERROR(VLOOKUP(B41,Novice!$R$93:$T$134,3,FALSE),0)</f>
        <v>0</v>
      </c>
      <c r="K41" s="77"/>
      <c r="L41" s="154">
        <f>IFERROR(VLOOKUP(B41,Novice!$V$93:$X$134,3,FALSE),0)</f>
        <v>0</v>
      </c>
      <c r="M41" s="154">
        <f>IFERROR(VLOOKUP(B41,Novice!$Z$93:$AB$134,3,FALSE),0)</f>
        <v>0</v>
      </c>
      <c r="N41" s="155">
        <f>IFERROR(VLOOKUP(B41,Novice!$AD$93:$AF$134,3,FALSE),0)</f>
        <v>0</v>
      </c>
      <c r="O41" s="77"/>
    </row>
    <row r="42" spans="1:15" ht="15" customHeight="1">
      <c r="A42" s="195">
        <f>Novice!A22</f>
        <v>0</v>
      </c>
      <c r="B42" s="98">
        <f>Novice!B22</f>
        <v>0</v>
      </c>
      <c r="C42" s="98">
        <f t="shared" si="2"/>
        <v>0</v>
      </c>
      <c r="D42" s="153">
        <f t="shared" si="3"/>
        <v>0</v>
      </c>
      <c r="E42" s="90">
        <f>IFERROR(VLOOKUP(B42,Novice!$B$93:$D$134,3,FALSE),0)</f>
        <v>0</v>
      </c>
      <c r="F42" s="90">
        <f>IFERROR(VLOOKUP(B42,Novice!$F$93:$H$134,3,FALSE),0)</f>
        <v>0</v>
      </c>
      <c r="G42" s="77"/>
      <c r="H42" s="90">
        <f>IFERROR(VLOOKUP(B42,Novice!$J$93:$L$134,3,FALSE),0)</f>
        <v>0</v>
      </c>
      <c r="I42" s="90">
        <f>IFERROR(VLOOKUP(B42,Novice!$N$93:$P$134,3,FALSE),0)</f>
        <v>0</v>
      </c>
      <c r="J42" s="154">
        <f>IFERROR(VLOOKUP(B42,Novice!$R$93:$T$134,3,FALSE),0)</f>
        <v>0</v>
      </c>
      <c r="K42" s="77"/>
      <c r="L42" s="154">
        <f>IFERROR(VLOOKUP(B42,Novice!$V$93:$X$134,3,FALSE),0)</f>
        <v>0</v>
      </c>
      <c r="M42" s="154">
        <f>IFERROR(VLOOKUP(B42,Novice!$Z$93:$AB$134,3,FALSE),0)</f>
        <v>0</v>
      </c>
      <c r="N42" s="155">
        <f>IFERROR(VLOOKUP(B42,Novice!$AD$93:$AF$134,3,FALSE),0)</f>
        <v>0</v>
      </c>
      <c r="O42" s="77"/>
    </row>
    <row r="43" spans="1:15" ht="15" customHeight="1">
      <c r="A43" s="195">
        <f>Novice!A23</f>
        <v>0</v>
      </c>
      <c r="B43" s="98">
        <f>Novice!B23</f>
        <v>0</v>
      </c>
      <c r="C43" s="98">
        <f t="shared" si="2"/>
        <v>0</v>
      </c>
      <c r="D43" s="153">
        <f t="shared" si="3"/>
        <v>0</v>
      </c>
      <c r="E43" s="90">
        <f>IFERROR(VLOOKUP(B43,Novice!$B$93:$D$134,3,FALSE),0)</f>
        <v>0</v>
      </c>
      <c r="F43" s="90">
        <f>IFERROR(VLOOKUP(B43,Novice!$F$93:$H$134,3,FALSE),0)</f>
        <v>0</v>
      </c>
      <c r="G43" s="77"/>
      <c r="H43" s="90">
        <f>IFERROR(VLOOKUP(B43,Novice!$J$93:$L$134,3,FALSE),0)</f>
        <v>0</v>
      </c>
      <c r="I43" s="90">
        <f>IFERROR(VLOOKUP(B43,Novice!$N$93:$P$134,3,FALSE),0)</f>
        <v>0</v>
      </c>
      <c r="J43" s="154">
        <f>IFERROR(VLOOKUP(B43,Novice!$R$93:$T$134,3,FALSE),0)</f>
        <v>0</v>
      </c>
      <c r="K43" s="77"/>
      <c r="L43" s="154">
        <f>IFERROR(VLOOKUP(B43,Novice!$V$93:$X$134,3,FALSE),0)</f>
        <v>0</v>
      </c>
      <c r="M43" s="154">
        <f>IFERROR(VLOOKUP(B43,Novice!$Z$93:$AB$134,3,FALSE),0)</f>
        <v>0</v>
      </c>
      <c r="N43" s="155">
        <f>IFERROR(VLOOKUP(B43,Novice!$AD$93:$AF$134,3,FALSE),0)</f>
        <v>0</v>
      </c>
      <c r="O43" s="77"/>
    </row>
    <row r="44" spans="1:15" ht="15" customHeight="1">
      <c r="A44" s="195">
        <f>Novice!A24</f>
        <v>0</v>
      </c>
      <c r="B44" s="98">
        <f>Novice!B24</f>
        <v>0</v>
      </c>
      <c r="C44" s="98">
        <f t="shared" si="2"/>
        <v>0</v>
      </c>
      <c r="D44" s="153">
        <f t="shared" si="3"/>
        <v>0</v>
      </c>
      <c r="E44" s="90">
        <f>IFERROR(VLOOKUP(B44,Novice!$B$93:$D$134,3,FALSE),0)</f>
        <v>0</v>
      </c>
      <c r="F44" s="90">
        <f>IFERROR(VLOOKUP(B44,Novice!$F$93:$H$134,3,FALSE),0)</f>
        <v>0</v>
      </c>
      <c r="G44" s="77"/>
      <c r="H44" s="90">
        <f>IFERROR(VLOOKUP(B44,Novice!$J$93:$L$134,3,FALSE),0)</f>
        <v>0</v>
      </c>
      <c r="I44" s="90">
        <f>IFERROR(VLOOKUP(B44,Novice!$N$93:$P$134,3,FALSE),0)</f>
        <v>0</v>
      </c>
      <c r="J44" s="154">
        <f>IFERROR(VLOOKUP(B44,Novice!$R$93:$T$134,3,FALSE),0)</f>
        <v>0</v>
      </c>
      <c r="K44" s="77"/>
      <c r="L44" s="154">
        <f>IFERROR(VLOOKUP(B44,Novice!$V$93:$X$134,3,FALSE),0)</f>
        <v>0</v>
      </c>
      <c r="M44" s="154">
        <f>IFERROR(VLOOKUP(B44,Novice!$Z$93:$AB$134,3,FALSE),0)</f>
        <v>0</v>
      </c>
      <c r="N44" s="155">
        <f>IFERROR(VLOOKUP(B44,Novice!$AD$93:$AF$134,3,FALSE),0)</f>
        <v>0</v>
      </c>
      <c r="O44" s="77"/>
    </row>
    <row r="45" spans="1:15" ht="15" customHeight="1">
      <c r="A45" s="195">
        <f>Novice!A25</f>
        <v>0</v>
      </c>
      <c r="B45" s="98">
        <f>Novice!B25</f>
        <v>0</v>
      </c>
      <c r="C45" s="98">
        <f t="shared" si="2"/>
        <v>0</v>
      </c>
      <c r="D45" s="153">
        <f t="shared" si="3"/>
        <v>0</v>
      </c>
      <c r="E45" s="90">
        <f>IFERROR(VLOOKUP(B45,Novice!$B$93:$D$134,3,FALSE),0)</f>
        <v>0</v>
      </c>
      <c r="F45" s="90">
        <f>IFERROR(VLOOKUP(B45,Novice!$F$93:$H$134,3,FALSE),0)</f>
        <v>0</v>
      </c>
      <c r="G45" s="77"/>
      <c r="H45" s="90">
        <f>IFERROR(VLOOKUP(B45,Novice!$J$93:$L$134,3,FALSE),0)</f>
        <v>0</v>
      </c>
      <c r="I45" s="90">
        <f>IFERROR(VLOOKUP(B45,Novice!$N$93:$P$134,3,FALSE),0)</f>
        <v>0</v>
      </c>
      <c r="J45" s="154">
        <f>IFERROR(VLOOKUP(B45,Novice!$R$93:$T$134,3,FALSE),0)</f>
        <v>0</v>
      </c>
      <c r="K45" s="77"/>
      <c r="L45" s="154">
        <f>IFERROR(VLOOKUP(B45,Novice!$V$93:$X$134,3,FALSE),0)</f>
        <v>0</v>
      </c>
      <c r="M45" s="154">
        <f>IFERROR(VLOOKUP(B45,Novice!$Z$93:$AB$134,3,FALSE),0)</f>
        <v>0</v>
      </c>
      <c r="N45" s="155">
        <f>IFERROR(VLOOKUP(B45,Novice!$AD$93:$AF$134,3,FALSE),0)</f>
        <v>0</v>
      </c>
      <c r="O45" s="77"/>
    </row>
    <row r="46" spans="1:15" ht="15" customHeight="1">
      <c r="A46" s="195">
        <f>Novice!A26</f>
        <v>0</v>
      </c>
      <c r="B46" s="98">
        <f>Novice!B26</f>
        <v>0</v>
      </c>
      <c r="C46" s="98">
        <f t="shared" si="2"/>
        <v>0</v>
      </c>
      <c r="D46" s="153">
        <f t="shared" si="3"/>
        <v>0</v>
      </c>
      <c r="E46" s="90">
        <f>IFERROR(VLOOKUP(B46,Novice!$B$93:$D$134,3,FALSE),0)</f>
        <v>0</v>
      </c>
      <c r="F46" s="90">
        <f>IFERROR(VLOOKUP(B46,Novice!$F$93:$H$134,3,FALSE),0)</f>
        <v>0</v>
      </c>
      <c r="G46" s="77"/>
      <c r="H46" s="90">
        <f>IFERROR(VLOOKUP(B46,Novice!$J$93:$L$134,3,FALSE),0)</f>
        <v>0</v>
      </c>
      <c r="I46" s="90">
        <f>IFERROR(VLOOKUP(B46,Novice!$N$93:$P$134,3,FALSE),0)</f>
        <v>0</v>
      </c>
      <c r="J46" s="154">
        <f>IFERROR(VLOOKUP(B46,Novice!$R$93:$T$134,3,FALSE),0)</f>
        <v>0</v>
      </c>
      <c r="K46" s="77"/>
      <c r="L46" s="154">
        <f>IFERROR(VLOOKUP(B46,Novice!$V$93:$X$134,3,FALSE),0)</f>
        <v>0</v>
      </c>
      <c r="M46" s="154">
        <f>IFERROR(VLOOKUP(B46,Novice!$Z$93:$AB$134,3,FALSE),0)</f>
        <v>0</v>
      </c>
      <c r="N46" s="155">
        <f>IFERROR(VLOOKUP(B46,Novice!$AD$93:$AF$134,3,FALSE),0)</f>
        <v>0</v>
      </c>
      <c r="O46" s="77"/>
    </row>
    <row r="47" spans="1:15" ht="15" customHeight="1">
      <c r="A47" s="195">
        <f>Novice!A27</f>
        <v>0</v>
      </c>
      <c r="B47" s="98">
        <f>Novice!B27</f>
        <v>0</v>
      </c>
      <c r="C47" s="98">
        <f t="shared" si="2"/>
        <v>0</v>
      </c>
      <c r="D47" s="153">
        <f t="shared" si="3"/>
        <v>0</v>
      </c>
      <c r="E47" s="90">
        <f>IFERROR(VLOOKUP(B47,Novice!$B$93:$D$134,3,FALSE),0)</f>
        <v>0</v>
      </c>
      <c r="F47" s="90">
        <f>IFERROR(VLOOKUP(B47,Novice!$F$93:$H$134,3,FALSE),0)</f>
        <v>0</v>
      </c>
      <c r="G47" s="77"/>
      <c r="H47" s="90">
        <f>IFERROR(VLOOKUP(B47,Novice!$J$93:$L$134,3,FALSE),0)</f>
        <v>0</v>
      </c>
      <c r="I47" s="90">
        <f>IFERROR(VLOOKUP(B47,Novice!$N$93:$P$134,3,FALSE),0)</f>
        <v>0</v>
      </c>
      <c r="J47" s="154">
        <f>IFERROR(VLOOKUP(B47,Novice!$R$93:$T$134,3,FALSE),0)</f>
        <v>0</v>
      </c>
      <c r="K47" s="77"/>
      <c r="L47" s="154">
        <f>IFERROR(VLOOKUP(B47,Novice!$V$93:$X$134,3,FALSE),0)</f>
        <v>0</v>
      </c>
      <c r="M47" s="154">
        <f>IFERROR(VLOOKUP(B47,Novice!$Z$93:$AB$134,3,FALSE),0)</f>
        <v>0</v>
      </c>
      <c r="N47" s="155">
        <f>IFERROR(VLOOKUP(B47,Novice!$AD$93:$AF$134,3,FALSE),0)</f>
        <v>0</v>
      </c>
      <c r="O47" s="77"/>
    </row>
    <row r="48" spans="1:15" ht="15" customHeight="1">
      <c r="A48" s="195">
        <f>Novice!A28</f>
        <v>0</v>
      </c>
      <c r="B48" s="98">
        <f>Novice!B28</f>
        <v>0</v>
      </c>
      <c r="C48" s="98">
        <f t="shared" si="2"/>
        <v>0</v>
      </c>
      <c r="D48" s="153">
        <f t="shared" si="3"/>
        <v>0</v>
      </c>
      <c r="E48" s="90">
        <f>IFERROR(VLOOKUP(B48,Novice!$B$93:$D$134,3,FALSE),0)</f>
        <v>0</v>
      </c>
      <c r="F48" s="90">
        <f>IFERROR(VLOOKUP(B48,Novice!$F$93:$H$134,3,FALSE),0)</f>
        <v>0</v>
      </c>
      <c r="G48" s="77"/>
      <c r="H48" s="90">
        <f>IFERROR(VLOOKUP(B48,Novice!$J$93:$L$134,3,FALSE),0)</f>
        <v>0</v>
      </c>
      <c r="I48" s="90">
        <f>IFERROR(VLOOKUP(B48,Novice!$N$93:$P$134,3,FALSE),0)</f>
        <v>0</v>
      </c>
      <c r="J48" s="154">
        <f>IFERROR(VLOOKUP(B48,Novice!$R$93:$T$134,3,FALSE),0)</f>
        <v>0</v>
      </c>
      <c r="K48" s="77"/>
      <c r="L48" s="154">
        <f>IFERROR(VLOOKUP(B48,Novice!$V$93:$X$134,3,FALSE),0)</f>
        <v>0</v>
      </c>
      <c r="M48" s="154">
        <f>IFERROR(VLOOKUP(B48,Novice!$Z$93:$AB$134,3,FALSE),0)</f>
        <v>0</v>
      </c>
      <c r="N48" s="155">
        <f>IFERROR(VLOOKUP(B48,Novice!$AD$93:$AF$134,3,FALSE),0)</f>
        <v>0</v>
      </c>
      <c r="O48" s="77"/>
    </row>
    <row r="49" spans="1:15" ht="15" customHeight="1">
      <c r="A49" s="195">
        <f>Novice!A29</f>
        <v>0</v>
      </c>
      <c r="B49" s="98">
        <f>Novice!B29</f>
        <v>0</v>
      </c>
      <c r="C49" s="98">
        <f t="shared" si="2"/>
        <v>0</v>
      </c>
      <c r="D49" s="153">
        <f t="shared" si="3"/>
        <v>0</v>
      </c>
      <c r="E49" s="90">
        <f>IFERROR(VLOOKUP(B49,Novice!$B$93:$D$134,3,FALSE),0)</f>
        <v>0</v>
      </c>
      <c r="F49" s="90">
        <f>IFERROR(VLOOKUP(B49,Novice!$F$93:$H$134,3,FALSE),0)</f>
        <v>0</v>
      </c>
      <c r="G49" s="77"/>
      <c r="H49" s="90">
        <f>IFERROR(VLOOKUP(B49,Novice!$J$93:$L$134,3,FALSE),0)</f>
        <v>0</v>
      </c>
      <c r="I49" s="90">
        <f>IFERROR(VLOOKUP(B49,Novice!$N$93:$P$134,3,FALSE),0)</f>
        <v>0</v>
      </c>
      <c r="J49" s="154">
        <f>IFERROR(VLOOKUP(B49,Novice!$R$93:$T$134,3,FALSE),0)</f>
        <v>0</v>
      </c>
      <c r="K49" s="77"/>
      <c r="L49" s="154">
        <f>IFERROR(VLOOKUP(B49,Novice!$V$93:$X$134,3,FALSE),0)</f>
        <v>0</v>
      </c>
      <c r="M49" s="154">
        <f>IFERROR(VLOOKUP(B49,Novice!$Z$93:$AB$134,3,FALSE),0)</f>
        <v>0</v>
      </c>
      <c r="N49" s="155">
        <f>IFERROR(VLOOKUP(B49,Novice!$AD$93:$AF$134,3,FALSE),0)</f>
        <v>0</v>
      </c>
      <c r="O49" s="77"/>
    </row>
    <row r="50" spans="1:15" ht="15" customHeight="1">
      <c r="A50" s="195">
        <f>Novice!A30</f>
        <v>0</v>
      </c>
      <c r="B50" s="98">
        <f>Novice!B30</f>
        <v>0</v>
      </c>
      <c r="C50" s="98">
        <f t="shared" si="2"/>
        <v>0</v>
      </c>
      <c r="D50" s="153">
        <f t="shared" si="3"/>
        <v>0</v>
      </c>
      <c r="E50" s="90">
        <f>IFERROR(VLOOKUP(B50,Novice!$B$93:$D$134,3,FALSE),0)</f>
        <v>0</v>
      </c>
      <c r="F50" s="90">
        <f>IFERROR(VLOOKUP(B50,Novice!$F$93:$H$134,3,FALSE),0)</f>
        <v>0</v>
      </c>
      <c r="G50" s="77"/>
      <c r="H50" s="90">
        <f>IFERROR(VLOOKUP(B50,Novice!$J$93:$L$134,3,FALSE),0)</f>
        <v>0</v>
      </c>
      <c r="I50" s="90">
        <f>IFERROR(VLOOKUP(B50,Novice!$N$93:$P$134,3,FALSE),0)</f>
        <v>0</v>
      </c>
      <c r="J50" s="154">
        <f>IFERROR(VLOOKUP(B50,Novice!$R$93:$T$134,3,FALSE),0)</f>
        <v>0</v>
      </c>
      <c r="K50" s="77"/>
      <c r="L50" s="154">
        <f>IFERROR(VLOOKUP(B50,Novice!$V$93:$X$134,3,FALSE),0)</f>
        <v>0</v>
      </c>
      <c r="M50" s="154">
        <f>IFERROR(VLOOKUP(B50,Novice!$Z$93:$AB$134,3,FALSE),0)</f>
        <v>0</v>
      </c>
      <c r="N50" s="155">
        <f>IFERROR(VLOOKUP(B50,Novice!$AD$93:$AF$134,3,FALSE),0)</f>
        <v>0</v>
      </c>
      <c r="O50" s="77"/>
    </row>
    <row r="51" spans="1:15" ht="15" customHeight="1">
      <c r="A51" s="195">
        <f>Novice!A31</f>
        <v>0</v>
      </c>
      <c r="B51" s="98">
        <f>Novice!B31</f>
        <v>0</v>
      </c>
      <c r="C51" s="98">
        <f t="shared" si="2"/>
        <v>0</v>
      </c>
      <c r="D51" s="153">
        <f t="shared" si="3"/>
        <v>0</v>
      </c>
      <c r="E51" s="90">
        <f>IFERROR(VLOOKUP(B51,Novice!$B$93:$D$134,3,FALSE),0)</f>
        <v>0</v>
      </c>
      <c r="F51" s="90">
        <f>IFERROR(VLOOKUP(B51,Novice!$F$93:$H$134,3,FALSE),0)</f>
        <v>0</v>
      </c>
      <c r="G51" s="77"/>
      <c r="H51" s="90">
        <f>IFERROR(VLOOKUP(B51,Novice!$J$93:$L$134,3,FALSE),0)</f>
        <v>0</v>
      </c>
      <c r="I51" s="90">
        <f>IFERROR(VLOOKUP(B51,Novice!$N$93:$P$134,3,FALSE),0)</f>
        <v>0</v>
      </c>
      <c r="J51" s="154">
        <f>IFERROR(VLOOKUP(B51,Novice!$R$93:$T$134,3,FALSE),0)</f>
        <v>0</v>
      </c>
      <c r="K51" s="77"/>
      <c r="L51" s="154">
        <f>IFERROR(VLOOKUP(B51,Novice!$V$93:$X$134,3,FALSE),0)</f>
        <v>0</v>
      </c>
      <c r="M51" s="154">
        <f>IFERROR(VLOOKUP(B51,Novice!$Z$93:$AB$134,3,FALSE),0)</f>
        <v>0</v>
      </c>
      <c r="N51" s="155">
        <f>IFERROR(VLOOKUP(B51,Novice!$AD$93:$AF$134,3,FALSE),0)</f>
        <v>0</v>
      </c>
      <c r="O51" s="77"/>
    </row>
    <row r="52" spans="1:15" ht="15" customHeight="1">
      <c r="A52" s="195">
        <f>Novice!A32</f>
        <v>0</v>
      </c>
      <c r="B52" s="98">
        <f>Novice!B32</f>
        <v>0</v>
      </c>
      <c r="C52" s="98">
        <f t="shared" si="2"/>
        <v>0</v>
      </c>
      <c r="D52" s="153">
        <f t="shared" si="3"/>
        <v>0</v>
      </c>
      <c r="E52" s="90">
        <f>IFERROR(VLOOKUP(B52,Novice!$B$93:$D$134,3,FALSE),0)</f>
        <v>0</v>
      </c>
      <c r="F52" s="90">
        <f>IFERROR(VLOOKUP(B52,Novice!$F$93:$H$134,3,FALSE),0)</f>
        <v>0</v>
      </c>
      <c r="G52" s="77"/>
      <c r="H52" s="90">
        <f>IFERROR(VLOOKUP(B52,Novice!$J$93:$L$134,3,FALSE),0)</f>
        <v>0</v>
      </c>
      <c r="I52" s="90">
        <f>IFERROR(VLOOKUP(B52,Novice!$N$93:$P$134,3,FALSE),0)</f>
        <v>0</v>
      </c>
      <c r="J52" s="154">
        <f>IFERROR(VLOOKUP(B52,Novice!$R$93:$T$134,3,FALSE),0)</f>
        <v>0</v>
      </c>
      <c r="K52" s="77"/>
      <c r="L52" s="154">
        <f>IFERROR(VLOOKUP(B52,Novice!$V$93:$X$134,3,FALSE),0)</f>
        <v>0</v>
      </c>
      <c r="M52" s="154">
        <f>IFERROR(VLOOKUP(B52,Novice!$Z$93:$AB$134,3,FALSE),0)</f>
        <v>0</v>
      </c>
      <c r="N52" s="155">
        <f>IFERROR(VLOOKUP(B52,Novice!$AD$93:$AF$134,3,FALSE),0)</f>
        <v>0</v>
      </c>
      <c r="O52" s="77"/>
    </row>
    <row r="53" spans="1:15" ht="15" customHeight="1">
      <c r="A53" s="195">
        <f>Novice!A33</f>
        <v>0</v>
      </c>
      <c r="B53" s="98">
        <f>Novice!B33</f>
        <v>0</v>
      </c>
      <c r="C53" s="98">
        <f t="shared" si="2"/>
        <v>0</v>
      </c>
      <c r="D53" s="153">
        <f t="shared" si="3"/>
        <v>0</v>
      </c>
      <c r="E53" s="90">
        <f>IFERROR(VLOOKUP(B53,Novice!$B$93:$D$134,3,FALSE),0)</f>
        <v>0</v>
      </c>
      <c r="F53" s="90">
        <f>IFERROR(VLOOKUP(B53,Novice!$F$93:$H$134,3,FALSE),0)</f>
        <v>0</v>
      </c>
      <c r="G53" s="77"/>
      <c r="H53" s="90">
        <f>IFERROR(VLOOKUP(B53,Novice!$J$93:$L$134,3,FALSE),0)</f>
        <v>0</v>
      </c>
      <c r="I53" s="90">
        <f>IFERROR(VLOOKUP(B53,Novice!$N$93:$P$134,3,FALSE),0)</f>
        <v>0</v>
      </c>
      <c r="J53" s="154">
        <f>IFERROR(VLOOKUP(B53,Novice!$R$93:$T$134,3,FALSE),0)</f>
        <v>0</v>
      </c>
      <c r="K53" s="77"/>
      <c r="L53" s="154">
        <f>IFERROR(VLOOKUP(B53,Novice!$V$93:$X$134,3,FALSE),0)</f>
        <v>0</v>
      </c>
      <c r="M53" s="154">
        <f>IFERROR(VLOOKUP(B53,Novice!$Z$93:$AB$134,3,FALSE),0)</f>
        <v>0</v>
      </c>
      <c r="N53" s="155">
        <f>IFERROR(VLOOKUP(B53,Novice!$AD$93:$AF$134,3,FALSE),0)</f>
        <v>0</v>
      </c>
      <c r="O53" s="77"/>
    </row>
    <row r="54" spans="1:15" ht="15" customHeight="1">
      <c r="A54" s="195">
        <f>Novice!A34</f>
        <v>0</v>
      </c>
      <c r="B54" s="98">
        <f>Novice!B34</f>
        <v>0</v>
      </c>
      <c r="C54" s="98">
        <f t="shared" si="2"/>
        <v>0</v>
      </c>
      <c r="D54" s="153">
        <f t="shared" si="3"/>
        <v>0</v>
      </c>
      <c r="E54" s="90">
        <f>IFERROR(VLOOKUP(B54,Novice!$B$93:$D$134,3,FALSE),0)</f>
        <v>0</v>
      </c>
      <c r="F54" s="90">
        <f>IFERROR(VLOOKUP(B54,Novice!$F$93:$H$134,3,FALSE),0)</f>
        <v>0</v>
      </c>
      <c r="G54" s="77"/>
      <c r="H54" s="90">
        <f>IFERROR(VLOOKUP(B54,Novice!$J$93:$L$134,3,FALSE),0)</f>
        <v>0</v>
      </c>
      <c r="I54" s="90">
        <f>IFERROR(VLOOKUP(B54,Novice!$N$93:$P$134,3,FALSE),0)</f>
        <v>0</v>
      </c>
      <c r="J54" s="154">
        <f>IFERROR(VLOOKUP(B54,Novice!$R$93:$T$134,3,FALSE),0)</f>
        <v>0</v>
      </c>
      <c r="K54" s="77"/>
      <c r="L54" s="154">
        <f>IFERROR(VLOOKUP(B54,Novice!$V$93:$X$134,3,FALSE),0)</f>
        <v>0</v>
      </c>
      <c r="M54" s="154">
        <f>IFERROR(VLOOKUP(B54,Novice!$Z$93:$AB$134,3,FALSE),0)</f>
        <v>0</v>
      </c>
      <c r="N54" s="155">
        <f>IFERROR(VLOOKUP(B54,Novice!$AD$93:$AF$134,3,FALSE),0)</f>
        <v>0</v>
      </c>
      <c r="O54" s="77"/>
    </row>
    <row r="55" spans="1:15" ht="15" customHeight="1">
      <c r="A55" s="195">
        <f>Novice!A35</f>
        <v>0</v>
      </c>
      <c r="B55" s="98">
        <f>Novice!B35</f>
        <v>0</v>
      </c>
      <c r="C55" s="98">
        <f t="shared" si="2"/>
        <v>0</v>
      </c>
      <c r="D55" s="153">
        <f t="shared" si="3"/>
        <v>0</v>
      </c>
      <c r="E55" s="90">
        <f>IFERROR(VLOOKUP(B55,Novice!$B$93:$D$134,3,FALSE),0)</f>
        <v>0</v>
      </c>
      <c r="F55" s="90">
        <f>IFERROR(VLOOKUP(B55,Novice!$F$93:$H$134,3,FALSE),0)</f>
        <v>0</v>
      </c>
      <c r="G55" s="77"/>
      <c r="H55" s="90">
        <f>IFERROR(VLOOKUP(B55,Novice!$J$93:$L$134,3,FALSE),0)</f>
        <v>0</v>
      </c>
      <c r="I55" s="90">
        <f>IFERROR(VLOOKUP(B55,Novice!$N$93:$P$134,3,FALSE),0)</f>
        <v>0</v>
      </c>
      <c r="J55" s="154">
        <f>IFERROR(VLOOKUP(B55,Novice!$R$93:$T$134,3,FALSE),0)</f>
        <v>0</v>
      </c>
      <c r="K55" s="77"/>
      <c r="L55" s="154">
        <f>IFERROR(VLOOKUP(B55,Novice!$V$93:$X$134,3,FALSE),0)</f>
        <v>0</v>
      </c>
      <c r="M55" s="154">
        <f>IFERROR(VLOOKUP(B55,Novice!$Z$93:$AB$134,3,FALSE),0)</f>
        <v>0</v>
      </c>
      <c r="N55" s="155">
        <f>IFERROR(VLOOKUP(B55,Novice!$AD$93:$AF$134,3,FALSE),0)</f>
        <v>0</v>
      </c>
      <c r="O55" s="77"/>
    </row>
    <row r="56" spans="1:15" ht="15" customHeight="1">
      <c r="A56" s="195">
        <f>Novice!A36</f>
        <v>0</v>
      </c>
      <c r="B56" s="98">
        <f>Novice!B36</f>
        <v>0</v>
      </c>
      <c r="C56" s="98">
        <f t="shared" si="2"/>
        <v>0</v>
      </c>
      <c r="D56" s="153">
        <f t="shared" si="3"/>
        <v>0</v>
      </c>
      <c r="E56" s="90">
        <f>IFERROR(VLOOKUP(B56,Novice!$B$93:$D$134,3,FALSE),0)</f>
        <v>0</v>
      </c>
      <c r="F56" s="90">
        <f>IFERROR(VLOOKUP(B56,Novice!$F$93:$H$134,3,FALSE),0)</f>
        <v>0</v>
      </c>
      <c r="G56" s="77"/>
      <c r="H56" s="90">
        <f>IFERROR(VLOOKUP(B56,Novice!$J$93:$L$134,3,FALSE),0)</f>
        <v>0</v>
      </c>
      <c r="I56" s="90">
        <f>IFERROR(VLOOKUP(B56,Novice!$N$93:$P$134,3,FALSE),0)</f>
        <v>0</v>
      </c>
      <c r="J56" s="154">
        <f>IFERROR(VLOOKUP(B56,Novice!$R$93:$T$134,3,FALSE),0)</f>
        <v>0</v>
      </c>
      <c r="K56" s="77"/>
      <c r="L56" s="154">
        <f>IFERROR(VLOOKUP(B56,Novice!$V$93:$X$134,3,FALSE),0)</f>
        <v>0</v>
      </c>
      <c r="M56" s="154">
        <f>IFERROR(VLOOKUP(B56,Novice!$Z$93:$AB$134,3,FALSE),0)</f>
        <v>0</v>
      </c>
      <c r="N56" s="155">
        <f>IFERROR(VLOOKUP(B56,Novice!$AD$93:$AF$134,3,FALSE),0)</f>
        <v>0</v>
      </c>
      <c r="O56" s="77"/>
    </row>
    <row r="57" spans="1:15" ht="15" customHeight="1">
      <c r="A57" s="195">
        <f>Novice!A37</f>
        <v>0</v>
      </c>
      <c r="B57" s="98">
        <f>Novice!B37</f>
        <v>0</v>
      </c>
      <c r="C57" s="98">
        <f t="shared" si="2"/>
        <v>0</v>
      </c>
      <c r="D57" s="153">
        <f t="shared" si="3"/>
        <v>0</v>
      </c>
      <c r="E57" s="90">
        <f>IFERROR(VLOOKUP(B57,Novice!$B$93:$D$134,3,FALSE),0)</f>
        <v>0</v>
      </c>
      <c r="F57" s="90">
        <f>IFERROR(VLOOKUP(B57,Novice!$F$93:$H$134,3,FALSE),0)</f>
        <v>0</v>
      </c>
      <c r="G57" s="77"/>
      <c r="H57" s="90">
        <f>IFERROR(VLOOKUP(B57,Novice!$J$93:$L$134,3,FALSE),0)</f>
        <v>0</v>
      </c>
      <c r="I57" s="90">
        <f>IFERROR(VLOOKUP(B57,Novice!$N$93:$P$134,3,FALSE),0)</f>
        <v>0</v>
      </c>
      <c r="J57" s="154">
        <f>IFERROR(VLOOKUP(B57,Novice!$R$93:$T$134,3,FALSE),0)</f>
        <v>0</v>
      </c>
      <c r="K57" s="77"/>
      <c r="L57" s="154">
        <f>IFERROR(VLOOKUP(B57,Novice!$V$93:$X$134,3,FALSE),0)</f>
        <v>0</v>
      </c>
      <c r="M57" s="154">
        <f>IFERROR(VLOOKUP(B57,Novice!$Z$93:$AB$134,3,FALSE),0)</f>
        <v>0</v>
      </c>
      <c r="N57" s="155">
        <f>IFERROR(VLOOKUP(B57,Novice!$AD$93:$AF$134,3,FALSE),0)</f>
        <v>0</v>
      </c>
      <c r="O57" s="77"/>
    </row>
    <row r="58" spans="1:15" ht="15" customHeight="1">
      <c r="A58" s="195">
        <f>Novice!A38</f>
        <v>0</v>
      </c>
      <c r="B58" s="98">
        <f>Novice!B38</f>
        <v>0</v>
      </c>
      <c r="C58" s="98">
        <f t="shared" si="2"/>
        <v>0</v>
      </c>
      <c r="D58" s="153">
        <f t="shared" si="3"/>
        <v>0</v>
      </c>
      <c r="E58" s="90">
        <f>IFERROR(VLOOKUP(B58,Novice!$B$93:$D$134,3,FALSE),0)</f>
        <v>0</v>
      </c>
      <c r="F58" s="90">
        <f>IFERROR(VLOOKUP(B58,Novice!$F$93:$H$134,3,FALSE),0)</f>
        <v>0</v>
      </c>
      <c r="G58" s="77"/>
      <c r="H58" s="90">
        <f>IFERROR(VLOOKUP(B58,Novice!$J$93:$L$134,3,FALSE),0)</f>
        <v>0</v>
      </c>
      <c r="I58" s="90">
        <f>IFERROR(VLOOKUP(B58,Novice!$N$93:$P$134,3,FALSE),0)</f>
        <v>0</v>
      </c>
      <c r="J58" s="154">
        <f>IFERROR(VLOOKUP(B58,Novice!$R$93:$T$134,3,FALSE),0)</f>
        <v>0</v>
      </c>
      <c r="K58" s="77"/>
      <c r="L58" s="154">
        <f>IFERROR(VLOOKUP(B58,Novice!$V$93:$X$134,3,FALSE),0)</f>
        <v>0</v>
      </c>
      <c r="M58" s="154">
        <f>IFERROR(VLOOKUP(B58,Novice!$Z$93:$AB$134,3,FALSE),0)</f>
        <v>0</v>
      </c>
      <c r="N58" s="155">
        <f>IFERROR(VLOOKUP(B58,Novice!$AD$93:$AF$134,3,FALSE),0)</f>
        <v>0</v>
      </c>
      <c r="O58" s="77"/>
    </row>
    <row r="59" spans="1:15" ht="15" customHeight="1">
      <c r="A59" s="195">
        <f>Novice!A39</f>
        <v>0</v>
      </c>
      <c r="B59" s="98">
        <f>Novice!B39</f>
        <v>0</v>
      </c>
      <c r="C59" s="98">
        <f t="shared" si="2"/>
        <v>0</v>
      </c>
      <c r="D59" s="153">
        <f t="shared" si="3"/>
        <v>0</v>
      </c>
      <c r="E59" s="90">
        <f>IFERROR(VLOOKUP(B59,Novice!$B$93:$D$134,3,FALSE),0)</f>
        <v>0</v>
      </c>
      <c r="F59" s="90">
        <f>IFERROR(VLOOKUP(B59,Novice!$F$93:$H$134,3,FALSE),0)</f>
        <v>0</v>
      </c>
      <c r="G59" s="77"/>
      <c r="H59" s="90">
        <f>IFERROR(VLOOKUP(B59,Novice!$J$93:$L$134,3,FALSE),0)</f>
        <v>0</v>
      </c>
      <c r="I59" s="90">
        <f>IFERROR(VLOOKUP(B59,Novice!$N$93:$P$134,3,FALSE),0)</f>
        <v>0</v>
      </c>
      <c r="J59" s="154">
        <f>IFERROR(VLOOKUP(B59,Novice!$R$93:$T$134,3,FALSE),0)</f>
        <v>0</v>
      </c>
      <c r="K59" s="77"/>
      <c r="L59" s="154">
        <f>IFERROR(VLOOKUP(B59,Novice!$V$93:$X$134,3,FALSE),0)</f>
        <v>0</v>
      </c>
      <c r="M59" s="154">
        <f>IFERROR(VLOOKUP(B59,Novice!$Z$93:$AB$134,3,FALSE),0)</f>
        <v>0</v>
      </c>
      <c r="N59" s="155">
        <f>IFERROR(VLOOKUP(B59,Novice!$AD$93:$AF$134,3,FALSE),0)</f>
        <v>0</v>
      </c>
      <c r="O59" s="77"/>
    </row>
    <row r="60" spans="1:15" ht="15" customHeight="1">
      <c r="A60" s="195">
        <f>Rookies!A26</f>
        <v>0</v>
      </c>
      <c r="B60" s="98">
        <f>Rookies!B26</f>
        <v>0</v>
      </c>
      <c r="C60" s="98">
        <f t="shared" si="2"/>
        <v>0</v>
      </c>
      <c r="D60" s="153">
        <f t="shared" si="3"/>
        <v>0</v>
      </c>
      <c r="E60" s="90">
        <f>IFERROR(VLOOKUP(B60,Rookies!$B$93:$D$134,3,FALSE),0)</f>
        <v>0</v>
      </c>
      <c r="F60" s="90">
        <f>IFERROR(VLOOKUP(B60,Rookies!$F$93:$H$134,3,FALSE),0)</f>
        <v>0</v>
      </c>
      <c r="G60" s="77"/>
      <c r="H60" s="90">
        <f>IFERROR(VLOOKUP(B60,Rookies!$J$93:$L$134,3,FALSE),0)</f>
        <v>0</v>
      </c>
      <c r="I60" s="90">
        <f>IFERROR(VLOOKUP(B60,Rookies!$N$93:$P$134,3,FALSE),0)</f>
        <v>0</v>
      </c>
      <c r="J60" s="154">
        <f>IFERROR(VLOOKUP(B60,Rookies!$R$93:$T$134,3,FALSE),0)</f>
        <v>0</v>
      </c>
      <c r="K60" s="77"/>
      <c r="L60" s="154">
        <f>IFERROR(VLOOKUP(B60,Rookies!$V$93:$X$134,3,FALSE),0)</f>
        <v>0</v>
      </c>
      <c r="M60" s="154">
        <f>IFERROR(VLOOKUP(B60,Rookies!$Z$93:$AB$134,3,FALSE),0)</f>
        <v>0</v>
      </c>
      <c r="N60" s="155">
        <f>IFERROR(VLOOKUP(B60,Rookies!$AD$93:$AF$134,3,FALSE),0)</f>
        <v>0</v>
      </c>
      <c r="O60" s="77"/>
    </row>
    <row r="61" spans="1:15" ht="15" customHeight="1">
      <c r="A61" s="195">
        <f>Rookies!A27</f>
        <v>0</v>
      </c>
      <c r="B61" s="98">
        <f>Rookies!B27</f>
        <v>0</v>
      </c>
      <c r="C61" s="98">
        <f t="shared" si="2"/>
        <v>0</v>
      </c>
      <c r="D61" s="153">
        <f t="shared" si="3"/>
        <v>0</v>
      </c>
      <c r="E61" s="90">
        <f>IFERROR(VLOOKUP(B61,Rookies!$B$93:$D$134,3,FALSE),0)</f>
        <v>0</v>
      </c>
      <c r="F61" s="90">
        <f>IFERROR(VLOOKUP(B61,Rookies!$F$93:$H$134,3,FALSE),0)</f>
        <v>0</v>
      </c>
      <c r="G61" s="77"/>
      <c r="H61" s="90">
        <f>IFERROR(VLOOKUP(B61,Rookies!$J$93:$L$134,3,FALSE),0)</f>
        <v>0</v>
      </c>
      <c r="I61" s="90">
        <f>IFERROR(VLOOKUP(B61,Rookies!$N$93:$P$134,3,FALSE),0)</f>
        <v>0</v>
      </c>
      <c r="J61" s="154">
        <f>IFERROR(VLOOKUP(B61,Rookies!$R$93:$T$134,3,FALSE),0)</f>
        <v>0</v>
      </c>
      <c r="K61" s="77"/>
      <c r="L61" s="154">
        <f>IFERROR(VLOOKUP(B61,Rookies!$V$93:$X$134,3,FALSE),0)</f>
        <v>0</v>
      </c>
      <c r="M61" s="154">
        <f>IFERROR(VLOOKUP(B61,Rookies!$Z$93:$AB$134,3,FALSE),0)</f>
        <v>0</v>
      </c>
      <c r="N61" s="155">
        <f>IFERROR(VLOOKUP(B61,Rookies!$AD$93:$AF$134,3,FALSE),0)</f>
        <v>0</v>
      </c>
      <c r="O61" s="77"/>
    </row>
    <row r="62" spans="1:15" ht="15" customHeight="1">
      <c r="A62" s="195">
        <f>Rookies!A28</f>
        <v>0</v>
      </c>
      <c r="B62" s="98">
        <f>Rookies!B28</f>
        <v>0</v>
      </c>
      <c r="C62" s="98">
        <f t="shared" si="2"/>
        <v>0</v>
      </c>
      <c r="D62" s="153">
        <f t="shared" si="3"/>
        <v>0</v>
      </c>
      <c r="E62" s="90">
        <f>IFERROR(VLOOKUP(B62,Rookies!$B$93:$D$134,3,FALSE),0)</f>
        <v>0</v>
      </c>
      <c r="F62" s="90">
        <f>IFERROR(VLOOKUP(B62,Rookies!$F$93:$H$134,3,FALSE),0)</f>
        <v>0</v>
      </c>
      <c r="G62" s="77"/>
      <c r="H62" s="90">
        <f>IFERROR(VLOOKUP(B62,Rookies!$J$93:$L$134,3,FALSE),0)</f>
        <v>0</v>
      </c>
      <c r="I62" s="90">
        <f>IFERROR(VLOOKUP(B62,Rookies!$N$93:$P$134,3,FALSE),0)</f>
        <v>0</v>
      </c>
      <c r="J62" s="154">
        <f>IFERROR(VLOOKUP(B62,Rookies!$R$93:$T$134,3,FALSE),0)</f>
        <v>0</v>
      </c>
      <c r="K62" s="77"/>
      <c r="L62" s="154">
        <f>IFERROR(VLOOKUP(B62,Rookies!$V$93:$X$134,3,FALSE),0)</f>
        <v>0</v>
      </c>
      <c r="M62" s="154">
        <f>IFERROR(VLOOKUP(B62,Rookies!$Z$93:$AB$134,3,FALSE),0)</f>
        <v>0</v>
      </c>
      <c r="N62" s="155">
        <f>IFERROR(VLOOKUP(B62,Rookies!$AD$93:$AF$134,3,FALSE),0)</f>
        <v>0</v>
      </c>
      <c r="O62" s="77"/>
    </row>
    <row r="63" spans="1:15" ht="15" customHeight="1">
      <c r="A63" s="195">
        <f>Rookies!A29</f>
        <v>0</v>
      </c>
      <c r="B63" s="98">
        <f>Rookies!B29</f>
        <v>0</v>
      </c>
      <c r="C63" s="98">
        <f t="shared" si="2"/>
        <v>0</v>
      </c>
      <c r="D63" s="153">
        <f t="shared" si="3"/>
        <v>0</v>
      </c>
      <c r="E63" s="90">
        <f>IFERROR(VLOOKUP(B63,Rookies!$B$93:$D$134,3,FALSE),0)</f>
        <v>0</v>
      </c>
      <c r="F63" s="90">
        <f>IFERROR(VLOOKUP(B63,Rookies!$F$93:$H$134,3,FALSE),0)</f>
        <v>0</v>
      </c>
      <c r="G63" s="77"/>
      <c r="H63" s="90">
        <f>IFERROR(VLOOKUP(B63,Rookies!$J$93:$L$134,3,FALSE),0)</f>
        <v>0</v>
      </c>
      <c r="I63" s="90">
        <f>IFERROR(VLOOKUP(B63,Rookies!$N$93:$P$134,3,FALSE),0)</f>
        <v>0</v>
      </c>
      <c r="J63" s="154">
        <f>IFERROR(VLOOKUP(B63,Rookies!$R$93:$T$134,3,FALSE),0)</f>
        <v>0</v>
      </c>
      <c r="K63" s="77"/>
      <c r="L63" s="154">
        <f>IFERROR(VLOOKUP(B63,Rookies!$V$93:$X$134,3,FALSE),0)</f>
        <v>0</v>
      </c>
      <c r="M63" s="154">
        <f>IFERROR(VLOOKUP(B63,Rookies!$Z$93:$AB$134,3,FALSE),0)</f>
        <v>0</v>
      </c>
      <c r="N63" s="155">
        <f>IFERROR(VLOOKUP(B63,Rookies!$AD$93:$AF$134,3,FALSE),0)</f>
        <v>0</v>
      </c>
      <c r="O63" s="77"/>
    </row>
    <row r="64" spans="1:15" ht="15" customHeight="1">
      <c r="A64" s="195">
        <f>Rookies!A30</f>
        <v>0</v>
      </c>
      <c r="B64" s="98">
        <f>Rookies!B30</f>
        <v>0</v>
      </c>
      <c r="C64" s="98">
        <f t="shared" si="2"/>
        <v>0</v>
      </c>
      <c r="D64" s="153">
        <f t="shared" si="3"/>
        <v>0</v>
      </c>
      <c r="E64" s="90">
        <f>IFERROR(VLOOKUP(B64,Rookies!$B$93:$D$134,3,FALSE),0)</f>
        <v>0</v>
      </c>
      <c r="F64" s="90">
        <f>IFERROR(VLOOKUP(B64,Rookies!$F$93:$H$134,3,FALSE),0)</f>
        <v>0</v>
      </c>
      <c r="G64" s="77"/>
      <c r="H64" s="90">
        <f>IFERROR(VLOOKUP(B64,Rookies!$J$93:$L$134,3,FALSE),0)</f>
        <v>0</v>
      </c>
      <c r="I64" s="90">
        <f>IFERROR(VLOOKUP(B64,Rookies!$N$93:$P$134,3,FALSE),0)</f>
        <v>0</v>
      </c>
      <c r="J64" s="154">
        <f>IFERROR(VLOOKUP(B64,Rookies!$R$93:$T$134,3,FALSE),0)</f>
        <v>0</v>
      </c>
      <c r="K64" s="77"/>
      <c r="L64" s="154">
        <f>IFERROR(VLOOKUP(B64,Rookies!$V$93:$X$134,3,FALSE),0)</f>
        <v>0</v>
      </c>
      <c r="M64" s="154">
        <f>IFERROR(VLOOKUP(B64,Rookies!$Z$93:$AB$134,3,FALSE),0)</f>
        <v>0</v>
      </c>
      <c r="N64" s="155">
        <f>IFERROR(VLOOKUP(B64,Rookies!$AD$93:$AF$134,3,FALSE),0)</f>
        <v>0</v>
      </c>
      <c r="O64" s="77"/>
    </row>
    <row r="65" spans="1:15" ht="15" customHeight="1">
      <c r="A65" s="195">
        <f>Rookies!A31</f>
        <v>0</v>
      </c>
      <c r="B65" s="98">
        <f>Rookies!B31</f>
        <v>0</v>
      </c>
      <c r="C65" s="98">
        <f t="shared" si="2"/>
        <v>0</v>
      </c>
      <c r="D65" s="153">
        <f t="shared" si="3"/>
        <v>0</v>
      </c>
      <c r="E65" s="90">
        <f>IFERROR(VLOOKUP(B65,Rookies!$B$93:$D$134,3,FALSE),0)</f>
        <v>0</v>
      </c>
      <c r="F65" s="90">
        <f>IFERROR(VLOOKUP(B65,Rookies!$F$93:$H$134,3,FALSE),0)</f>
        <v>0</v>
      </c>
      <c r="G65" s="77"/>
      <c r="H65" s="90">
        <f>IFERROR(VLOOKUP(B65,Rookies!$J$93:$L$134,3,FALSE),0)</f>
        <v>0</v>
      </c>
      <c r="I65" s="90">
        <f>IFERROR(VLOOKUP(B65,Rookies!$N$93:$P$134,3,FALSE),0)</f>
        <v>0</v>
      </c>
      <c r="J65" s="154">
        <f>IFERROR(VLOOKUP(B65,Rookies!$R$93:$T$134,3,FALSE),0)</f>
        <v>0</v>
      </c>
      <c r="K65" s="77"/>
      <c r="L65" s="154">
        <f>IFERROR(VLOOKUP(B65,Rookies!$V$93:$X$134,3,FALSE),0)</f>
        <v>0</v>
      </c>
      <c r="M65" s="154">
        <f>IFERROR(VLOOKUP(B65,Rookies!$Z$93:$AB$134,3,FALSE),0)</f>
        <v>0</v>
      </c>
      <c r="N65" s="155">
        <f>IFERROR(VLOOKUP(B65,Rookies!$AD$93:$AF$134,3,FALSE),0)</f>
        <v>0</v>
      </c>
      <c r="O65" s="77"/>
    </row>
    <row r="66" spans="1:15" ht="15" customHeight="1">
      <c r="A66" s="195">
        <f>Rookies!A32</f>
        <v>0</v>
      </c>
      <c r="B66" s="98">
        <f>Rookies!B32</f>
        <v>0</v>
      </c>
      <c r="C66" s="98">
        <f t="shared" si="2"/>
        <v>0</v>
      </c>
      <c r="D66" s="153">
        <f t="shared" si="3"/>
        <v>0</v>
      </c>
      <c r="E66" s="90">
        <f>IFERROR(VLOOKUP(B66,Rookies!$B$93:$D$134,3,FALSE),0)</f>
        <v>0</v>
      </c>
      <c r="F66" s="90">
        <f>IFERROR(VLOOKUP(B66,Rookies!$F$93:$H$134,3,FALSE),0)</f>
        <v>0</v>
      </c>
      <c r="G66" s="77"/>
      <c r="H66" s="90">
        <f>IFERROR(VLOOKUP(B66,Rookies!$J$93:$L$134,3,FALSE),0)</f>
        <v>0</v>
      </c>
      <c r="I66" s="90">
        <f>IFERROR(VLOOKUP(B66,Rookies!$N$93:$P$134,3,FALSE),0)</f>
        <v>0</v>
      </c>
      <c r="J66" s="154">
        <f>IFERROR(VLOOKUP(B66,Rookies!$R$93:$T$134,3,FALSE),0)</f>
        <v>0</v>
      </c>
      <c r="K66" s="77"/>
      <c r="L66" s="154">
        <f>IFERROR(VLOOKUP(B66,Rookies!$V$93:$X$134,3,FALSE),0)</f>
        <v>0</v>
      </c>
      <c r="M66" s="154">
        <f>IFERROR(VLOOKUP(B66,Rookies!$Z$93:$AB$134,3,FALSE),0)</f>
        <v>0</v>
      </c>
      <c r="N66" s="155">
        <f>IFERROR(VLOOKUP(B66,Rookies!$AD$93:$AF$134,3,FALSE),0)</f>
        <v>0</v>
      </c>
      <c r="O66" s="77"/>
    </row>
    <row r="67" spans="1:15" ht="15" customHeight="1">
      <c r="A67" s="195">
        <f>Rookies!A33</f>
        <v>0</v>
      </c>
      <c r="B67" s="98">
        <f>Rookies!B33</f>
        <v>0</v>
      </c>
      <c r="C67" s="98">
        <f t="shared" si="2"/>
        <v>0</v>
      </c>
      <c r="D67" s="153">
        <f t="shared" si="3"/>
        <v>0</v>
      </c>
      <c r="E67" s="90">
        <f>IFERROR(VLOOKUP(B67,Rookies!$B$93:$D$134,3,FALSE),0)</f>
        <v>0</v>
      </c>
      <c r="F67" s="90">
        <f>IFERROR(VLOOKUP(B67,Rookies!$F$93:$H$134,3,FALSE),0)</f>
        <v>0</v>
      </c>
      <c r="G67" s="77"/>
      <c r="H67" s="90">
        <f>IFERROR(VLOOKUP(B67,Rookies!$J$93:$L$134,3,FALSE),0)</f>
        <v>0</v>
      </c>
      <c r="I67" s="90">
        <f>IFERROR(VLOOKUP(B67,Rookies!$N$93:$P$134,3,FALSE),0)</f>
        <v>0</v>
      </c>
      <c r="J67" s="154">
        <f>IFERROR(VLOOKUP(B67,Rookies!$R$93:$T$134,3,FALSE),0)</f>
        <v>0</v>
      </c>
      <c r="K67" s="77"/>
      <c r="L67" s="154">
        <f>IFERROR(VLOOKUP(B67,Rookies!$V$93:$X$134,3,FALSE),0)</f>
        <v>0</v>
      </c>
      <c r="M67" s="154">
        <f>IFERROR(VLOOKUP(B67,Rookies!$Z$93:$AB$134,3,FALSE),0)</f>
        <v>0</v>
      </c>
      <c r="N67" s="155">
        <f>IFERROR(VLOOKUP(B67,Rookies!$AD$93:$AF$134,3,FALSE),0)</f>
        <v>0</v>
      </c>
      <c r="O67" s="77"/>
    </row>
    <row r="68" spans="1:15" ht="15" customHeight="1">
      <c r="A68" s="195">
        <f>Rookies!A34</f>
        <v>0</v>
      </c>
      <c r="B68" s="98">
        <f>Rookies!B34</f>
        <v>0</v>
      </c>
      <c r="C68" s="98">
        <f t="shared" si="2"/>
        <v>0</v>
      </c>
      <c r="D68" s="153">
        <f t="shared" si="3"/>
        <v>0</v>
      </c>
      <c r="E68" s="90">
        <f>IFERROR(VLOOKUP(B68,Rookies!$B$93:$D$134,3,FALSE),0)</f>
        <v>0</v>
      </c>
      <c r="F68" s="90">
        <f>IFERROR(VLOOKUP(B68,Rookies!$F$93:$H$134,3,FALSE),0)</f>
        <v>0</v>
      </c>
      <c r="G68" s="77"/>
      <c r="H68" s="90">
        <f>IFERROR(VLOOKUP(B68,Rookies!$J$93:$L$134,3,FALSE),0)</f>
        <v>0</v>
      </c>
      <c r="I68" s="90">
        <f>IFERROR(VLOOKUP(B68,Rookies!$N$93:$P$134,3,FALSE),0)</f>
        <v>0</v>
      </c>
      <c r="J68" s="154">
        <f>IFERROR(VLOOKUP(B68,Rookies!$R$93:$T$134,3,FALSE),0)</f>
        <v>0</v>
      </c>
      <c r="K68" s="77"/>
      <c r="L68" s="154">
        <f>IFERROR(VLOOKUP(B68,Rookies!$V$93:$X$134,3,FALSE),0)</f>
        <v>0</v>
      </c>
      <c r="M68" s="154">
        <f>IFERROR(VLOOKUP(B68,Rookies!$Z$93:$AB$134,3,FALSE),0)</f>
        <v>0</v>
      </c>
      <c r="N68" s="155">
        <f>IFERROR(VLOOKUP(B68,Rookies!$AD$93:$AF$134,3,FALSE),0)</f>
        <v>0</v>
      </c>
      <c r="O68" s="77"/>
    </row>
    <row r="69" spans="1:15" ht="15" customHeight="1">
      <c r="A69" s="195">
        <f>Rookies!A35</f>
        <v>0</v>
      </c>
      <c r="B69" s="98">
        <f>Rookies!B35</f>
        <v>0</v>
      </c>
      <c r="C69" s="98">
        <f t="shared" si="2"/>
        <v>0</v>
      </c>
      <c r="D69" s="153">
        <f t="shared" si="3"/>
        <v>0</v>
      </c>
      <c r="E69" s="90">
        <f>IFERROR(VLOOKUP(B69,Rookies!$B$93:$D$134,3,FALSE),0)</f>
        <v>0</v>
      </c>
      <c r="F69" s="90">
        <f>IFERROR(VLOOKUP(B69,Rookies!$F$93:$H$134,3,FALSE),0)</f>
        <v>0</v>
      </c>
      <c r="G69" s="77"/>
      <c r="H69" s="90">
        <f>IFERROR(VLOOKUP(B69,Rookies!$J$93:$L$134,3,FALSE),0)</f>
        <v>0</v>
      </c>
      <c r="I69" s="90">
        <f>IFERROR(VLOOKUP(B69,Rookies!$N$93:$P$134,3,FALSE),0)</f>
        <v>0</v>
      </c>
      <c r="J69" s="154">
        <f>IFERROR(VLOOKUP(B69,Rookies!$R$93:$T$134,3,FALSE),0)</f>
        <v>0</v>
      </c>
      <c r="K69" s="77"/>
      <c r="L69" s="154">
        <f>IFERROR(VLOOKUP(B69,Rookies!$V$93:$X$134,3,FALSE),0)</f>
        <v>0</v>
      </c>
      <c r="M69" s="154">
        <f>IFERROR(VLOOKUP(B69,Rookies!$Z$93:$AB$134,3,FALSE),0)</f>
        <v>0</v>
      </c>
      <c r="N69" s="155">
        <f>IFERROR(VLOOKUP(B69,Rookies!$AD$93:$AF$134,3,FALSE),0)</f>
        <v>0</v>
      </c>
      <c r="O69" s="77"/>
    </row>
    <row r="70" spans="1:15" ht="15" customHeight="1">
      <c r="A70" s="195">
        <f>Rookies!A36</f>
        <v>0</v>
      </c>
      <c r="B70" s="98">
        <f>Rookies!B36</f>
        <v>0</v>
      </c>
      <c r="C70" s="98">
        <f t="shared" ref="C70:C84" si="4">SUM(E70:O70)</f>
        <v>0</v>
      </c>
      <c r="D70" s="153">
        <f t="shared" ref="D70:D84" si="5">SUM(E70:O70)-MIN(E70:I70)</f>
        <v>0</v>
      </c>
      <c r="E70" s="90">
        <f>IFERROR(VLOOKUP(B70,Rookies!$B$93:$D$134,3,FALSE),0)</f>
        <v>0</v>
      </c>
      <c r="F70" s="90">
        <f>IFERROR(VLOOKUP(B70,Rookies!$F$93:$H$134,3,FALSE),0)</f>
        <v>0</v>
      </c>
      <c r="G70" s="77"/>
      <c r="H70" s="90">
        <f>IFERROR(VLOOKUP(B70,Rookies!$J$93:$L$134,3,FALSE),0)</f>
        <v>0</v>
      </c>
      <c r="I70" s="90">
        <f>IFERROR(VLOOKUP(B70,Rookies!$N$93:$P$134,3,FALSE),0)</f>
        <v>0</v>
      </c>
      <c r="J70" s="154">
        <f>IFERROR(VLOOKUP(B70,Rookies!$R$93:$T$134,3,FALSE),0)</f>
        <v>0</v>
      </c>
      <c r="K70" s="77"/>
      <c r="L70" s="154">
        <f>IFERROR(VLOOKUP(B70,Rookies!$V$93:$X$134,3,FALSE),0)</f>
        <v>0</v>
      </c>
      <c r="M70" s="154">
        <f>IFERROR(VLOOKUP(B70,Rookies!$Z$93:$AB$134,3,FALSE),0)</f>
        <v>0</v>
      </c>
      <c r="N70" s="155">
        <f>IFERROR(VLOOKUP(B70,Rookies!$AD$93:$AF$134,3,FALSE),0)</f>
        <v>0</v>
      </c>
      <c r="O70" s="77"/>
    </row>
    <row r="71" spans="1:15" ht="15" customHeight="1">
      <c r="A71" s="195">
        <f>Rookies!A37</f>
        <v>0</v>
      </c>
      <c r="B71" s="98">
        <f>Rookies!B37</f>
        <v>0</v>
      </c>
      <c r="C71" s="98">
        <f t="shared" si="4"/>
        <v>0</v>
      </c>
      <c r="D71" s="153">
        <f t="shared" si="5"/>
        <v>0</v>
      </c>
      <c r="E71" s="90">
        <f>IFERROR(VLOOKUP(B71,Rookies!$B$93:$D$134,3,FALSE),0)</f>
        <v>0</v>
      </c>
      <c r="F71" s="90">
        <f>IFERROR(VLOOKUP(B71,Rookies!$F$93:$H$134,3,FALSE),0)</f>
        <v>0</v>
      </c>
      <c r="G71" s="77"/>
      <c r="H71" s="90">
        <f>IFERROR(VLOOKUP(B71,Rookies!$J$93:$L$134,3,FALSE),0)</f>
        <v>0</v>
      </c>
      <c r="I71" s="90">
        <f>IFERROR(VLOOKUP(B71,Rookies!$N$93:$P$134,3,FALSE),0)</f>
        <v>0</v>
      </c>
      <c r="J71" s="154">
        <f>IFERROR(VLOOKUP(B71,Rookies!$R$93:$T$134,3,FALSE),0)</f>
        <v>0</v>
      </c>
      <c r="K71" s="77"/>
      <c r="L71" s="154">
        <f>IFERROR(VLOOKUP(B71,Rookies!$V$93:$X$134,3,FALSE),0)</f>
        <v>0</v>
      </c>
      <c r="M71" s="154">
        <f>IFERROR(VLOOKUP(B71,Rookies!$Z$93:$AB$134,3,FALSE),0)</f>
        <v>0</v>
      </c>
      <c r="N71" s="155">
        <f>IFERROR(VLOOKUP(B71,Rookies!$AD$93:$AF$134,3,FALSE),0)</f>
        <v>0</v>
      </c>
      <c r="O71" s="77"/>
    </row>
    <row r="72" spans="1:15" ht="15" customHeight="1">
      <c r="A72" s="195">
        <f>Rookies!A38</f>
        <v>0</v>
      </c>
      <c r="B72" s="98">
        <f>Rookies!B38</f>
        <v>0</v>
      </c>
      <c r="C72" s="98">
        <f t="shared" si="4"/>
        <v>0</v>
      </c>
      <c r="D72" s="153">
        <f t="shared" si="5"/>
        <v>0</v>
      </c>
      <c r="E72" s="90">
        <f>IFERROR(VLOOKUP(B72,Rookies!$B$93:$D$134,3,FALSE),0)</f>
        <v>0</v>
      </c>
      <c r="F72" s="90">
        <f>IFERROR(VLOOKUP(B72,Rookies!$F$93:$H$134,3,FALSE),0)</f>
        <v>0</v>
      </c>
      <c r="G72" s="77"/>
      <c r="H72" s="90">
        <f>IFERROR(VLOOKUP(B72,Rookies!$J$93:$L$134,3,FALSE),0)</f>
        <v>0</v>
      </c>
      <c r="I72" s="90">
        <f>IFERROR(VLOOKUP(B72,Rookies!$N$93:$P$134,3,FALSE),0)</f>
        <v>0</v>
      </c>
      <c r="J72" s="154">
        <f>IFERROR(VLOOKUP(B72,Rookies!$R$93:$T$134,3,FALSE),0)</f>
        <v>0</v>
      </c>
      <c r="K72" s="77"/>
      <c r="L72" s="154">
        <f>IFERROR(VLOOKUP(B72,Rookies!$V$93:$X$134,3,FALSE),0)</f>
        <v>0</v>
      </c>
      <c r="M72" s="154">
        <f>IFERROR(VLOOKUP(B72,Rookies!$Z$93:$AB$134,3,FALSE),0)</f>
        <v>0</v>
      </c>
      <c r="N72" s="155">
        <f>IFERROR(VLOOKUP(B72,Rookies!$AD$93:$AF$134,3,FALSE),0)</f>
        <v>0</v>
      </c>
      <c r="O72" s="77"/>
    </row>
    <row r="73" spans="1:15" ht="15" customHeight="1">
      <c r="A73" s="195">
        <f>Rookies!A39</f>
        <v>0</v>
      </c>
      <c r="B73" s="98">
        <f>Rookies!B39</f>
        <v>0</v>
      </c>
      <c r="C73" s="98">
        <f t="shared" si="4"/>
        <v>0</v>
      </c>
      <c r="D73" s="153">
        <f t="shared" si="5"/>
        <v>0</v>
      </c>
      <c r="E73" s="90">
        <f>IFERROR(VLOOKUP(B73,Rookies!$B$93:$D$134,3,FALSE),0)</f>
        <v>0</v>
      </c>
      <c r="F73" s="90">
        <f>IFERROR(VLOOKUP(B73,Rookies!$F$93:$H$134,3,FALSE),0)</f>
        <v>0</v>
      </c>
      <c r="G73" s="77"/>
      <c r="H73" s="90">
        <f>IFERROR(VLOOKUP(B73,Rookies!$J$93:$L$134,3,FALSE),0)</f>
        <v>0</v>
      </c>
      <c r="I73" s="90">
        <f>IFERROR(VLOOKUP(B73,Rookies!$N$93:$P$134,3,FALSE),0)</f>
        <v>0</v>
      </c>
      <c r="J73" s="154">
        <f>IFERROR(VLOOKUP(B73,Rookies!$R$93:$T$134,3,FALSE),0)</f>
        <v>0</v>
      </c>
      <c r="K73" s="77"/>
      <c r="L73" s="154">
        <f>IFERROR(VLOOKUP(B73,Rookies!$V$93:$X$134,3,FALSE),0)</f>
        <v>0</v>
      </c>
      <c r="M73" s="154">
        <f>IFERROR(VLOOKUP(B73,Rookies!$Z$93:$AB$134,3,FALSE),0)</f>
        <v>0</v>
      </c>
      <c r="N73" s="155">
        <f>IFERROR(VLOOKUP(B73,Rookies!$AD$93:$AF$134,3,FALSE),0)</f>
        <v>0</v>
      </c>
      <c r="O73" s="77"/>
    </row>
    <row r="74" spans="1:15" ht="15" customHeight="1">
      <c r="A74" s="195">
        <f>Rookies!A40</f>
        <v>0</v>
      </c>
      <c r="B74" s="98">
        <f>Rookies!B40</f>
        <v>0</v>
      </c>
      <c r="C74" s="98">
        <f t="shared" si="4"/>
        <v>0</v>
      </c>
      <c r="D74" s="153">
        <f t="shared" si="5"/>
        <v>0</v>
      </c>
      <c r="E74" s="90">
        <f>IFERROR(VLOOKUP(B74,Rookies!$B$93:$D$134,3,FALSE),0)</f>
        <v>0</v>
      </c>
      <c r="F74" s="90">
        <f>IFERROR(VLOOKUP(B74,Rookies!$F$93:$H$134,3,FALSE),0)</f>
        <v>0</v>
      </c>
      <c r="G74" s="77"/>
      <c r="H74" s="90">
        <f>IFERROR(VLOOKUP(B74,Rookies!$J$93:$L$134,3,FALSE),0)</f>
        <v>0</v>
      </c>
      <c r="I74" s="90">
        <f>IFERROR(VLOOKUP(B74,Rookies!$N$93:$P$134,3,FALSE),0)</f>
        <v>0</v>
      </c>
      <c r="J74" s="154">
        <f>IFERROR(VLOOKUP(B74,Rookies!$R$93:$T$134,3,FALSE),0)</f>
        <v>0</v>
      </c>
      <c r="K74" s="77"/>
      <c r="L74" s="154">
        <f>IFERROR(VLOOKUP(B74,Rookies!$V$93:$X$134,3,FALSE),0)</f>
        <v>0</v>
      </c>
      <c r="M74" s="154">
        <f>IFERROR(VLOOKUP(B74,Rookies!$Z$93:$AB$134,3,FALSE),0)</f>
        <v>0</v>
      </c>
      <c r="N74" s="155">
        <f>IFERROR(VLOOKUP(B74,Rookies!$AD$93:$AF$134,3,FALSE),0)</f>
        <v>0</v>
      </c>
      <c r="O74" s="77"/>
    </row>
    <row r="75" spans="1:15" ht="15" customHeight="1">
      <c r="A75" s="195">
        <f>Rookies!A41</f>
        <v>0</v>
      </c>
      <c r="B75" s="98">
        <f>Rookies!B41</f>
        <v>0</v>
      </c>
      <c r="C75" s="98">
        <f t="shared" si="4"/>
        <v>0</v>
      </c>
      <c r="D75" s="153">
        <f t="shared" si="5"/>
        <v>0</v>
      </c>
      <c r="E75" s="90">
        <f>IFERROR(VLOOKUP(B75,Rookies!$B$93:$D$134,3,FALSE),0)</f>
        <v>0</v>
      </c>
      <c r="F75" s="90">
        <f>IFERROR(VLOOKUP(B75,Rookies!$F$93:$H$134,3,FALSE),0)</f>
        <v>0</v>
      </c>
      <c r="G75" s="77"/>
      <c r="H75" s="90">
        <f>IFERROR(VLOOKUP(B75,Rookies!$J$93:$L$134,3,FALSE),0)</f>
        <v>0</v>
      </c>
      <c r="I75" s="90">
        <f>IFERROR(VLOOKUP(B75,Rookies!$N$93:$P$134,3,FALSE),0)</f>
        <v>0</v>
      </c>
      <c r="J75" s="154">
        <f>IFERROR(VLOOKUP(B75,Rookies!$R$93:$T$134,3,FALSE),0)</f>
        <v>0</v>
      </c>
      <c r="K75" s="77"/>
      <c r="L75" s="154">
        <f>IFERROR(VLOOKUP(B75,Rookies!$V$93:$X$134,3,FALSE),0)</f>
        <v>0</v>
      </c>
      <c r="M75" s="154">
        <f>IFERROR(VLOOKUP(B75,Rookies!$Z$93:$AB$134,3,FALSE),0)</f>
        <v>0</v>
      </c>
      <c r="N75" s="155">
        <f>IFERROR(VLOOKUP(B75,Rookies!$AD$93:$AF$134,3,FALSE),0)</f>
        <v>0</v>
      </c>
      <c r="O75" s="77"/>
    </row>
    <row r="76" spans="1:15" ht="15" customHeight="1">
      <c r="A76" s="195">
        <f>Rookies!A42</f>
        <v>0</v>
      </c>
      <c r="B76" s="98">
        <f>Rookies!B42</f>
        <v>0</v>
      </c>
      <c r="C76" s="98">
        <f t="shared" si="4"/>
        <v>0</v>
      </c>
      <c r="D76" s="153">
        <f t="shared" si="5"/>
        <v>0</v>
      </c>
      <c r="E76" s="90">
        <f>IFERROR(VLOOKUP(B76,Rookies!$B$93:$D$134,3,FALSE),0)</f>
        <v>0</v>
      </c>
      <c r="F76" s="90">
        <f>IFERROR(VLOOKUP(B76,Rookies!$F$93:$H$134,3,FALSE),0)</f>
        <v>0</v>
      </c>
      <c r="G76" s="77"/>
      <c r="H76" s="90">
        <f>IFERROR(VLOOKUP(B76,Rookies!$J$93:$L$134,3,FALSE),0)</f>
        <v>0</v>
      </c>
      <c r="I76" s="90">
        <f>IFERROR(VLOOKUP(B76,Rookies!$N$93:$P$134,3,FALSE),0)</f>
        <v>0</v>
      </c>
      <c r="J76" s="154">
        <f>IFERROR(VLOOKUP(B76,Rookies!$R$93:$T$134,3,FALSE),0)</f>
        <v>0</v>
      </c>
      <c r="K76" s="77"/>
      <c r="L76" s="154">
        <f>IFERROR(VLOOKUP(B76,Rookies!$V$93:$X$134,3,FALSE),0)</f>
        <v>0</v>
      </c>
      <c r="M76" s="154">
        <f>IFERROR(VLOOKUP(B76,Rookies!$Z$93:$AB$134,3,FALSE),0)</f>
        <v>0</v>
      </c>
      <c r="N76" s="155">
        <f>IFERROR(VLOOKUP(B76,Rookies!$AD$93:$AF$134,3,FALSE),0)</f>
        <v>0</v>
      </c>
      <c r="O76" s="77"/>
    </row>
    <row r="77" spans="1:15" ht="15" customHeight="1">
      <c r="A77" s="195">
        <f>Rookies!A43</f>
        <v>0</v>
      </c>
      <c r="B77" s="98">
        <f>Rookies!B43</f>
        <v>0</v>
      </c>
      <c r="C77" s="98">
        <f t="shared" si="4"/>
        <v>0</v>
      </c>
      <c r="D77" s="153">
        <f t="shared" si="5"/>
        <v>0</v>
      </c>
      <c r="E77" s="90">
        <f>IFERROR(VLOOKUP(B77,Rookies!$B$93:$D$134,3,FALSE),0)</f>
        <v>0</v>
      </c>
      <c r="F77" s="90">
        <f>IFERROR(VLOOKUP(B77,Rookies!$F$93:$H$134,3,FALSE),0)</f>
        <v>0</v>
      </c>
      <c r="G77" s="77"/>
      <c r="H77" s="90">
        <f>IFERROR(VLOOKUP(B77,Rookies!$J$93:$L$134,3,FALSE),0)</f>
        <v>0</v>
      </c>
      <c r="I77" s="90">
        <f>IFERROR(VLOOKUP(B77,Rookies!$N$93:$P$134,3,FALSE),0)</f>
        <v>0</v>
      </c>
      <c r="J77" s="154">
        <f>IFERROR(VLOOKUP(B77,Rookies!$R$93:$T$134,3,FALSE),0)</f>
        <v>0</v>
      </c>
      <c r="K77" s="77"/>
      <c r="L77" s="154">
        <f>IFERROR(VLOOKUP(B77,Rookies!$V$93:$X$134,3,FALSE),0)</f>
        <v>0</v>
      </c>
      <c r="M77" s="154">
        <f>IFERROR(VLOOKUP(B77,Rookies!$Z$93:$AB$134,3,FALSE),0)</f>
        <v>0</v>
      </c>
      <c r="N77" s="155">
        <f>IFERROR(VLOOKUP(B77,Rookies!$AD$93:$AF$134,3,FALSE),0)</f>
        <v>0</v>
      </c>
      <c r="O77" s="77"/>
    </row>
    <row r="78" spans="1:15" ht="15" customHeight="1">
      <c r="A78" s="195">
        <f>Rookies!A44</f>
        <v>0</v>
      </c>
      <c r="B78" s="98">
        <f>Rookies!B44</f>
        <v>0</v>
      </c>
      <c r="C78" s="98">
        <f t="shared" si="4"/>
        <v>0</v>
      </c>
      <c r="D78" s="153">
        <f t="shared" si="5"/>
        <v>0</v>
      </c>
      <c r="E78" s="90">
        <f>IFERROR(VLOOKUP(B78,Rookies!$B$93:$D$134,3,FALSE),0)</f>
        <v>0</v>
      </c>
      <c r="F78" s="90">
        <f>IFERROR(VLOOKUP(B78,Rookies!$F$93:$H$134,3,FALSE),0)</f>
        <v>0</v>
      </c>
      <c r="G78" s="77"/>
      <c r="H78" s="90">
        <f>IFERROR(VLOOKUP(B78,Rookies!$J$93:$L$134,3,FALSE),0)</f>
        <v>0</v>
      </c>
      <c r="I78" s="90">
        <f>IFERROR(VLOOKUP(B78,Rookies!$N$93:$P$134,3,FALSE),0)</f>
        <v>0</v>
      </c>
      <c r="J78" s="154">
        <f>IFERROR(VLOOKUP(B78,Rookies!$R$93:$T$134,3,FALSE),0)</f>
        <v>0</v>
      </c>
      <c r="K78" s="77"/>
      <c r="L78" s="154">
        <f>IFERROR(VLOOKUP(B78,Rookies!$V$93:$X$134,3,FALSE),0)</f>
        <v>0</v>
      </c>
      <c r="M78" s="154">
        <f>IFERROR(VLOOKUP(B78,Rookies!$Z$93:$AB$134,3,FALSE),0)</f>
        <v>0</v>
      </c>
      <c r="N78" s="155">
        <f>IFERROR(VLOOKUP(B78,Rookies!$AD$93:$AF$134,3,FALSE),0)</f>
        <v>0</v>
      </c>
      <c r="O78" s="77"/>
    </row>
    <row r="79" spans="1:15" ht="15" customHeight="1">
      <c r="A79" s="195">
        <f>Rookies!A45</f>
        <v>0</v>
      </c>
      <c r="B79" s="98">
        <f>Rookies!B45</f>
        <v>0</v>
      </c>
      <c r="C79" s="98">
        <f t="shared" si="4"/>
        <v>0</v>
      </c>
      <c r="D79" s="153">
        <f t="shared" si="5"/>
        <v>0</v>
      </c>
      <c r="E79" s="90">
        <f>IFERROR(VLOOKUP(B79,Rookies!$B$93:$D$134,3,FALSE),0)</f>
        <v>0</v>
      </c>
      <c r="F79" s="90">
        <f>IFERROR(VLOOKUP(B79,Rookies!$F$93:$H$134,3,FALSE),0)</f>
        <v>0</v>
      </c>
      <c r="G79" s="77"/>
      <c r="H79" s="90">
        <f>IFERROR(VLOOKUP(B79,Rookies!$J$93:$L$134,3,FALSE),0)</f>
        <v>0</v>
      </c>
      <c r="I79" s="90">
        <f>IFERROR(VLOOKUP(B79,Rookies!$N$93:$P$134,3,FALSE),0)</f>
        <v>0</v>
      </c>
      <c r="J79" s="154">
        <f>IFERROR(VLOOKUP(B79,Rookies!$R$93:$T$134,3,FALSE),0)</f>
        <v>0</v>
      </c>
      <c r="K79" s="77"/>
      <c r="L79" s="154">
        <f>IFERROR(VLOOKUP(B79,Rookies!$V$93:$X$134,3,FALSE),0)</f>
        <v>0</v>
      </c>
      <c r="M79" s="154">
        <f>IFERROR(VLOOKUP(B79,Rookies!$Z$93:$AB$134,3,FALSE),0)</f>
        <v>0</v>
      </c>
      <c r="N79" s="155">
        <f>IFERROR(VLOOKUP(B79,Rookies!$AD$93:$AF$134,3,FALSE),0)</f>
        <v>0</v>
      </c>
      <c r="O79" s="77"/>
    </row>
    <row r="80" spans="1:15" ht="15" customHeight="1">
      <c r="A80" s="195">
        <f>Rookies!A46</f>
        <v>0</v>
      </c>
      <c r="B80" s="98">
        <f>Rookies!B46</f>
        <v>0</v>
      </c>
      <c r="C80" s="98">
        <f t="shared" si="4"/>
        <v>0</v>
      </c>
      <c r="D80" s="153">
        <f t="shared" si="5"/>
        <v>0</v>
      </c>
      <c r="E80" s="90">
        <f>IFERROR(VLOOKUP(B80,Rookies!$B$93:$D$134,3,FALSE),0)</f>
        <v>0</v>
      </c>
      <c r="F80" s="90">
        <f>IFERROR(VLOOKUP(B80,Rookies!$F$93:$H$134,3,FALSE),0)</f>
        <v>0</v>
      </c>
      <c r="G80" s="77"/>
      <c r="H80" s="90">
        <f>IFERROR(VLOOKUP(B80,Rookies!$J$93:$L$134,3,FALSE),0)</f>
        <v>0</v>
      </c>
      <c r="I80" s="90">
        <f>IFERROR(VLOOKUP(B80,Rookies!$N$93:$P$134,3,FALSE),0)</f>
        <v>0</v>
      </c>
      <c r="J80" s="154">
        <f>IFERROR(VLOOKUP(B80,Rookies!$R$93:$T$134,3,FALSE),0)</f>
        <v>0</v>
      </c>
      <c r="K80" s="77"/>
      <c r="L80" s="154">
        <f>IFERROR(VLOOKUP(B80,Rookies!$V$93:$X$134,3,FALSE),0)</f>
        <v>0</v>
      </c>
      <c r="M80" s="154">
        <f>IFERROR(VLOOKUP(B80,Rookies!$Z$93:$AB$134,3,FALSE),0)</f>
        <v>0</v>
      </c>
      <c r="N80" s="155">
        <f>IFERROR(VLOOKUP(B80,Rookies!$AD$93:$AF$134,3,FALSE),0)</f>
        <v>0</v>
      </c>
      <c r="O80" s="77"/>
    </row>
    <row r="81" spans="1:15" ht="15" customHeight="1">
      <c r="A81" s="195">
        <f>Rookies!A47</f>
        <v>0</v>
      </c>
      <c r="B81" s="98">
        <f>Rookies!B47</f>
        <v>0</v>
      </c>
      <c r="C81" s="98">
        <f t="shared" si="4"/>
        <v>0</v>
      </c>
      <c r="D81" s="153">
        <f t="shared" si="5"/>
        <v>0</v>
      </c>
      <c r="E81" s="90">
        <f>IFERROR(VLOOKUP(B81,Rookies!$B$93:$D$134,3,FALSE),0)</f>
        <v>0</v>
      </c>
      <c r="F81" s="90">
        <f>IFERROR(VLOOKUP(B81,Rookies!$F$93:$H$134,3,FALSE),0)</f>
        <v>0</v>
      </c>
      <c r="G81" s="77"/>
      <c r="H81" s="90">
        <f>IFERROR(VLOOKUP(B81,Rookies!$J$93:$L$134,3,FALSE),0)</f>
        <v>0</v>
      </c>
      <c r="I81" s="90">
        <f>IFERROR(VLOOKUP(B81,Rookies!$N$93:$P$134,3,FALSE),0)</f>
        <v>0</v>
      </c>
      <c r="J81" s="154">
        <f>IFERROR(VLOOKUP(B81,Rookies!$R$93:$T$134,3,FALSE),0)</f>
        <v>0</v>
      </c>
      <c r="K81" s="77"/>
      <c r="L81" s="154">
        <f>IFERROR(VLOOKUP(B81,Rookies!$V$93:$X$134,3,FALSE),0)</f>
        <v>0</v>
      </c>
      <c r="M81" s="154">
        <f>IFERROR(VLOOKUP(B81,Rookies!$Z$93:$AB$134,3,FALSE),0)</f>
        <v>0</v>
      </c>
      <c r="N81" s="155">
        <f>IFERROR(VLOOKUP(B81,Rookies!$AD$93:$AF$134,3,FALSE),0)</f>
        <v>0</v>
      </c>
      <c r="O81" s="77"/>
    </row>
    <row r="82" spans="1:15" ht="15" customHeight="1">
      <c r="A82" s="195">
        <f>Rookies!A48</f>
        <v>0</v>
      </c>
      <c r="B82" s="98">
        <f>Rookies!B48</f>
        <v>0</v>
      </c>
      <c r="C82" s="98">
        <f t="shared" si="4"/>
        <v>0</v>
      </c>
      <c r="D82" s="153">
        <f t="shared" si="5"/>
        <v>0</v>
      </c>
      <c r="E82" s="90">
        <f>IFERROR(VLOOKUP(B82,Rookies!$B$93:$D$134,3,FALSE),0)</f>
        <v>0</v>
      </c>
      <c r="F82" s="90">
        <f>IFERROR(VLOOKUP(B82,Rookies!$F$93:$H$134,3,FALSE),0)</f>
        <v>0</v>
      </c>
      <c r="G82" s="77"/>
      <c r="H82" s="90">
        <f>IFERROR(VLOOKUP(B82,Rookies!$J$93:$L$134,3,FALSE),0)</f>
        <v>0</v>
      </c>
      <c r="I82" s="90">
        <f>IFERROR(VLOOKUP(B82,Rookies!$N$93:$P$134,3,FALSE),0)</f>
        <v>0</v>
      </c>
      <c r="J82" s="154">
        <f>IFERROR(VLOOKUP(B82,Rookies!$R$93:$T$134,3,FALSE),0)</f>
        <v>0</v>
      </c>
      <c r="K82" s="77"/>
      <c r="L82" s="154">
        <f>IFERROR(VLOOKUP(B82,Rookies!$V$93:$X$134,3,FALSE),0)</f>
        <v>0</v>
      </c>
      <c r="M82" s="154">
        <f>IFERROR(VLOOKUP(B82,Rookies!$Z$93:$AB$134,3,FALSE),0)</f>
        <v>0</v>
      </c>
      <c r="N82" s="155">
        <f>IFERROR(VLOOKUP(B82,Rookies!$AD$93:$AF$134,3,FALSE),0)</f>
        <v>0</v>
      </c>
      <c r="O82" s="77"/>
    </row>
    <row r="83" spans="1:15" ht="15" customHeight="1">
      <c r="A83" s="195">
        <f>Rookies!A49</f>
        <v>0</v>
      </c>
      <c r="B83" s="98">
        <f>Rookies!B49</f>
        <v>0</v>
      </c>
      <c r="C83" s="98">
        <f t="shared" si="4"/>
        <v>0</v>
      </c>
      <c r="D83" s="153">
        <f t="shared" si="5"/>
        <v>0</v>
      </c>
      <c r="E83" s="90">
        <f>IFERROR(VLOOKUP(B83,Rookies!$B$93:$D$134,3,FALSE),0)</f>
        <v>0</v>
      </c>
      <c r="F83" s="90">
        <f>IFERROR(VLOOKUP(B83,Rookies!$F$93:$H$134,3,FALSE),0)</f>
        <v>0</v>
      </c>
      <c r="G83" s="77"/>
      <c r="H83" s="90">
        <f>IFERROR(VLOOKUP(B83,Rookies!$J$93:$L$134,3,FALSE),0)</f>
        <v>0</v>
      </c>
      <c r="I83" s="90">
        <f>IFERROR(VLOOKUP(B83,Rookies!$N$93:$P$134,3,FALSE),0)</f>
        <v>0</v>
      </c>
      <c r="J83" s="154">
        <f>IFERROR(VLOOKUP(B83,Rookies!$R$93:$T$134,3,FALSE),0)</f>
        <v>0</v>
      </c>
      <c r="K83" s="77"/>
      <c r="L83" s="154">
        <f>IFERROR(VLOOKUP(B83,Rookies!$V$93:$X$134,3,FALSE),0)</f>
        <v>0</v>
      </c>
      <c r="M83" s="154">
        <f>IFERROR(VLOOKUP(B83,Rookies!$Z$93:$AB$134,3,FALSE),0)</f>
        <v>0</v>
      </c>
      <c r="N83" s="155">
        <f>IFERROR(VLOOKUP(B83,Rookies!$AD$93:$AF$134,3,FALSE),0)</f>
        <v>0</v>
      </c>
      <c r="O83" s="77"/>
    </row>
    <row r="84" spans="1:15" ht="15" customHeight="1">
      <c r="A84" s="195">
        <f>Rookies!A50</f>
        <v>0</v>
      </c>
      <c r="B84" s="98">
        <f>Rookies!B50</f>
        <v>0</v>
      </c>
      <c r="C84" s="98">
        <f t="shared" si="4"/>
        <v>0</v>
      </c>
      <c r="D84" s="153">
        <f t="shared" si="5"/>
        <v>0</v>
      </c>
      <c r="E84" s="90">
        <f>IFERROR(VLOOKUP(B84,Rookies!$B$93:$D$134,3,FALSE),0)</f>
        <v>0</v>
      </c>
      <c r="F84" s="90">
        <f>IFERROR(VLOOKUP(B84,Rookies!$F$93:$H$134,3,FALSE),0)</f>
        <v>0</v>
      </c>
      <c r="G84" s="77"/>
      <c r="H84" s="90">
        <f>IFERROR(VLOOKUP(B84,Rookies!$J$93:$L$134,3,FALSE),0)</f>
        <v>0</v>
      </c>
      <c r="I84" s="90">
        <f>IFERROR(VLOOKUP(B84,Rookies!$N$93:$P$134,3,FALSE),0)</f>
        <v>0</v>
      </c>
      <c r="J84" s="154">
        <f>IFERROR(VLOOKUP(B84,Rookies!$R$93:$T$134,3,FALSE),0)</f>
        <v>0</v>
      </c>
      <c r="K84" s="77"/>
      <c r="L84" s="154">
        <f>IFERROR(VLOOKUP(B84,Rookies!$V$93:$X$134,3,FALSE),0)</f>
        <v>0</v>
      </c>
      <c r="M84" s="154">
        <f>IFERROR(VLOOKUP(B84,Rookies!$Z$93:$AB$134,3,FALSE),0)</f>
        <v>0</v>
      </c>
      <c r="N84" s="155">
        <f>IFERROR(VLOOKUP(B84,Rookies!$AD$93:$AF$134,3,FALSE),0)</f>
        <v>0</v>
      </c>
      <c r="O84" s="77"/>
    </row>
  </sheetData>
  <autoFilter ref="A5:O84" xr:uid="{9466EB88-8A5F-41EF-A157-6007B9B180BA}">
    <sortState xmlns:xlrd2="http://schemas.microsoft.com/office/spreadsheetml/2017/richdata2" ref="A6:O84">
      <sortCondition descending="1" ref="D5:D84"/>
    </sortState>
  </autoFilter>
  <mergeCells count="2">
    <mergeCell ref="E2:F2"/>
    <mergeCell ref="C2:D2"/>
  </mergeCells>
  <phoneticPr fontId="2" type="noConversion"/>
  <pageMargins left="0.17" right="0.16" top="0.23" bottom="0.19" header="0.17" footer="0.16"/>
  <pageSetup scale="55" orientation="landscape" r:id="rId1"/>
  <headerFooter alignWithMargins="0"/>
  <ignoredErrors>
    <ignoredError sqref="E11:N3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1">
    <tabColor theme="5" tint="-0.249977111117893"/>
    <pageSetUpPr fitToPage="1"/>
  </sheetPr>
  <dimension ref="A1:AQ136"/>
  <sheetViews>
    <sheetView workbookViewId="0"/>
  </sheetViews>
  <sheetFormatPr defaultColWidth="8.85546875" defaultRowHeight="12.75"/>
  <cols>
    <col min="1" max="1" width="15.42578125" style="102" bestFit="1" customWidth="1"/>
    <col min="2" max="2" width="23.42578125" style="102" customWidth="1"/>
    <col min="3" max="3" width="19.42578125" style="102" bestFit="1" customWidth="1"/>
    <col min="4" max="4" width="24.7109375" style="111" bestFit="1" customWidth="1"/>
    <col min="5" max="7" width="15.140625" style="111" customWidth="1"/>
    <col min="8" max="8" width="18.85546875" style="111" bestFit="1" customWidth="1"/>
    <col min="9" max="14" width="15.140625" style="111" customWidth="1"/>
    <col min="15" max="15" width="11.5703125" style="102" bestFit="1" customWidth="1"/>
    <col min="16" max="16" width="18.85546875" style="102" bestFit="1" customWidth="1"/>
    <col min="17" max="17" width="6.28515625" style="102" bestFit="1" customWidth="1"/>
    <col min="18" max="18" width="16.140625" style="102" customWidth="1"/>
    <col min="19" max="19" width="11.5703125" style="102" bestFit="1" customWidth="1"/>
    <col min="20" max="20" width="18.85546875" style="102" bestFit="1" customWidth="1"/>
    <col min="21" max="21" width="6.28515625" style="102" bestFit="1" customWidth="1"/>
    <col min="22" max="22" width="19" style="102" customWidth="1"/>
    <col min="23" max="23" width="11.5703125" style="102" bestFit="1" customWidth="1"/>
    <col min="24" max="24" width="18.85546875" style="102" bestFit="1" customWidth="1"/>
    <col min="25" max="25" width="6.28515625" style="102" bestFit="1" customWidth="1"/>
    <col min="26" max="26" width="18.7109375" style="102" customWidth="1"/>
    <col min="27" max="27" width="11.5703125" style="102" bestFit="1" customWidth="1"/>
    <col min="28" max="28" width="18.85546875" style="102" bestFit="1" customWidth="1"/>
    <col min="29" max="29" width="6.28515625" style="102" bestFit="1" customWidth="1"/>
    <col min="30" max="30" width="16.7109375" style="102" customWidth="1"/>
    <col min="31" max="31" width="11.5703125" style="102" bestFit="1" customWidth="1"/>
    <col min="32" max="32" width="18.85546875" style="102" bestFit="1" customWidth="1"/>
    <col min="33" max="42" width="12.5703125" style="102" customWidth="1"/>
    <col min="43" max="16384" width="8.85546875" style="102"/>
  </cols>
  <sheetData>
    <row r="1" spans="1:43" ht="15" customHeight="1"/>
    <row r="2" spans="1:43" ht="15" customHeight="1">
      <c r="B2" s="101" t="s">
        <v>6</v>
      </c>
      <c r="C2" s="140" t="s">
        <v>77</v>
      </c>
      <c r="D2" s="254"/>
      <c r="E2" s="254"/>
    </row>
    <row r="3" spans="1:43" ht="15" customHeight="1"/>
    <row r="4" spans="1:43" ht="15" customHeight="1">
      <c r="A4" s="11"/>
      <c r="B4" s="193"/>
      <c r="C4" s="193"/>
    </row>
    <row r="5" spans="1:43" s="107" customFormat="1" ht="15" customHeight="1">
      <c r="A5" s="110" t="s">
        <v>9</v>
      </c>
      <c r="B5" s="72" t="s">
        <v>8</v>
      </c>
      <c r="C5" s="72" t="s">
        <v>5</v>
      </c>
      <c r="D5" s="110" t="s">
        <v>10</v>
      </c>
      <c r="E5" s="164" t="s">
        <v>152</v>
      </c>
      <c r="F5" s="165" t="s">
        <v>153</v>
      </c>
      <c r="G5" s="166" t="s">
        <v>0</v>
      </c>
      <c r="H5" s="188" t="s">
        <v>51</v>
      </c>
      <c r="I5" s="179" t="s">
        <v>154</v>
      </c>
      <c r="J5" s="169" t="s">
        <v>155</v>
      </c>
      <c r="K5" s="170" t="s">
        <v>4</v>
      </c>
      <c r="L5" s="171" t="s">
        <v>156</v>
      </c>
      <c r="M5" s="201" t="s">
        <v>157</v>
      </c>
      <c r="N5" s="173" t="s">
        <v>158</v>
      </c>
      <c r="O5" s="174" t="s">
        <v>21</v>
      </c>
      <c r="P5" s="102"/>
    </row>
    <row r="6" spans="1:43" s="107" customFormat="1" ht="15" customHeight="1">
      <c r="A6" s="59" t="s">
        <v>47</v>
      </c>
      <c r="B6" s="98" t="s">
        <v>110</v>
      </c>
      <c r="C6" s="142">
        <f t="shared" ref="C6:C30" si="0">SUM(E6:O6)</f>
        <v>107</v>
      </c>
      <c r="D6" s="175">
        <f t="shared" ref="D6:D30" si="1">SUM(E6:O6)-MIN(E6:I6)</f>
        <v>107</v>
      </c>
      <c r="E6" s="122">
        <f t="shared" ref="E6:E30" si="2">IFERROR(VLOOKUP(B6,$B$93:$C$134,2,FALSE),0)</f>
        <v>33</v>
      </c>
      <c r="F6" s="122">
        <f t="shared" ref="F6:F30" si="3">IFERROR(VLOOKUP(B6,$F$93:$G$134,2,FALSE),0)</f>
        <v>37</v>
      </c>
      <c r="G6" s="123"/>
      <c r="H6" s="122">
        <f t="shared" ref="H6:H30" si="4">IFERROR(VLOOKUP(B6,$J$93:$K$134,2,FALSE),0)</f>
        <v>37</v>
      </c>
      <c r="I6" s="122">
        <f t="shared" ref="I6:I30" si="5">IFERROR(VLOOKUP(B6,$N$93:$O$134,2,FALSE),0)</f>
        <v>0</v>
      </c>
      <c r="J6" s="122">
        <f t="shared" ref="J6:J30" si="6">IFERROR(VLOOKUP(B6,$R$93:$S$134,2,FALSE),0)</f>
        <v>0</v>
      </c>
      <c r="K6" s="123"/>
      <c r="L6" s="122">
        <f t="shared" ref="L6:L30" si="7">IFERROR(VLOOKUP(B6,$V$93:$W$134,2,FALSE),0)</f>
        <v>0</v>
      </c>
      <c r="M6" s="122">
        <f t="shared" ref="M6:M30" si="8">IFERROR(VLOOKUP(B6,$Z$93:$AA$134,2,FALSE),0)</f>
        <v>0</v>
      </c>
      <c r="N6" s="122">
        <f t="shared" ref="N6:N30" si="9">IFERROR(VLOOKUP(B6,$AD$93:$AE$134,2,FALSE),0)</f>
        <v>0</v>
      </c>
      <c r="O6" s="123"/>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row>
    <row r="7" spans="1:43" ht="15" customHeight="1">
      <c r="A7" s="59" t="s">
        <v>281</v>
      </c>
      <c r="B7" s="98" t="s">
        <v>101</v>
      </c>
      <c r="C7" s="142">
        <f t="shared" si="0"/>
        <v>106</v>
      </c>
      <c r="D7" s="175">
        <f t="shared" si="1"/>
        <v>85</v>
      </c>
      <c r="E7" s="122">
        <f t="shared" si="2"/>
        <v>23</v>
      </c>
      <c r="F7" s="122">
        <f t="shared" si="3"/>
        <v>25</v>
      </c>
      <c r="G7" s="123"/>
      <c r="H7" s="122">
        <f t="shared" si="4"/>
        <v>21</v>
      </c>
      <c r="I7" s="122">
        <f t="shared" si="5"/>
        <v>37</v>
      </c>
      <c r="J7" s="122">
        <f t="shared" si="6"/>
        <v>0</v>
      </c>
      <c r="K7" s="123"/>
      <c r="L7" s="122">
        <f t="shared" si="7"/>
        <v>0</v>
      </c>
      <c r="M7" s="122">
        <f t="shared" si="8"/>
        <v>0</v>
      </c>
      <c r="N7" s="122">
        <f t="shared" si="9"/>
        <v>0</v>
      </c>
      <c r="O7" s="123"/>
    </row>
    <row r="8" spans="1:43" ht="15" customHeight="1">
      <c r="A8" s="59" t="s">
        <v>281</v>
      </c>
      <c r="B8" s="98" t="s">
        <v>131</v>
      </c>
      <c r="C8" s="142">
        <f t="shared" si="0"/>
        <v>81</v>
      </c>
      <c r="D8" s="175">
        <f t="shared" si="1"/>
        <v>65</v>
      </c>
      <c r="E8" s="122">
        <f t="shared" si="2"/>
        <v>22</v>
      </c>
      <c r="F8" s="122">
        <f t="shared" si="3"/>
        <v>18</v>
      </c>
      <c r="G8" s="181"/>
      <c r="H8" s="122">
        <f t="shared" si="4"/>
        <v>16</v>
      </c>
      <c r="I8" s="122">
        <f t="shared" si="5"/>
        <v>25</v>
      </c>
      <c r="J8" s="122">
        <f t="shared" si="6"/>
        <v>0</v>
      </c>
      <c r="K8" s="181"/>
      <c r="L8" s="122">
        <f t="shared" si="7"/>
        <v>0</v>
      </c>
      <c r="M8" s="122">
        <f t="shared" si="8"/>
        <v>0</v>
      </c>
      <c r="N8" s="122">
        <f t="shared" si="9"/>
        <v>0</v>
      </c>
      <c r="O8" s="181"/>
    </row>
    <row r="9" spans="1:43" ht="15" customHeight="1">
      <c r="A9" s="59" t="s">
        <v>47</v>
      </c>
      <c r="B9" s="98" t="s">
        <v>87</v>
      </c>
      <c r="C9" s="142">
        <f t="shared" si="0"/>
        <v>59</v>
      </c>
      <c r="D9" s="175">
        <f t="shared" si="1"/>
        <v>59</v>
      </c>
      <c r="E9" s="122">
        <f t="shared" si="2"/>
        <v>29</v>
      </c>
      <c r="F9" s="122">
        <f t="shared" si="3"/>
        <v>0</v>
      </c>
      <c r="G9" s="181"/>
      <c r="H9" s="122">
        <f t="shared" si="4"/>
        <v>30</v>
      </c>
      <c r="I9" s="122">
        <f t="shared" si="5"/>
        <v>0</v>
      </c>
      <c r="J9" s="122">
        <f t="shared" si="6"/>
        <v>0</v>
      </c>
      <c r="K9" s="181"/>
      <c r="L9" s="122">
        <f t="shared" si="7"/>
        <v>0</v>
      </c>
      <c r="M9" s="122">
        <f t="shared" si="8"/>
        <v>0</v>
      </c>
      <c r="N9" s="122">
        <f t="shared" si="9"/>
        <v>0</v>
      </c>
      <c r="O9" s="181"/>
    </row>
    <row r="10" spans="1:43" s="107" customFormat="1" ht="15" customHeight="1">
      <c r="A10" s="59" t="s">
        <v>281</v>
      </c>
      <c r="B10" s="98" t="s">
        <v>102</v>
      </c>
      <c r="C10" s="142">
        <f t="shared" si="0"/>
        <v>70</v>
      </c>
      <c r="D10" s="175">
        <f t="shared" si="1"/>
        <v>56</v>
      </c>
      <c r="E10" s="122">
        <f t="shared" si="2"/>
        <v>14</v>
      </c>
      <c r="F10" s="122">
        <f t="shared" si="3"/>
        <v>21</v>
      </c>
      <c r="G10" s="181"/>
      <c r="H10" s="122">
        <f t="shared" si="4"/>
        <v>17</v>
      </c>
      <c r="I10" s="122">
        <f t="shared" si="5"/>
        <v>18</v>
      </c>
      <c r="J10" s="122">
        <f t="shared" si="6"/>
        <v>0</v>
      </c>
      <c r="K10" s="181"/>
      <c r="L10" s="122">
        <f t="shared" si="7"/>
        <v>0</v>
      </c>
      <c r="M10" s="122">
        <f t="shared" si="8"/>
        <v>0</v>
      </c>
      <c r="N10" s="122">
        <f t="shared" si="9"/>
        <v>0</v>
      </c>
      <c r="O10" s="181"/>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row>
    <row r="11" spans="1:43" ht="15" customHeight="1">
      <c r="A11" s="59" t="s">
        <v>47</v>
      </c>
      <c r="B11" s="98" t="s">
        <v>182</v>
      </c>
      <c r="C11" s="142">
        <f t="shared" si="0"/>
        <v>39</v>
      </c>
      <c r="D11" s="175">
        <f t="shared" si="1"/>
        <v>39</v>
      </c>
      <c r="E11" s="122">
        <f t="shared" si="2"/>
        <v>0</v>
      </c>
      <c r="F11" s="122">
        <f t="shared" si="3"/>
        <v>14</v>
      </c>
      <c r="G11" s="123"/>
      <c r="H11" s="122">
        <f t="shared" si="4"/>
        <v>25</v>
      </c>
      <c r="I11" s="122">
        <f t="shared" si="5"/>
        <v>0</v>
      </c>
      <c r="J11" s="122">
        <f t="shared" si="6"/>
        <v>0</v>
      </c>
      <c r="K11" s="123"/>
      <c r="L11" s="122">
        <f t="shared" si="7"/>
        <v>0</v>
      </c>
      <c r="M11" s="122">
        <f t="shared" si="8"/>
        <v>0</v>
      </c>
      <c r="N11" s="122">
        <f t="shared" si="9"/>
        <v>0</v>
      </c>
      <c r="O11" s="123"/>
    </row>
    <row r="12" spans="1:43" ht="15" customHeight="1">
      <c r="A12" s="59" t="s">
        <v>47</v>
      </c>
      <c r="B12" s="98" t="s">
        <v>2380</v>
      </c>
      <c r="C12" s="142">
        <f t="shared" si="0"/>
        <v>39</v>
      </c>
      <c r="D12" s="175">
        <f t="shared" si="1"/>
        <v>39</v>
      </c>
      <c r="E12" s="122">
        <f t="shared" si="2"/>
        <v>0</v>
      </c>
      <c r="F12" s="122">
        <f t="shared" si="3"/>
        <v>0</v>
      </c>
      <c r="G12" s="123"/>
      <c r="H12" s="122">
        <f t="shared" si="4"/>
        <v>18</v>
      </c>
      <c r="I12" s="122">
        <f t="shared" si="5"/>
        <v>21</v>
      </c>
      <c r="J12" s="122">
        <f t="shared" si="6"/>
        <v>0</v>
      </c>
      <c r="K12" s="123"/>
      <c r="L12" s="122">
        <f t="shared" si="7"/>
        <v>0</v>
      </c>
      <c r="M12" s="122">
        <f t="shared" si="8"/>
        <v>0</v>
      </c>
      <c r="N12" s="122">
        <f t="shared" si="9"/>
        <v>0</v>
      </c>
      <c r="O12" s="123"/>
    </row>
    <row r="13" spans="1:43" ht="15" customHeight="1">
      <c r="A13" s="59" t="s">
        <v>281</v>
      </c>
      <c r="B13" s="98" t="s">
        <v>229</v>
      </c>
      <c r="C13" s="142">
        <f t="shared" si="0"/>
        <v>30</v>
      </c>
      <c r="D13" s="175">
        <f t="shared" si="1"/>
        <v>30</v>
      </c>
      <c r="E13" s="122">
        <f t="shared" si="2"/>
        <v>0</v>
      </c>
      <c r="F13" s="122">
        <f t="shared" si="3"/>
        <v>30</v>
      </c>
      <c r="G13" s="123"/>
      <c r="H13" s="122">
        <f t="shared" si="4"/>
        <v>0</v>
      </c>
      <c r="I13" s="122">
        <f t="shared" si="5"/>
        <v>0</v>
      </c>
      <c r="J13" s="122">
        <f t="shared" si="6"/>
        <v>0</v>
      </c>
      <c r="K13" s="123"/>
      <c r="L13" s="122">
        <f t="shared" si="7"/>
        <v>0</v>
      </c>
      <c r="M13" s="122">
        <f t="shared" si="8"/>
        <v>0</v>
      </c>
      <c r="N13" s="122">
        <f t="shared" si="9"/>
        <v>0</v>
      </c>
      <c r="O13" s="123"/>
    </row>
    <row r="14" spans="1:43" ht="15" customHeight="1">
      <c r="A14" s="59" t="s">
        <v>47</v>
      </c>
      <c r="B14" s="98" t="s">
        <v>181</v>
      </c>
      <c r="C14" s="142">
        <f t="shared" si="0"/>
        <v>14</v>
      </c>
      <c r="D14" s="175">
        <f t="shared" si="1"/>
        <v>14</v>
      </c>
      <c r="E14" s="122">
        <f t="shared" si="2"/>
        <v>14</v>
      </c>
      <c r="F14" s="122">
        <f t="shared" si="3"/>
        <v>0</v>
      </c>
      <c r="G14" s="123"/>
      <c r="H14" s="122">
        <f t="shared" si="4"/>
        <v>0</v>
      </c>
      <c r="I14" s="122">
        <f t="shared" si="5"/>
        <v>0</v>
      </c>
      <c r="J14" s="122">
        <f t="shared" si="6"/>
        <v>0</v>
      </c>
      <c r="K14" s="123"/>
      <c r="L14" s="122">
        <f t="shared" si="7"/>
        <v>0</v>
      </c>
      <c r="M14" s="122">
        <f t="shared" si="8"/>
        <v>0</v>
      </c>
      <c r="N14" s="122">
        <f t="shared" si="9"/>
        <v>0</v>
      </c>
      <c r="O14" s="123"/>
    </row>
    <row r="15" spans="1:43" ht="15" customHeight="1">
      <c r="A15" s="59" t="s">
        <v>47</v>
      </c>
      <c r="B15" s="98" t="s">
        <v>83</v>
      </c>
      <c r="C15" s="142">
        <f t="shared" si="0"/>
        <v>14</v>
      </c>
      <c r="D15" s="175">
        <f t="shared" si="1"/>
        <v>14</v>
      </c>
      <c r="E15" s="122">
        <f t="shared" si="2"/>
        <v>14</v>
      </c>
      <c r="F15" s="122">
        <f t="shared" si="3"/>
        <v>0</v>
      </c>
      <c r="G15" s="123"/>
      <c r="H15" s="122">
        <f t="shared" si="4"/>
        <v>0</v>
      </c>
      <c r="I15" s="122">
        <f t="shared" si="5"/>
        <v>0</v>
      </c>
      <c r="J15" s="122">
        <f t="shared" si="6"/>
        <v>0</v>
      </c>
      <c r="K15" s="123"/>
      <c r="L15" s="122">
        <f t="shared" si="7"/>
        <v>0</v>
      </c>
      <c r="M15" s="122">
        <f t="shared" si="8"/>
        <v>0</v>
      </c>
      <c r="N15" s="122">
        <f t="shared" si="9"/>
        <v>0</v>
      </c>
      <c r="O15" s="123"/>
      <c r="AG15" s="107"/>
      <c r="AH15" s="107"/>
      <c r="AI15" s="107"/>
      <c r="AJ15" s="107"/>
      <c r="AK15" s="107"/>
      <c r="AL15" s="107"/>
      <c r="AM15" s="107"/>
      <c r="AN15" s="107"/>
      <c r="AO15" s="107"/>
      <c r="AP15" s="107"/>
      <c r="AQ15" s="107"/>
    </row>
    <row r="16" spans="1:43" ht="15" customHeight="1">
      <c r="A16" s="59" t="s">
        <v>47</v>
      </c>
      <c r="B16" s="98" t="s">
        <v>132</v>
      </c>
      <c r="C16" s="142">
        <f t="shared" si="0"/>
        <v>14</v>
      </c>
      <c r="D16" s="175">
        <f t="shared" si="1"/>
        <v>14</v>
      </c>
      <c r="E16" s="122">
        <f t="shared" si="2"/>
        <v>14</v>
      </c>
      <c r="F16" s="122">
        <f t="shared" si="3"/>
        <v>0</v>
      </c>
      <c r="G16" s="181"/>
      <c r="H16" s="122">
        <f t="shared" si="4"/>
        <v>0</v>
      </c>
      <c r="I16" s="122">
        <f t="shared" si="5"/>
        <v>0</v>
      </c>
      <c r="J16" s="122">
        <f t="shared" si="6"/>
        <v>0</v>
      </c>
      <c r="K16" s="181"/>
      <c r="L16" s="122">
        <f t="shared" si="7"/>
        <v>0</v>
      </c>
      <c r="M16" s="122">
        <f t="shared" si="8"/>
        <v>0</v>
      </c>
      <c r="N16" s="122">
        <f t="shared" si="9"/>
        <v>0</v>
      </c>
      <c r="O16" s="181"/>
    </row>
    <row r="17" spans="1:43" ht="15" customHeight="1">
      <c r="A17" s="59" t="s">
        <v>47</v>
      </c>
      <c r="B17" s="98" t="s">
        <v>79</v>
      </c>
      <c r="C17" s="142">
        <f t="shared" si="0"/>
        <v>14</v>
      </c>
      <c r="D17" s="175">
        <f t="shared" si="1"/>
        <v>14</v>
      </c>
      <c r="E17" s="122">
        <f t="shared" si="2"/>
        <v>14</v>
      </c>
      <c r="F17" s="122">
        <f t="shared" si="3"/>
        <v>0</v>
      </c>
      <c r="G17" s="123"/>
      <c r="H17" s="122">
        <f t="shared" si="4"/>
        <v>0</v>
      </c>
      <c r="I17" s="122">
        <f t="shared" si="5"/>
        <v>0</v>
      </c>
      <c r="J17" s="122">
        <f t="shared" si="6"/>
        <v>0</v>
      </c>
      <c r="K17" s="123"/>
      <c r="L17" s="122">
        <f t="shared" si="7"/>
        <v>0</v>
      </c>
      <c r="M17" s="122">
        <f t="shared" si="8"/>
        <v>0</v>
      </c>
      <c r="N17" s="122">
        <f t="shared" si="9"/>
        <v>0</v>
      </c>
      <c r="O17" s="123"/>
    </row>
    <row r="18" spans="1:43" ht="15" customHeight="1">
      <c r="A18" s="52"/>
      <c r="B18" s="98"/>
      <c r="C18" s="142">
        <f t="shared" si="0"/>
        <v>0</v>
      </c>
      <c r="D18" s="175">
        <f t="shared" si="1"/>
        <v>0</v>
      </c>
      <c r="E18" s="122">
        <f t="shared" si="2"/>
        <v>0</v>
      </c>
      <c r="F18" s="122">
        <f t="shared" si="3"/>
        <v>0</v>
      </c>
      <c r="G18" s="123"/>
      <c r="H18" s="122">
        <f t="shared" si="4"/>
        <v>0</v>
      </c>
      <c r="I18" s="122">
        <f t="shared" si="5"/>
        <v>0</v>
      </c>
      <c r="J18" s="122">
        <f t="shared" si="6"/>
        <v>0</v>
      </c>
      <c r="K18" s="123"/>
      <c r="L18" s="122">
        <f t="shared" si="7"/>
        <v>0</v>
      </c>
      <c r="M18" s="122">
        <f t="shared" si="8"/>
        <v>0</v>
      </c>
      <c r="N18" s="122">
        <f t="shared" si="9"/>
        <v>0</v>
      </c>
      <c r="O18" s="123"/>
    </row>
    <row r="19" spans="1:43" ht="15" customHeight="1">
      <c r="A19" s="52"/>
      <c r="B19" s="98"/>
      <c r="C19" s="142">
        <f t="shared" si="0"/>
        <v>0</v>
      </c>
      <c r="D19" s="175">
        <f t="shared" si="1"/>
        <v>0</v>
      </c>
      <c r="E19" s="122">
        <f t="shared" si="2"/>
        <v>0</v>
      </c>
      <c r="F19" s="122">
        <f t="shared" si="3"/>
        <v>0</v>
      </c>
      <c r="G19" s="123"/>
      <c r="H19" s="122">
        <f t="shared" si="4"/>
        <v>0</v>
      </c>
      <c r="I19" s="122">
        <f t="shared" si="5"/>
        <v>0</v>
      </c>
      <c r="J19" s="122">
        <f t="shared" si="6"/>
        <v>0</v>
      </c>
      <c r="K19" s="123"/>
      <c r="L19" s="122">
        <f t="shared" si="7"/>
        <v>0</v>
      </c>
      <c r="M19" s="122">
        <f t="shared" si="8"/>
        <v>0</v>
      </c>
      <c r="N19" s="122">
        <f t="shared" si="9"/>
        <v>0</v>
      </c>
      <c r="O19" s="123"/>
    </row>
    <row r="20" spans="1:43" ht="15" customHeight="1">
      <c r="A20" s="52"/>
      <c r="B20" s="98"/>
      <c r="C20" s="142">
        <f t="shared" si="0"/>
        <v>0</v>
      </c>
      <c r="D20" s="175">
        <f t="shared" si="1"/>
        <v>0</v>
      </c>
      <c r="E20" s="122">
        <f t="shared" si="2"/>
        <v>0</v>
      </c>
      <c r="F20" s="122">
        <f t="shared" si="3"/>
        <v>0</v>
      </c>
      <c r="G20" s="123"/>
      <c r="H20" s="122">
        <f t="shared" si="4"/>
        <v>0</v>
      </c>
      <c r="I20" s="122">
        <f t="shared" si="5"/>
        <v>0</v>
      </c>
      <c r="J20" s="122">
        <f t="shared" si="6"/>
        <v>0</v>
      </c>
      <c r="K20" s="123"/>
      <c r="L20" s="122">
        <f t="shared" si="7"/>
        <v>0</v>
      </c>
      <c r="M20" s="122">
        <f t="shared" si="8"/>
        <v>0</v>
      </c>
      <c r="N20" s="122">
        <f t="shared" si="9"/>
        <v>0</v>
      </c>
      <c r="O20" s="123"/>
    </row>
    <row r="21" spans="1:43" ht="15" customHeight="1">
      <c r="A21" s="52"/>
      <c r="B21" s="98"/>
      <c r="C21" s="142">
        <f t="shared" si="0"/>
        <v>0</v>
      </c>
      <c r="D21" s="175">
        <f t="shared" si="1"/>
        <v>0</v>
      </c>
      <c r="E21" s="122">
        <f t="shared" si="2"/>
        <v>0</v>
      </c>
      <c r="F21" s="122">
        <f t="shared" si="3"/>
        <v>0</v>
      </c>
      <c r="G21" s="123"/>
      <c r="H21" s="122">
        <f t="shared" si="4"/>
        <v>0</v>
      </c>
      <c r="I21" s="122">
        <f t="shared" si="5"/>
        <v>0</v>
      </c>
      <c r="J21" s="122">
        <f t="shared" si="6"/>
        <v>0</v>
      </c>
      <c r="K21" s="123"/>
      <c r="L21" s="122">
        <f t="shared" si="7"/>
        <v>0</v>
      </c>
      <c r="M21" s="122">
        <f t="shared" si="8"/>
        <v>0</v>
      </c>
      <c r="N21" s="122">
        <f t="shared" si="9"/>
        <v>0</v>
      </c>
      <c r="O21" s="123"/>
    </row>
    <row r="22" spans="1:43" s="107" customFormat="1" ht="15" customHeight="1">
      <c r="A22" s="52"/>
      <c r="B22" s="98"/>
      <c r="C22" s="142">
        <f t="shared" si="0"/>
        <v>0</v>
      </c>
      <c r="D22" s="175">
        <f t="shared" si="1"/>
        <v>0</v>
      </c>
      <c r="E22" s="122">
        <f t="shared" si="2"/>
        <v>0</v>
      </c>
      <c r="F22" s="122">
        <f t="shared" si="3"/>
        <v>0</v>
      </c>
      <c r="G22" s="181"/>
      <c r="H22" s="122">
        <f t="shared" si="4"/>
        <v>0</v>
      </c>
      <c r="I22" s="122">
        <f t="shared" si="5"/>
        <v>0</v>
      </c>
      <c r="J22" s="122">
        <f t="shared" si="6"/>
        <v>0</v>
      </c>
      <c r="K22" s="181"/>
      <c r="L22" s="122">
        <f t="shared" si="7"/>
        <v>0</v>
      </c>
      <c r="M22" s="122">
        <f t="shared" si="8"/>
        <v>0</v>
      </c>
      <c r="N22" s="122">
        <f t="shared" si="9"/>
        <v>0</v>
      </c>
      <c r="O22" s="181"/>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row>
    <row r="23" spans="1:43">
      <c r="A23" s="52"/>
      <c r="B23" s="98"/>
      <c r="C23" s="142">
        <f t="shared" si="0"/>
        <v>0</v>
      </c>
      <c r="D23" s="175">
        <f t="shared" si="1"/>
        <v>0</v>
      </c>
      <c r="E23" s="122">
        <f t="shared" si="2"/>
        <v>0</v>
      </c>
      <c r="F23" s="122">
        <f t="shared" si="3"/>
        <v>0</v>
      </c>
      <c r="G23" s="123"/>
      <c r="H23" s="122">
        <f t="shared" si="4"/>
        <v>0</v>
      </c>
      <c r="I23" s="122">
        <f t="shared" si="5"/>
        <v>0</v>
      </c>
      <c r="J23" s="122">
        <f t="shared" si="6"/>
        <v>0</v>
      </c>
      <c r="K23" s="123"/>
      <c r="L23" s="122">
        <f t="shared" si="7"/>
        <v>0</v>
      </c>
      <c r="M23" s="122">
        <f t="shared" si="8"/>
        <v>0</v>
      </c>
      <c r="N23" s="122">
        <f t="shared" si="9"/>
        <v>0</v>
      </c>
      <c r="O23" s="123"/>
    </row>
    <row r="24" spans="1:43">
      <c r="A24" s="52"/>
      <c r="B24" s="98"/>
      <c r="C24" s="142">
        <f t="shared" si="0"/>
        <v>0</v>
      </c>
      <c r="D24" s="175">
        <f t="shared" si="1"/>
        <v>0</v>
      </c>
      <c r="E24" s="122">
        <f t="shared" si="2"/>
        <v>0</v>
      </c>
      <c r="F24" s="122">
        <f t="shared" si="3"/>
        <v>0</v>
      </c>
      <c r="G24" s="181"/>
      <c r="H24" s="122">
        <f t="shared" si="4"/>
        <v>0</v>
      </c>
      <c r="I24" s="122">
        <f t="shared" si="5"/>
        <v>0</v>
      </c>
      <c r="J24" s="122">
        <f t="shared" si="6"/>
        <v>0</v>
      </c>
      <c r="K24" s="181"/>
      <c r="L24" s="122">
        <f t="shared" si="7"/>
        <v>0</v>
      </c>
      <c r="M24" s="122">
        <f t="shared" si="8"/>
        <v>0</v>
      </c>
      <c r="N24" s="122">
        <f t="shared" si="9"/>
        <v>0</v>
      </c>
      <c r="O24" s="181"/>
    </row>
    <row r="25" spans="1:43">
      <c r="A25" s="94"/>
      <c r="B25" s="98"/>
      <c r="C25" s="142">
        <f t="shared" si="0"/>
        <v>0</v>
      </c>
      <c r="D25" s="175">
        <f t="shared" si="1"/>
        <v>0</v>
      </c>
      <c r="E25" s="122">
        <f t="shared" si="2"/>
        <v>0</v>
      </c>
      <c r="F25" s="122">
        <f t="shared" si="3"/>
        <v>0</v>
      </c>
      <c r="G25" s="123"/>
      <c r="H25" s="122">
        <f t="shared" si="4"/>
        <v>0</v>
      </c>
      <c r="I25" s="122">
        <f t="shared" si="5"/>
        <v>0</v>
      </c>
      <c r="J25" s="122">
        <f t="shared" si="6"/>
        <v>0</v>
      </c>
      <c r="K25" s="123"/>
      <c r="L25" s="122">
        <f t="shared" si="7"/>
        <v>0</v>
      </c>
      <c r="M25" s="122">
        <f t="shared" si="8"/>
        <v>0</v>
      </c>
      <c r="N25" s="122">
        <f t="shared" si="9"/>
        <v>0</v>
      </c>
      <c r="O25" s="123"/>
    </row>
    <row r="26" spans="1:43">
      <c r="A26" s="59"/>
      <c r="B26" s="98"/>
      <c r="C26" s="142">
        <f t="shared" si="0"/>
        <v>0</v>
      </c>
      <c r="D26" s="175">
        <f t="shared" si="1"/>
        <v>0</v>
      </c>
      <c r="E26" s="122">
        <f t="shared" si="2"/>
        <v>0</v>
      </c>
      <c r="F26" s="122">
        <f t="shared" si="3"/>
        <v>0</v>
      </c>
      <c r="G26" s="123"/>
      <c r="H26" s="122">
        <f t="shared" si="4"/>
        <v>0</v>
      </c>
      <c r="I26" s="122">
        <f t="shared" si="5"/>
        <v>0</v>
      </c>
      <c r="J26" s="122">
        <f t="shared" si="6"/>
        <v>0</v>
      </c>
      <c r="K26" s="123"/>
      <c r="L26" s="122">
        <f t="shared" si="7"/>
        <v>0</v>
      </c>
      <c r="M26" s="122">
        <f t="shared" si="8"/>
        <v>0</v>
      </c>
      <c r="N26" s="122">
        <f t="shared" si="9"/>
        <v>0</v>
      </c>
      <c r="O26" s="123"/>
    </row>
    <row r="27" spans="1:43">
      <c r="A27" s="59"/>
      <c r="B27" s="98"/>
      <c r="C27" s="142">
        <f t="shared" si="0"/>
        <v>0</v>
      </c>
      <c r="D27" s="175">
        <f t="shared" si="1"/>
        <v>0</v>
      </c>
      <c r="E27" s="122">
        <f t="shared" si="2"/>
        <v>0</v>
      </c>
      <c r="F27" s="122">
        <f t="shared" si="3"/>
        <v>0</v>
      </c>
      <c r="G27" s="181"/>
      <c r="H27" s="122">
        <f t="shared" si="4"/>
        <v>0</v>
      </c>
      <c r="I27" s="122">
        <f t="shared" si="5"/>
        <v>0</v>
      </c>
      <c r="J27" s="122">
        <f t="shared" si="6"/>
        <v>0</v>
      </c>
      <c r="K27" s="181"/>
      <c r="L27" s="122">
        <f t="shared" si="7"/>
        <v>0</v>
      </c>
      <c r="M27" s="122">
        <f t="shared" si="8"/>
        <v>0</v>
      </c>
      <c r="N27" s="122">
        <f t="shared" si="9"/>
        <v>0</v>
      </c>
      <c r="O27" s="181"/>
    </row>
    <row r="28" spans="1:43">
      <c r="A28" s="52"/>
      <c r="B28" s="98"/>
      <c r="C28" s="142">
        <f t="shared" si="0"/>
        <v>0</v>
      </c>
      <c r="D28" s="175">
        <f t="shared" si="1"/>
        <v>0</v>
      </c>
      <c r="E28" s="122">
        <f t="shared" si="2"/>
        <v>0</v>
      </c>
      <c r="F28" s="122">
        <f t="shared" si="3"/>
        <v>0</v>
      </c>
      <c r="G28" s="181"/>
      <c r="H28" s="122">
        <f t="shared" si="4"/>
        <v>0</v>
      </c>
      <c r="I28" s="122">
        <f t="shared" si="5"/>
        <v>0</v>
      </c>
      <c r="J28" s="122">
        <f t="shared" si="6"/>
        <v>0</v>
      </c>
      <c r="K28" s="181"/>
      <c r="L28" s="122">
        <f t="shared" si="7"/>
        <v>0</v>
      </c>
      <c r="M28" s="122">
        <f t="shared" si="8"/>
        <v>0</v>
      </c>
      <c r="N28" s="122">
        <f t="shared" si="9"/>
        <v>0</v>
      </c>
      <c r="O28" s="181"/>
    </row>
    <row r="29" spans="1:43">
      <c r="A29" s="52"/>
      <c r="B29" s="98"/>
      <c r="C29" s="142">
        <f t="shared" si="0"/>
        <v>0</v>
      </c>
      <c r="D29" s="175">
        <f t="shared" si="1"/>
        <v>0</v>
      </c>
      <c r="E29" s="122">
        <f t="shared" si="2"/>
        <v>0</v>
      </c>
      <c r="F29" s="122">
        <f t="shared" si="3"/>
        <v>0</v>
      </c>
      <c r="G29" s="123"/>
      <c r="H29" s="122">
        <f t="shared" si="4"/>
        <v>0</v>
      </c>
      <c r="I29" s="122">
        <f t="shared" si="5"/>
        <v>0</v>
      </c>
      <c r="J29" s="122">
        <f t="shared" si="6"/>
        <v>0</v>
      </c>
      <c r="K29" s="123"/>
      <c r="L29" s="122">
        <f t="shared" si="7"/>
        <v>0</v>
      </c>
      <c r="M29" s="122">
        <f t="shared" si="8"/>
        <v>0</v>
      </c>
      <c r="N29" s="122">
        <f t="shared" si="9"/>
        <v>0</v>
      </c>
      <c r="O29" s="123"/>
    </row>
    <row r="30" spans="1:43">
      <c r="A30" s="59"/>
      <c r="B30" s="98"/>
      <c r="C30" s="142">
        <f t="shared" si="0"/>
        <v>0</v>
      </c>
      <c r="D30" s="175">
        <f t="shared" si="1"/>
        <v>0</v>
      </c>
      <c r="E30" s="122">
        <f t="shared" si="2"/>
        <v>0</v>
      </c>
      <c r="F30" s="122">
        <f t="shared" si="3"/>
        <v>0</v>
      </c>
      <c r="G30" s="181"/>
      <c r="H30" s="122">
        <f t="shared" si="4"/>
        <v>0</v>
      </c>
      <c r="I30" s="122">
        <f t="shared" si="5"/>
        <v>0</v>
      </c>
      <c r="J30" s="122">
        <f t="shared" si="6"/>
        <v>0</v>
      </c>
      <c r="K30" s="181"/>
      <c r="L30" s="122">
        <f t="shared" si="7"/>
        <v>0</v>
      </c>
      <c r="M30" s="122">
        <f t="shared" si="8"/>
        <v>0</v>
      </c>
      <c r="N30" s="122">
        <f t="shared" si="9"/>
        <v>0</v>
      </c>
      <c r="O30" s="181"/>
    </row>
    <row r="31" spans="1:43" hidden="1">
      <c r="A31" s="59"/>
      <c r="B31" s="98"/>
      <c r="C31" s="142">
        <f t="shared" ref="C31:C37" si="10">SUM(E31:O31)</f>
        <v>0</v>
      </c>
      <c r="D31" s="175">
        <f t="shared" ref="D31:D70" si="11">SUM(E31:O31)-MIN(E31:I31)</f>
        <v>0</v>
      </c>
      <c r="E31" s="122">
        <f t="shared" ref="E31:E37" si="12">IFERROR(VLOOKUP(B31,$B$93:$C$134,2,FALSE),0)</f>
        <v>0</v>
      </c>
      <c r="F31" s="122">
        <f t="shared" ref="F31:F37" si="13">IFERROR(VLOOKUP(B31,$F$93:$G$134,2,FALSE),0)</f>
        <v>0</v>
      </c>
      <c r="G31" s="181"/>
      <c r="H31" s="122">
        <f t="shared" ref="H31:H37" si="14">IFERROR(VLOOKUP(B31,$J$93:$K$134,2,FALSE),0)</f>
        <v>0</v>
      </c>
      <c r="I31" s="122">
        <f t="shared" ref="I31:I37" si="15">IFERROR(VLOOKUP(B31,$N$93:$O$134,2,FALSE),0)</f>
        <v>0</v>
      </c>
      <c r="J31" s="122">
        <f t="shared" ref="J31:J37" si="16">IFERROR(VLOOKUP(B31,$R$93:$S$134,2,FALSE),0)</f>
        <v>0</v>
      </c>
      <c r="K31" s="181"/>
      <c r="L31" s="122">
        <f t="shared" ref="L31:L37" si="17">IFERROR(VLOOKUP(B31,$V$93:$W$134,2,FALSE),0)</f>
        <v>0</v>
      </c>
      <c r="M31" s="122">
        <f t="shared" ref="M31:M37" si="18">IFERROR(VLOOKUP(B31,$Z$93:$AA$134,2,FALSE),0)</f>
        <v>0</v>
      </c>
      <c r="N31" s="122">
        <f t="shared" ref="N31:N37" si="19">IFERROR(VLOOKUP(B31,$AD$93:$AE$134,2,FALSE),0)</f>
        <v>0</v>
      </c>
      <c r="O31" s="181"/>
    </row>
    <row r="32" spans="1:43" hidden="1">
      <c r="A32" s="59"/>
      <c r="B32" s="98"/>
      <c r="C32" s="142">
        <f t="shared" si="10"/>
        <v>0</v>
      </c>
      <c r="D32" s="175">
        <f t="shared" si="11"/>
        <v>0</v>
      </c>
      <c r="E32" s="122">
        <f t="shared" si="12"/>
        <v>0</v>
      </c>
      <c r="F32" s="122">
        <f t="shared" si="13"/>
        <v>0</v>
      </c>
      <c r="G32" s="123"/>
      <c r="H32" s="122">
        <f t="shared" si="14"/>
        <v>0</v>
      </c>
      <c r="I32" s="122">
        <f t="shared" si="15"/>
        <v>0</v>
      </c>
      <c r="J32" s="122">
        <f t="shared" si="16"/>
        <v>0</v>
      </c>
      <c r="K32" s="123"/>
      <c r="L32" s="122">
        <f t="shared" si="17"/>
        <v>0</v>
      </c>
      <c r="M32" s="122">
        <f t="shared" si="18"/>
        <v>0</v>
      </c>
      <c r="N32" s="122">
        <f t="shared" si="19"/>
        <v>0</v>
      </c>
      <c r="O32" s="123"/>
    </row>
    <row r="33" spans="1:15" hidden="1">
      <c r="A33" s="59"/>
      <c r="B33" s="93"/>
      <c r="C33" s="142">
        <f t="shared" si="10"/>
        <v>0</v>
      </c>
      <c r="D33" s="175">
        <f t="shared" si="11"/>
        <v>0</v>
      </c>
      <c r="E33" s="122">
        <f t="shared" si="12"/>
        <v>0</v>
      </c>
      <c r="F33" s="122">
        <f t="shared" si="13"/>
        <v>0</v>
      </c>
      <c r="G33" s="123"/>
      <c r="H33" s="122">
        <f t="shared" si="14"/>
        <v>0</v>
      </c>
      <c r="I33" s="122">
        <f t="shared" si="15"/>
        <v>0</v>
      </c>
      <c r="J33" s="122">
        <f t="shared" si="16"/>
        <v>0</v>
      </c>
      <c r="K33" s="123"/>
      <c r="L33" s="122">
        <f t="shared" si="17"/>
        <v>0</v>
      </c>
      <c r="M33" s="122">
        <f t="shared" si="18"/>
        <v>0</v>
      </c>
      <c r="N33" s="122">
        <f t="shared" si="19"/>
        <v>0</v>
      </c>
      <c r="O33" s="123"/>
    </row>
    <row r="34" spans="1:15" hidden="1">
      <c r="A34" s="59"/>
      <c r="B34" s="93"/>
      <c r="C34" s="142">
        <f t="shared" si="10"/>
        <v>0</v>
      </c>
      <c r="D34" s="175">
        <f t="shared" si="11"/>
        <v>0</v>
      </c>
      <c r="E34" s="122">
        <f t="shared" si="12"/>
        <v>0</v>
      </c>
      <c r="F34" s="122">
        <f t="shared" si="13"/>
        <v>0</v>
      </c>
      <c r="G34" s="123"/>
      <c r="H34" s="122">
        <f t="shared" si="14"/>
        <v>0</v>
      </c>
      <c r="I34" s="122">
        <f t="shared" si="15"/>
        <v>0</v>
      </c>
      <c r="J34" s="122">
        <f t="shared" si="16"/>
        <v>0</v>
      </c>
      <c r="K34" s="123"/>
      <c r="L34" s="122">
        <f t="shared" si="17"/>
        <v>0</v>
      </c>
      <c r="M34" s="122">
        <f t="shared" si="18"/>
        <v>0</v>
      </c>
      <c r="N34" s="122">
        <f t="shared" si="19"/>
        <v>0</v>
      </c>
      <c r="O34" s="123"/>
    </row>
    <row r="35" spans="1:15" hidden="1">
      <c r="A35" s="59"/>
      <c r="B35" s="93"/>
      <c r="C35" s="142">
        <f t="shared" si="10"/>
        <v>0</v>
      </c>
      <c r="D35" s="175">
        <f t="shared" si="11"/>
        <v>0</v>
      </c>
      <c r="E35" s="122">
        <f t="shared" si="12"/>
        <v>0</v>
      </c>
      <c r="F35" s="122">
        <f t="shared" si="13"/>
        <v>0</v>
      </c>
      <c r="G35" s="123"/>
      <c r="H35" s="122">
        <f t="shared" si="14"/>
        <v>0</v>
      </c>
      <c r="I35" s="122">
        <f t="shared" si="15"/>
        <v>0</v>
      </c>
      <c r="J35" s="122">
        <f t="shared" si="16"/>
        <v>0</v>
      </c>
      <c r="K35" s="123"/>
      <c r="L35" s="122">
        <f t="shared" si="17"/>
        <v>0</v>
      </c>
      <c r="M35" s="122">
        <f t="shared" si="18"/>
        <v>0</v>
      </c>
      <c r="N35" s="122">
        <f t="shared" si="19"/>
        <v>0</v>
      </c>
      <c r="O35" s="123"/>
    </row>
    <row r="36" spans="1:15" hidden="1">
      <c r="A36" s="59"/>
      <c r="B36" s="93"/>
      <c r="C36" s="142">
        <f t="shared" si="10"/>
        <v>0</v>
      </c>
      <c r="D36" s="175">
        <f t="shared" si="11"/>
        <v>0</v>
      </c>
      <c r="E36" s="122">
        <f t="shared" si="12"/>
        <v>0</v>
      </c>
      <c r="F36" s="122">
        <f t="shared" si="13"/>
        <v>0</v>
      </c>
      <c r="G36" s="181"/>
      <c r="H36" s="122">
        <f t="shared" si="14"/>
        <v>0</v>
      </c>
      <c r="I36" s="122">
        <f t="shared" si="15"/>
        <v>0</v>
      </c>
      <c r="J36" s="122">
        <f t="shared" si="16"/>
        <v>0</v>
      </c>
      <c r="K36" s="181"/>
      <c r="L36" s="122">
        <f t="shared" si="17"/>
        <v>0</v>
      </c>
      <c r="M36" s="122">
        <f t="shared" si="18"/>
        <v>0</v>
      </c>
      <c r="N36" s="122">
        <f t="shared" si="19"/>
        <v>0</v>
      </c>
      <c r="O36" s="181"/>
    </row>
    <row r="37" spans="1:15" hidden="1">
      <c r="A37" s="59"/>
      <c r="B37" s="93"/>
      <c r="C37" s="142">
        <f t="shared" si="10"/>
        <v>0</v>
      </c>
      <c r="D37" s="175">
        <f t="shared" si="11"/>
        <v>0</v>
      </c>
      <c r="E37" s="122">
        <f t="shared" si="12"/>
        <v>0</v>
      </c>
      <c r="F37" s="122">
        <f t="shared" si="13"/>
        <v>0</v>
      </c>
      <c r="G37" s="123"/>
      <c r="H37" s="122">
        <f t="shared" si="14"/>
        <v>0</v>
      </c>
      <c r="I37" s="122">
        <f t="shared" si="15"/>
        <v>0</v>
      </c>
      <c r="J37" s="122">
        <f t="shared" si="16"/>
        <v>0</v>
      </c>
      <c r="K37" s="123"/>
      <c r="L37" s="122">
        <f t="shared" si="17"/>
        <v>0</v>
      </c>
      <c r="M37" s="122">
        <f t="shared" si="18"/>
        <v>0</v>
      </c>
      <c r="N37" s="122">
        <f t="shared" si="19"/>
        <v>0</v>
      </c>
      <c r="O37" s="123"/>
    </row>
    <row r="38" spans="1:15" hidden="1">
      <c r="A38" s="59"/>
      <c r="B38" s="93"/>
      <c r="C38" s="142">
        <f t="shared" ref="C38:C69" si="20">SUM(E38:O38)</f>
        <v>0</v>
      </c>
      <c r="D38" s="175">
        <f t="shared" si="11"/>
        <v>0</v>
      </c>
      <c r="E38" s="122">
        <f t="shared" ref="E38:E69" si="21">IFERROR(VLOOKUP(B38,$B$93:$C$134,2,FALSE),0)</f>
        <v>0</v>
      </c>
      <c r="F38" s="122">
        <f t="shared" ref="F38:F69" si="22">IFERROR(VLOOKUP(B38,$F$93:$G$134,2,FALSE),0)</f>
        <v>0</v>
      </c>
      <c r="G38" s="181"/>
      <c r="H38" s="122">
        <f t="shared" ref="H38:H69" si="23">IFERROR(VLOOKUP(B38,$J$93:$K$134,2,FALSE),0)</f>
        <v>0</v>
      </c>
      <c r="I38" s="122">
        <f t="shared" ref="I38:I69" si="24">IFERROR(VLOOKUP(B38,$N$93:$O$134,2,FALSE),0)</f>
        <v>0</v>
      </c>
      <c r="J38" s="122">
        <f t="shared" ref="J38:J69" si="25">IFERROR(VLOOKUP(B38,$R$93:$S$134,2,FALSE),0)</f>
        <v>0</v>
      </c>
      <c r="K38" s="181"/>
      <c r="L38" s="122">
        <f t="shared" ref="L38:L69" si="26">IFERROR(VLOOKUP(B38,$V$93:$W$134,2,FALSE),0)</f>
        <v>0</v>
      </c>
      <c r="M38" s="122">
        <f t="shared" ref="M38:M69" si="27">IFERROR(VLOOKUP(B38,$Z$93:$AA$134,2,FALSE),0)</f>
        <v>0</v>
      </c>
      <c r="N38" s="122">
        <f t="shared" ref="N38:N69" si="28">IFERROR(VLOOKUP(B38,$AD$93:$AE$134,2,FALSE),0)</f>
        <v>0</v>
      </c>
      <c r="O38" s="181"/>
    </row>
    <row r="39" spans="1:15" hidden="1">
      <c r="A39" s="59"/>
      <c r="B39" s="93"/>
      <c r="C39" s="142">
        <f t="shared" si="20"/>
        <v>0</v>
      </c>
      <c r="D39" s="175">
        <f t="shared" si="11"/>
        <v>0</v>
      </c>
      <c r="E39" s="122">
        <f t="shared" si="21"/>
        <v>0</v>
      </c>
      <c r="F39" s="122">
        <f t="shared" si="22"/>
        <v>0</v>
      </c>
      <c r="G39" s="123"/>
      <c r="H39" s="122">
        <f t="shared" si="23"/>
        <v>0</v>
      </c>
      <c r="I39" s="122">
        <f t="shared" si="24"/>
        <v>0</v>
      </c>
      <c r="J39" s="122">
        <f t="shared" si="25"/>
        <v>0</v>
      </c>
      <c r="K39" s="123"/>
      <c r="L39" s="122">
        <f t="shared" si="26"/>
        <v>0</v>
      </c>
      <c r="M39" s="122">
        <f t="shared" si="27"/>
        <v>0</v>
      </c>
      <c r="N39" s="122">
        <f t="shared" si="28"/>
        <v>0</v>
      </c>
      <c r="O39" s="123"/>
    </row>
    <row r="40" spans="1:15" hidden="1">
      <c r="A40" s="59"/>
      <c r="B40" s="93"/>
      <c r="C40" s="142">
        <f t="shared" si="20"/>
        <v>0</v>
      </c>
      <c r="D40" s="175">
        <f t="shared" si="11"/>
        <v>0</v>
      </c>
      <c r="E40" s="122">
        <f t="shared" si="21"/>
        <v>0</v>
      </c>
      <c r="F40" s="122">
        <f t="shared" si="22"/>
        <v>0</v>
      </c>
      <c r="G40" s="181"/>
      <c r="H40" s="122">
        <f t="shared" si="23"/>
        <v>0</v>
      </c>
      <c r="I40" s="122">
        <f t="shared" si="24"/>
        <v>0</v>
      </c>
      <c r="J40" s="122">
        <f t="shared" si="25"/>
        <v>0</v>
      </c>
      <c r="K40" s="181"/>
      <c r="L40" s="122">
        <f t="shared" si="26"/>
        <v>0</v>
      </c>
      <c r="M40" s="122">
        <f t="shared" si="27"/>
        <v>0</v>
      </c>
      <c r="N40" s="122">
        <f t="shared" si="28"/>
        <v>0</v>
      </c>
      <c r="O40" s="181"/>
    </row>
    <row r="41" spans="1:15" hidden="1">
      <c r="A41" s="59"/>
      <c r="B41" s="93"/>
      <c r="C41" s="142">
        <f t="shared" si="20"/>
        <v>0</v>
      </c>
      <c r="D41" s="175">
        <f t="shared" si="11"/>
        <v>0</v>
      </c>
      <c r="E41" s="122">
        <f t="shared" si="21"/>
        <v>0</v>
      </c>
      <c r="F41" s="122">
        <f t="shared" si="22"/>
        <v>0</v>
      </c>
      <c r="G41" s="181"/>
      <c r="H41" s="122">
        <f t="shared" si="23"/>
        <v>0</v>
      </c>
      <c r="I41" s="122">
        <f t="shared" si="24"/>
        <v>0</v>
      </c>
      <c r="J41" s="122">
        <f t="shared" si="25"/>
        <v>0</v>
      </c>
      <c r="K41" s="181"/>
      <c r="L41" s="122">
        <f t="shared" si="26"/>
        <v>0</v>
      </c>
      <c r="M41" s="122">
        <f t="shared" si="27"/>
        <v>0</v>
      </c>
      <c r="N41" s="122">
        <f t="shared" si="28"/>
        <v>0</v>
      </c>
      <c r="O41" s="181"/>
    </row>
    <row r="42" spans="1:15" hidden="1">
      <c r="A42" s="59"/>
      <c r="B42" s="93"/>
      <c r="C42" s="142">
        <f t="shared" si="20"/>
        <v>0</v>
      </c>
      <c r="D42" s="175">
        <f t="shared" si="11"/>
        <v>0</v>
      </c>
      <c r="E42" s="122">
        <f t="shared" si="21"/>
        <v>0</v>
      </c>
      <c r="F42" s="122">
        <f t="shared" si="22"/>
        <v>0</v>
      </c>
      <c r="G42" s="181"/>
      <c r="H42" s="122">
        <f t="shared" si="23"/>
        <v>0</v>
      </c>
      <c r="I42" s="122">
        <f t="shared" si="24"/>
        <v>0</v>
      </c>
      <c r="J42" s="122">
        <f t="shared" si="25"/>
        <v>0</v>
      </c>
      <c r="K42" s="181"/>
      <c r="L42" s="122">
        <f t="shared" si="26"/>
        <v>0</v>
      </c>
      <c r="M42" s="122">
        <f t="shared" si="27"/>
        <v>0</v>
      </c>
      <c r="N42" s="122">
        <f t="shared" si="28"/>
        <v>0</v>
      </c>
      <c r="O42" s="181"/>
    </row>
    <row r="43" spans="1:15" hidden="1">
      <c r="A43" s="59"/>
      <c r="B43" s="93"/>
      <c r="C43" s="142">
        <f t="shared" si="20"/>
        <v>0</v>
      </c>
      <c r="D43" s="175">
        <f t="shared" si="11"/>
        <v>0</v>
      </c>
      <c r="E43" s="122">
        <f t="shared" si="21"/>
        <v>0</v>
      </c>
      <c r="F43" s="122">
        <f t="shared" si="22"/>
        <v>0</v>
      </c>
      <c r="G43" s="181"/>
      <c r="H43" s="122">
        <f t="shared" si="23"/>
        <v>0</v>
      </c>
      <c r="I43" s="122">
        <f t="shared" si="24"/>
        <v>0</v>
      </c>
      <c r="J43" s="122">
        <f t="shared" si="25"/>
        <v>0</v>
      </c>
      <c r="K43" s="181"/>
      <c r="L43" s="122">
        <f t="shared" si="26"/>
        <v>0</v>
      </c>
      <c r="M43" s="122">
        <f t="shared" si="27"/>
        <v>0</v>
      </c>
      <c r="N43" s="122">
        <f t="shared" si="28"/>
        <v>0</v>
      </c>
      <c r="O43" s="181"/>
    </row>
    <row r="44" spans="1:15" hidden="1">
      <c r="A44" s="59"/>
      <c r="B44" s="93"/>
      <c r="C44" s="142">
        <f t="shared" si="20"/>
        <v>0</v>
      </c>
      <c r="D44" s="175">
        <f t="shared" si="11"/>
        <v>0</v>
      </c>
      <c r="E44" s="122">
        <f t="shared" si="21"/>
        <v>0</v>
      </c>
      <c r="F44" s="122">
        <f t="shared" si="22"/>
        <v>0</v>
      </c>
      <c r="G44" s="181"/>
      <c r="H44" s="122">
        <f t="shared" si="23"/>
        <v>0</v>
      </c>
      <c r="I44" s="122">
        <f t="shared" si="24"/>
        <v>0</v>
      </c>
      <c r="J44" s="122">
        <f t="shared" si="25"/>
        <v>0</v>
      </c>
      <c r="K44" s="181"/>
      <c r="L44" s="122">
        <f t="shared" si="26"/>
        <v>0</v>
      </c>
      <c r="M44" s="122">
        <f t="shared" si="27"/>
        <v>0</v>
      </c>
      <c r="N44" s="122">
        <f t="shared" si="28"/>
        <v>0</v>
      </c>
      <c r="O44" s="181"/>
    </row>
    <row r="45" spans="1:15" hidden="1">
      <c r="A45" s="59"/>
      <c r="B45" s="93"/>
      <c r="C45" s="142">
        <f t="shared" si="20"/>
        <v>0</v>
      </c>
      <c r="D45" s="175">
        <f t="shared" si="11"/>
        <v>0</v>
      </c>
      <c r="E45" s="122">
        <f t="shared" si="21"/>
        <v>0</v>
      </c>
      <c r="F45" s="122">
        <f t="shared" si="22"/>
        <v>0</v>
      </c>
      <c r="G45" s="123"/>
      <c r="H45" s="122">
        <f t="shared" si="23"/>
        <v>0</v>
      </c>
      <c r="I45" s="122">
        <f t="shared" si="24"/>
        <v>0</v>
      </c>
      <c r="J45" s="122">
        <f t="shared" si="25"/>
        <v>0</v>
      </c>
      <c r="K45" s="123"/>
      <c r="L45" s="122">
        <f t="shared" si="26"/>
        <v>0</v>
      </c>
      <c r="M45" s="122">
        <f t="shared" si="27"/>
        <v>0</v>
      </c>
      <c r="N45" s="122">
        <f t="shared" si="28"/>
        <v>0</v>
      </c>
      <c r="O45" s="123"/>
    </row>
    <row r="46" spans="1:15" hidden="1">
      <c r="A46" s="59"/>
      <c r="B46" s="93"/>
      <c r="C46" s="142">
        <f t="shared" si="20"/>
        <v>0</v>
      </c>
      <c r="D46" s="175">
        <f t="shared" si="11"/>
        <v>0</v>
      </c>
      <c r="E46" s="122">
        <f t="shared" si="21"/>
        <v>0</v>
      </c>
      <c r="F46" s="122">
        <f t="shared" si="22"/>
        <v>0</v>
      </c>
      <c r="G46" s="123"/>
      <c r="H46" s="122">
        <f t="shared" si="23"/>
        <v>0</v>
      </c>
      <c r="I46" s="122">
        <f t="shared" si="24"/>
        <v>0</v>
      </c>
      <c r="J46" s="122">
        <f t="shared" si="25"/>
        <v>0</v>
      </c>
      <c r="K46" s="123"/>
      <c r="L46" s="122">
        <f t="shared" si="26"/>
        <v>0</v>
      </c>
      <c r="M46" s="122">
        <f t="shared" si="27"/>
        <v>0</v>
      </c>
      <c r="N46" s="122">
        <f t="shared" si="28"/>
        <v>0</v>
      </c>
      <c r="O46" s="123"/>
    </row>
    <row r="47" spans="1:15" hidden="1">
      <c r="A47" s="59"/>
      <c r="B47" s="93"/>
      <c r="C47" s="142">
        <f t="shared" si="20"/>
        <v>0</v>
      </c>
      <c r="D47" s="175">
        <f t="shared" si="11"/>
        <v>0</v>
      </c>
      <c r="E47" s="122">
        <f t="shared" si="21"/>
        <v>0</v>
      </c>
      <c r="F47" s="122">
        <f t="shared" si="22"/>
        <v>0</v>
      </c>
      <c r="G47" s="123"/>
      <c r="H47" s="122">
        <f t="shared" si="23"/>
        <v>0</v>
      </c>
      <c r="I47" s="122">
        <f t="shared" si="24"/>
        <v>0</v>
      </c>
      <c r="J47" s="122">
        <f t="shared" si="25"/>
        <v>0</v>
      </c>
      <c r="K47" s="123"/>
      <c r="L47" s="122">
        <f t="shared" si="26"/>
        <v>0</v>
      </c>
      <c r="M47" s="122">
        <f t="shared" si="27"/>
        <v>0</v>
      </c>
      <c r="N47" s="122">
        <f t="shared" si="28"/>
        <v>0</v>
      </c>
      <c r="O47" s="123"/>
    </row>
    <row r="48" spans="1:15" hidden="1">
      <c r="A48" s="59"/>
      <c r="B48" s="93"/>
      <c r="C48" s="142">
        <f t="shared" si="20"/>
        <v>0</v>
      </c>
      <c r="D48" s="175">
        <f t="shared" si="11"/>
        <v>0</v>
      </c>
      <c r="E48" s="122">
        <f t="shared" si="21"/>
        <v>0</v>
      </c>
      <c r="F48" s="122">
        <f t="shared" si="22"/>
        <v>0</v>
      </c>
      <c r="G48" s="181"/>
      <c r="H48" s="122">
        <f t="shared" si="23"/>
        <v>0</v>
      </c>
      <c r="I48" s="122">
        <f t="shared" si="24"/>
        <v>0</v>
      </c>
      <c r="J48" s="122">
        <f t="shared" si="25"/>
        <v>0</v>
      </c>
      <c r="K48" s="181"/>
      <c r="L48" s="122">
        <f t="shared" si="26"/>
        <v>0</v>
      </c>
      <c r="M48" s="122">
        <f t="shared" si="27"/>
        <v>0</v>
      </c>
      <c r="N48" s="122">
        <f t="shared" si="28"/>
        <v>0</v>
      </c>
      <c r="O48" s="181"/>
    </row>
    <row r="49" spans="1:15" hidden="1">
      <c r="A49" s="59"/>
      <c r="B49" s="93"/>
      <c r="C49" s="142">
        <f t="shared" si="20"/>
        <v>0</v>
      </c>
      <c r="D49" s="175">
        <f t="shared" si="11"/>
        <v>0</v>
      </c>
      <c r="E49" s="122">
        <f t="shared" si="21"/>
        <v>0</v>
      </c>
      <c r="F49" s="122">
        <f t="shared" si="22"/>
        <v>0</v>
      </c>
      <c r="G49" s="181"/>
      <c r="H49" s="122">
        <f t="shared" si="23"/>
        <v>0</v>
      </c>
      <c r="I49" s="122">
        <f t="shared" si="24"/>
        <v>0</v>
      </c>
      <c r="J49" s="122">
        <f t="shared" si="25"/>
        <v>0</v>
      </c>
      <c r="K49" s="181"/>
      <c r="L49" s="122">
        <f t="shared" si="26"/>
        <v>0</v>
      </c>
      <c r="M49" s="122">
        <f t="shared" si="27"/>
        <v>0</v>
      </c>
      <c r="N49" s="122">
        <f t="shared" si="28"/>
        <v>0</v>
      </c>
      <c r="O49" s="181"/>
    </row>
    <row r="50" spans="1:15" hidden="1">
      <c r="A50" s="59"/>
      <c r="B50" s="93"/>
      <c r="C50" s="142">
        <f t="shared" si="20"/>
        <v>0</v>
      </c>
      <c r="D50" s="175">
        <f t="shared" si="11"/>
        <v>0</v>
      </c>
      <c r="E50" s="122">
        <f t="shared" si="21"/>
        <v>0</v>
      </c>
      <c r="F50" s="122">
        <f t="shared" si="22"/>
        <v>0</v>
      </c>
      <c r="G50" s="181"/>
      <c r="H50" s="122">
        <f t="shared" si="23"/>
        <v>0</v>
      </c>
      <c r="I50" s="122">
        <f t="shared" si="24"/>
        <v>0</v>
      </c>
      <c r="J50" s="122">
        <f t="shared" si="25"/>
        <v>0</v>
      </c>
      <c r="K50" s="181"/>
      <c r="L50" s="122">
        <f t="shared" si="26"/>
        <v>0</v>
      </c>
      <c r="M50" s="122">
        <f t="shared" si="27"/>
        <v>0</v>
      </c>
      <c r="N50" s="122">
        <f t="shared" si="28"/>
        <v>0</v>
      </c>
      <c r="O50" s="181"/>
    </row>
    <row r="51" spans="1:15" hidden="1">
      <c r="A51" s="59"/>
      <c r="B51" s="93"/>
      <c r="C51" s="142">
        <f t="shared" si="20"/>
        <v>0</v>
      </c>
      <c r="D51" s="175">
        <f t="shared" si="11"/>
        <v>0</v>
      </c>
      <c r="E51" s="122">
        <f t="shared" si="21"/>
        <v>0</v>
      </c>
      <c r="F51" s="122">
        <f t="shared" si="22"/>
        <v>0</v>
      </c>
      <c r="G51" s="123"/>
      <c r="H51" s="122">
        <f t="shared" si="23"/>
        <v>0</v>
      </c>
      <c r="I51" s="122">
        <f t="shared" si="24"/>
        <v>0</v>
      </c>
      <c r="J51" s="122">
        <f t="shared" si="25"/>
        <v>0</v>
      </c>
      <c r="K51" s="123"/>
      <c r="L51" s="122">
        <f t="shared" si="26"/>
        <v>0</v>
      </c>
      <c r="M51" s="122">
        <f t="shared" si="27"/>
        <v>0</v>
      </c>
      <c r="N51" s="122">
        <f t="shared" si="28"/>
        <v>0</v>
      </c>
      <c r="O51" s="123"/>
    </row>
    <row r="52" spans="1:15" hidden="1">
      <c r="A52" s="59"/>
      <c r="B52" s="93"/>
      <c r="C52" s="142">
        <f t="shared" si="20"/>
        <v>0</v>
      </c>
      <c r="D52" s="175">
        <f t="shared" si="11"/>
        <v>0</v>
      </c>
      <c r="E52" s="122">
        <f t="shared" si="21"/>
        <v>0</v>
      </c>
      <c r="F52" s="122">
        <f t="shared" si="22"/>
        <v>0</v>
      </c>
      <c r="G52" s="181"/>
      <c r="H52" s="122">
        <f t="shared" si="23"/>
        <v>0</v>
      </c>
      <c r="I52" s="122">
        <f t="shared" si="24"/>
        <v>0</v>
      </c>
      <c r="J52" s="122">
        <f t="shared" si="25"/>
        <v>0</v>
      </c>
      <c r="K52" s="181"/>
      <c r="L52" s="122">
        <f t="shared" si="26"/>
        <v>0</v>
      </c>
      <c r="M52" s="122">
        <f t="shared" si="27"/>
        <v>0</v>
      </c>
      <c r="N52" s="122">
        <f t="shared" si="28"/>
        <v>0</v>
      </c>
      <c r="O52" s="181"/>
    </row>
    <row r="53" spans="1:15" hidden="1">
      <c r="A53" s="59"/>
      <c r="B53" s="93"/>
      <c r="C53" s="142">
        <f t="shared" si="20"/>
        <v>0</v>
      </c>
      <c r="D53" s="175">
        <f t="shared" si="11"/>
        <v>0</v>
      </c>
      <c r="E53" s="122">
        <f t="shared" si="21"/>
        <v>0</v>
      </c>
      <c r="F53" s="122">
        <f t="shared" si="22"/>
        <v>0</v>
      </c>
      <c r="G53" s="123"/>
      <c r="H53" s="122">
        <f t="shared" si="23"/>
        <v>0</v>
      </c>
      <c r="I53" s="122">
        <f t="shared" si="24"/>
        <v>0</v>
      </c>
      <c r="J53" s="122">
        <f t="shared" si="25"/>
        <v>0</v>
      </c>
      <c r="K53" s="123"/>
      <c r="L53" s="122">
        <f t="shared" si="26"/>
        <v>0</v>
      </c>
      <c r="M53" s="122">
        <f t="shared" si="27"/>
        <v>0</v>
      </c>
      <c r="N53" s="122">
        <f t="shared" si="28"/>
        <v>0</v>
      </c>
      <c r="O53" s="123"/>
    </row>
    <row r="54" spans="1:15" hidden="1">
      <c r="A54" s="59"/>
      <c r="B54" s="93"/>
      <c r="C54" s="142">
        <f t="shared" si="20"/>
        <v>0</v>
      </c>
      <c r="D54" s="175">
        <f t="shared" si="11"/>
        <v>0</v>
      </c>
      <c r="E54" s="122">
        <f t="shared" si="21"/>
        <v>0</v>
      </c>
      <c r="F54" s="122">
        <f t="shared" si="22"/>
        <v>0</v>
      </c>
      <c r="G54" s="181"/>
      <c r="H54" s="122">
        <f t="shared" si="23"/>
        <v>0</v>
      </c>
      <c r="I54" s="122">
        <f t="shared" si="24"/>
        <v>0</v>
      </c>
      <c r="J54" s="122">
        <f t="shared" si="25"/>
        <v>0</v>
      </c>
      <c r="K54" s="181"/>
      <c r="L54" s="122">
        <f t="shared" si="26"/>
        <v>0</v>
      </c>
      <c r="M54" s="122">
        <f t="shared" si="27"/>
        <v>0</v>
      </c>
      <c r="N54" s="122">
        <f t="shared" si="28"/>
        <v>0</v>
      </c>
      <c r="O54" s="181"/>
    </row>
    <row r="55" spans="1:15" hidden="1">
      <c r="A55" s="59"/>
      <c r="B55" s="93"/>
      <c r="C55" s="142">
        <f t="shared" si="20"/>
        <v>0</v>
      </c>
      <c r="D55" s="175">
        <f t="shared" si="11"/>
        <v>0</v>
      </c>
      <c r="E55" s="122">
        <f t="shared" si="21"/>
        <v>0</v>
      </c>
      <c r="F55" s="122">
        <f t="shared" si="22"/>
        <v>0</v>
      </c>
      <c r="G55" s="181"/>
      <c r="H55" s="122">
        <f t="shared" si="23"/>
        <v>0</v>
      </c>
      <c r="I55" s="122">
        <f t="shared" si="24"/>
        <v>0</v>
      </c>
      <c r="J55" s="122">
        <f t="shared" si="25"/>
        <v>0</v>
      </c>
      <c r="K55" s="181"/>
      <c r="L55" s="122">
        <f t="shared" si="26"/>
        <v>0</v>
      </c>
      <c r="M55" s="122">
        <f t="shared" si="27"/>
        <v>0</v>
      </c>
      <c r="N55" s="122">
        <f t="shared" si="28"/>
        <v>0</v>
      </c>
      <c r="O55" s="181"/>
    </row>
    <row r="56" spans="1:15" hidden="1">
      <c r="A56" s="59"/>
      <c r="B56" s="93"/>
      <c r="C56" s="142">
        <f t="shared" si="20"/>
        <v>0</v>
      </c>
      <c r="D56" s="175">
        <f t="shared" si="11"/>
        <v>0</v>
      </c>
      <c r="E56" s="122">
        <f t="shared" si="21"/>
        <v>0</v>
      </c>
      <c r="F56" s="122">
        <f t="shared" si="22"/>
        <v>0</v>
      </c>
      <c r="G56" s="181"/>
      <c r="H56" s="122">
        <f t="shared" si="23"/>
        <v>0</v>
      </c>
      <c r="I56" s="122">
        <f t="shared" si="24"/>
        <v>0</v>
      </c>
      <c r="J56" s="122">
        <f t="shared" si="25"/>
        <v>0</v>
      </c>
      <c r="K56" s="181"/>
      <c r="L56" s="122">
        <f t="shared" si="26"/>
        <v>0</v>
      </c>
      <c r="M56" s="122">
        <f t="shared" si="27"/>
        <v>0</v>
      </c>
      <c r="N56" s="122">
        <f t="shared" si="28"/>
        <v>0</v>
      </c>
      <c r="O56" s="181"/>
    </row>
    <row r="57" spans="1:15" hidden="1">
      <c r="A57" s="59"/>
      <c r="B57" s="93"/>
      <c r="C57" s="142">
        <f t="shared" si="20"/>
        <v>0</v>
      </c>
      <c r="D57" s="175">
        <f t="shared" si="11"/>
        <v>0</v>
      </c>
      <c r="E57" s="122">
        <f t="shared" si="21"/>
        <v>0</v>
      </c>
      <c r="F57" s="122">
        <f t="shared" si="22"/>
        <v>0</v>
      </c>
      <c r="G57" s="181"/>
      <c r="H57" s="122">
        <f t="shared" si="23"/>
        <v>0</v>
      </c>
      <c r="I57" s="122">
        <f t="shared" si="24"/>
        <v>0</v>
      </c>
      <c r="J57" s="122">
        <f t="shared" si="25"/>
        <v>0</v>
      </c>
      <c r="K57" s="181"/>
      <c r="L57" s="122">
        <f t="shared" si="26"/>
        <v>0</v>
      </c>
      <c r="M57" s="122">
        <f t="shared" si="27"/>
        <v>0</v>
      </c>
      <c r="N57" s="122">
        <f t="shared" si="28"/>
        <v>0</v>
      </c>
      <c r="O57" s="181"/>
    </row>
    <row r="58" spans="1:15" hidden="1">
      <c r="A58" s="59"/>
      <c r="B58" s="93"/>
      <c r="C58" s="142">
        <f t="shared" si="20"/>
        <v>0</v>
      </c>
      <c r="D58" s="175">
        <f t="shared" si="11"/>
        <v>0</v>
      </c>
      <c r="E58" s="122">
        <f t="shared" si="21"/>
        <v>0</v>
      </c>
      <c r="F58" s="122">
        <f t="shared" si="22"/>
        <v>0</v>
      </c>
      <c r="G58" s="123"/>
      <c r="H58" s="122">
        <f t="shared" si="23"/>
        <v>0</v>
      </c>
      <c r="I58" s="122">
        <f t="shared" si="24"/>
        <v>0</v>
      </c>
      <c r="J58" s="122">
        <f t="shared" si="25"/>
        <v>0</v>
      </c>
      <c r="K58" s="123"/>
      <c r="L58" s="122">
        <f t="shared" si="26"/>
        <v>0</v>
      </c>
      <c r="M58" s="122">
        <f t="shared" si="27"/>
        <v>0</v>
      </c>
      <c r="N58" s="122">
        <f t="shared" si="28"/>
        <v>0</v>
      </c>
      <c r="O58" s="123"/>
    </row>
    <row r="59" spans="1:15" hidden="1">
      <c r="A59" s="59"/>
      <c r="B59" s="93"/>
      <c r="C59" s="142">
        <f t="shared" si="20"/>
        <v>0</v>
      </c>
      <c r="D59" s="175">
        <f t="shared" si="11"/>
        <v>0</v>
      </c>
      <c r="E59" s="122">
        <f t="shared" si="21"/>
        <v>0</v>
      </c>
      <c r="F59" s="122">
        <f t="shared" si="22"/>
        <v>0</v>
      </c>
      <c r="G59" s="181"/>
      <c r="H59" s="122">
        <f t="shared" si="23"/>
        <v>0</v>
      </c>
      <c r="I59" s="122">
        <f t="shared" si="24"/>
        <v>0</v>
      </c>
      <c r="J59" s="122">
        <f t="shared" si="25"/>
        <v>0</v>
      </c>
      <c r="K59" s="181"/>
      <c r="L59" s="122">
        <f t="shared" si="26"/>
        <v>0</v>
      </c>
      <c r="M59" s="122">
        <f t="shared" si="27"/>
        <v>0</v>
      </c>
      <c r="N59" s="122">
        <f t="shared" si="28"/>
        <v>0</v>
      </c>
      <c r="O59" s="181"/>
    </row>
    <row r="60" spans="1:15" hidden="1">
      <c r="A60" s="59"/>
      <c r="B60" s="93"/>
      <c r="C60" s="142">
        <f t="shared" si="20"/>
        <v>0</v>
      </c>
      <c r="D60" s="175">
        <f t="shared" si="11"/>
        <v>0</v>
      </c>
      <c r="E60" s="122">
        <f t="shared" si="21"/>
        <v>0</v>
      </c>
      <c r="F60" s="122">
        <f t="shared" si="22"/>
        <v>0</v>
      </c>
      <c r="G60" s="181"/>
      <c r="H60" s="122">
        <f t="shared" si="23"/>
        <v>0</v>
      </c>
      <c r="I60" s="122">
        <f t="shared" si="24"/>
        <v>0</v>
      </c>
      <c r="J60" s="122">
        <f t="shared" si="25"/>
        <v>0</v>
      </c>
      <c r="K60" s="181"/>
      <c r="L60" s="122">
        <f t="shared" si="26"/>
        <v>0</v>
      </c>
      <c r="M60" s="122">
        <f t="shared" si="27"/>
        <v>0</v>
      </c>
      <c r="N60" s="122">
        <f t="shared" si="28"/>
        <v>0</v>
      </c>
      <c r="O60" s="181"/>
    </row>
    <row r="61" spans="1:15" hidden="1">
      <c r="A61" s="59"/>
      <c r="B61" s="93"/>
      <c r="C61" s="142">
        <f t="shared" si="20"/>
        <v>0</v>
      </c>
      <c r="D61" s="175">
        <f t="shared" si="11"/>
        <v>0</v>
      </c>
      <c r="E61" s="122">
        <f t="shared" si="21"/>
        <v>0</v>
      </c>
      <c r="F61" s="122">
        <f t="shared" si="22"/>
        <v>0</v>
      </c>
      <c r="G61" s="181"/>
      <c r="H61" s="122">
        <f t="shared" si="23"/>
        <v>0</v>
      </c>
      <c r="I61" s="122">
        <f t="shared" si="24"/>
        <v>0</v>
      </c>
      <c r="J61" s="122">
        <f t="shared" si="25"/>
        <v>0</v>
      </c>
      <c r="K61" s="181"/>
      <c r="L61" s="122">
        <f t="shared" si="26"/>
        <v>0</v>
      </c>
      <c r="M61" s="122">
        <f t="shared" si="27"/>
        <v>0</v>
      </c>
      <c r="N61" s="122">
        <f t="shared" si="28"/>
        <v>0</v>
      </c>
      <c r="O61" s="181"/>
    </row>
    <row r="62" spans="1:15" hidden="1">
      <c r="A62" s="59"/>
      <c r="B62" s="93"/>
      <c r="C62" s="142">
        <f t="shared" si="20"/>
        <v>0</v>
      </c>
      <c r="D62" s="175">
        <f t="shared" si="11"/>
        <v>0</v>
      </c>
      <c r="E62" s="122">
        <f t="shared" si="21"/>
        <v>0</v>
      </c>
      <c r="F62" s="122">
        <f t="shared" si="22"/>
        <v>0</v>
      </c>
      <c r="G62" s="123"/>
      <c r="H62" s="122">
        <f t="shared" si="23"/>
        <v>0</v>
      </c>
      <c r="I62" s="122">
        <f t="shared" si="24"/>
        <v>0</v>
      </c>
      <c r="J62" s="122">
        <f t="shared" si="25"/>
        <v>0</v>
      </c>
      <c r="K62" s="123"/>
      <c r="L62" s="122">
        <f t="shared" si="26"/>
        <v>0</v>
      </c>
      <c r="M62" s="122">
        <f t="shared" si="27"/>
        <v>0</v>
      </c>
      <c r="N62" s="122">
        <f t="shared" si="28"/>
        <v>0</v>
      </c>
      <c r="O62" s="123"/>
    </row>
    <row r="63" spans="1:15" hidden="1">
      <c r="A63" s="59"/>
      <c r="B63" s="93"/>
      <c r="C63" s="142">
        <f t="shared" si="20"/>
        <v>0</v>
      </c>
      <c r="D63" s="175">
        <f t="shared" si="11"/>
        <v>0</v>
      </c>
      <c r="E63" s="122">
        <f t="shared" si="21"/>
        <v>0</v>
      </c>
      <c r="F63" s="122">
        <f t="shared" si="22"/>
        <v>0</v>
      </c>
      <c r="G63" s="181"/>
      <c r="H63" s="122">
        <f t="shared" si="23"/>
        <v>0</v>
      </c>
      <c r="I63" s="122">
        <f t="shared" si="24"/>
        <v>0</v>
      </c>
      <c r="J63" s="122">
        <f t="shared" si="25"/>
        <v>0</v>
      </c>
      <c r="K63" s="181"/>
      <c r="L63" s="122">
        <f t="shared" si="26"/>
        <v>0</v>
      </c>
      <c r="M63" s="122">
        <f t="shared" si="27"/>
        <v>0</v>
      </c>
      <c r="N63" s="122">
        <f t="shared" si="28"/>
        <v>0</v>
      </c>
      <c r="O63" s="181"/>
    </row>
    <row r="64" spans="1:15" hidden="1">
      <c r="A64" s="59"/>
      <c r="B64" s="93"/>
      <c r="C64" s="142">
        <f t="shared" si="20"/>
        <v>0</v>
      </c>
      <c r="D64" s="175">
        <f t="shared" si="11"/>
        <v>0</v>
      </c>
      <c r="E64" s="122">
        <f t="shared" si="21"/>
        <v>0</v>
      </c>
      <c r="F64" s="122">
        <f t="shared" si="22"/>
        <v>0</v>
      </c>
      <c r="G64" s="123"/>
      <c r="H64" s="122">
        <f t="shared" si="23"/>
        <v>0</v>
      </c>
      <c r="I64" s="122">
        <f t="shared" si="24"/>
        <v>0</v>
      </c>
      <c r="J64" s="122">
        <f t="shared" si="25"/>
        <v>0</v>
      </c>
      <c r="K64" s="123"/>
      <c r="L64" s="122">
        <f t="shared" si="26"/>
        <v>0</v>
      </c>
      <c r="M64" s="122">
        <f t="shared" si="27"/>
        <v>0</v>
      </c>
      <c r="N64" s="122">
        <f t="shared" si="28"/>
        <v>0</v>
      </c>
      <c r="O64" s="123"/>
    </row>
    <row r="65" spans="1:15" hidden="1">
      <c r="A65" s="59"/>
      <c r="B65" s="93"/>
      <c r="C65" s="142">
        <f t="shared" si="20"/>
        <v>0</v>
      </c>
      <c r="D65" s="175">
        <f t="shared" si="11"/>
        <v>0</v>
      </c>
      <c r="E65" s="122">
        <f t="shared" si="21"/>
        <v>0</v>
      </c>
      <c r="F65" s="122">
        <f t="shared" si="22"/>
        <v>0</v>
      </c>
      <c r="G65" s="181"/>
      <c r="H65" s="122">
        <f t="shared" si="23"/>
        <v>0</v>
      </c>
      <c r="I65" s="122">
        <f t="shared" si="24"/>
        <v>0</v>
      </c>
      <c r="J65" s="122">
        <f t="shared" si="25"/>
        <v>0</v>
      </c>
      <c r="K65" s="181"/>
      <c r="L65" s="122">
        <f t="shared" si="26"/>
        <v>0</v>
      </c>
      <c r="M65" s="122">
        <f t="shared" si="27"/>
        <v>0</v>
      </c>
      <c r="N65" s="122">
        <f t="shared" si="28"/>
        <v>0</v>
      </c>
      <c r="O65" s="181"/>
    </row>
    <row r="66" spans="1:15" hidden="1">
      <c r="A66" s="59"/>
      <c r="B66" s="93"/>
      <c r="C66" s="142">
        <f t="shared" si="20"/>
        <v>0</v>
      </c>
      <c r="D66" s="175">
        <f t="shared" si="11"/>
        <v>0</v>
      </c>
      <c r="E66" s="122">
        <f t="shared" si="21"/>
        <v>0</v>
      </c>
      <c r="F66" s="122">
        <f t="shared" si="22"/>
        <v>0</v>
      </c>
      <c r="G66" s="181"/>
      <c r="H66" s="122">
        <f t="shared" si="23"/>
        <v>0</v>
      </c>
      <c r="I66" s="122">
        <f t="shared" si="24"/>
        <v>0</v>
      </c>
      <c r="J66" s="122">
        <f t="shared" si="25"/>
        <v>0</v>
      </c>
      <c r="K66" s="181"/>
      <c r="L66" s="122">
        <f t="shared" si="26"/>
        <v>0</v>
      </c>
      <c r="M66" s="122">
        <f t="shared" si="27"/>
        <v>0</v>
      </c>
      <c r="N66" s="122">
        <f t="shared" si="28"/>
        <v>0</v>
      </c>
      <c r="O66" s="181"/>
    </row>
    <row r="67" spans="1:15" hidden="1">
      <c r="A67" s="59"/>
      <c r="B67" s="93"/>
      <c r="C67" s="142">
        <f t="shared" si="20"/>
        <v>0</v>
      </c>
      <c r="D67" s="175">
        <f t="shared" si="11"/>
        <v>0</v>
      </c>
      <c r="E67" s="122">
        <f t="shared" si="21"/>
        <v>0</v>
      </c>
      <c r="F67" s="122">
        <f t="shared" si="22"/>
        <v>0</v>
      </c>
      <c r="G67" s="181"/>
      <c r="H67" s="122">
        <f t="shared" si="23"/>
        <v>0</v>
      </c>
      <c r="I67" s="122">
        <f t="shared" si="24"/>
        <v>0</v>
      </c>
      <c r="J67" s="122">
        <f t="shared" si="25"/>
        <v>0</v>
      </c>
      <c r="K67" s="181"/>
      <c r="L67" s="122">
        <f t="shared" si="26"/>
        <v>0</v>
      </c>
      <c r="M67" s="122">
        <f t="shared" si="27"/>
        <v>0</v>
      </c>
      <c r="N67" s="122">
        <f t="shared" si="28"/>
        <v>0</v>
      </c>
      <c r="O67" s="181"/>
    </row>
    <row r="68" spans="1:15" hidden="1">
      <c r="A68" s="59"/>
      <c r="B68" s="93"/>
      <c r="C68" s="142">
        <f t="shared" si="20"/>
        <v>0</v>
      </c>
      <c r="D68" s="175">
        <f t="shared" si="11"/>
        <v>0</v>
      </c>
      <c r="E68" s="122">
        <f t="shared" si="21"/>
        <v>0</v>
      </c>
      <c r="F68" s="122">
        <f t="shared" si="22"/>
        <v>0</v>
      </c>
      <c r="G68" s="181"/>
      <c r="H68" s="122">
        <f t="shared" si="23"/>
        <v>0</v>
      </c>
      <c r="I68" s="122">
        <f t="shared" si="24"/>
        <v>0</v>
      </c>
      <c r="J68" s="122">
        <f t="shared" si="25"/>
        <v>0</v>
      </c>
      <c r="K68" s="181"/>
      <c r="L68" s="122">
        <f t="shared" si="26"/>
        <v>0</v>
      </c>
      <c r="M68" s="122">
        <f t="shared" si="27"/>
        <v>0</v>
      </c>
      <c r="N68" s="122">
        <f t="shared" si="28"/>
        <v>0</v>
      </c>
      <c r="O68" s="181"/>
    </row>
    <row r="69" spans="1:15" hidden="1">
      <c r="A69" s="59"/>
      <c r="B69" s="93"/>
      <c r="C69" s="142">
        <f t="shared" si="20"/>
        <v>0</v>
      </c>
      <c r="D69" s="175">
        <f t="shared" si="11"/>
        <v>0</v>
      </c>
      <c r="E69" s="122">
        <f t="shared" si="21"/>
        <v>0</v>
      </c>
      <c r="F69" s="122">
        <f t="shared" si="22"/>
        <v>0</v>
      </c>
      <c r="G69" s="181"/>
      <c r="H69" s="122">
        <f t="shared" si="23"/>
        <v>0</v>
      </c>
      <c r="I69" s="122">
        <f t="shared" si="24"/>
        <v>0</v>
      </c>
      <c r="J69" s="122">
        <f t="shared" si="25"/>
        <v>0</v>
      </c>
      <c r="K69" s="181"/>
      <c r="L69" s="122">
        <f t="shared" si="26"/>
        <v>0</v>
      </c>
      <c r="M69" s="122">
        <f t="shared" si="27"/>
        <v>0</v>
      </c>
      <c r="N69" s="122">
        <f t="shared" si="28"/>
        <v>0</v>
      </c>
      <c r="O69" s="181"/>
    </row>
    <row r="70" spans="1:15" hidden="1">
      <c r="A70" s="59"/>
      <c r="B70" s="93"/>
      <c r="C70" s="142">
        <f t="shared" ref="C70:C84" si="29">SUM(E70:O70)</f>
        <v>0</v>
      </c>
      <c r="D70" s="175">
        <f t="shared" si="11"/>
        <v>0</v>
      </c>
      <c r="E70" s="122">
        <f t="shared" ref="E70:E84" si="30">IFERROR(VLOOKUP(B70,$B$93:$C$134,2,FALSE),0)</f>
        <v>0</v>
      </c>
      <c r="F70" s="122">
        <f t="shared" ref="F70:F84" si="31">IFERROR(VLOOKUP(B70,$F$93:$G$134,2,FALSE),0)</f>
        <v>0</v>
      </c>
      <c r="G70" s="181"/>
      <c r="H70" s="122">
        <f t="shared" ref="H70:H84" si="32">IFERROR(VLOOKUP(B70,$J$93:$K$134,2,FALSE),0)</f>
        <v>0</v>
      </c>
      <c r="I70" s="122">
        <f t="shared" ref="I70:I84" si="33">IFERROR(VLOOKUP(B70,$N$93:$O$134,2,FALSE),0)</f>
        <v>0</v>
      </c>
      <c r="J70" s="122">
        <f t="shared" ref="J70:J84" si="34">IFERROR(VLOOKUP(B70,$R$93:$S$134,2,FALSE),0)</f>
        <v>0</v>
      </c>
      <c r="K70" s="181"/>
      <c r="L70" s="122">
        <f t="shared" ref="L70:L84" si="35">IFERROR(VLOOKUP(B70,$V$93:$W$134,2,FALSE),0)</f>
        <v>0</v>
      </c>
      <c r="M70" s="122">
        <f t="shared" ref="M70:M84" si="36">IFERROR(VLOOKUP(B70,$Z$93:$AA$134,2,FALSE),0)</f>
        <v>0</v>
      </c>
      <c r="N70" s="122">
        <f t="shared" ref="N70:N84" si="37">IFERROR(VLOOKUP(B70,$AD$93:$AE$134,2,FALSE),0)</f>
        <v>0</v>
      </c>
      <c r="O70" s="181"/>
    </row>
    <row r="71" spans="1:15" hidden="1">
      <c r="A71" s="59"/>
      <c r="B71" s="93"/>
      <c r="C71" s="142">
        <f t="shared" si="29"/>
        <v>0</v>
      </c>
      <c r="D71" s="175">
        <f t="shared" ref="D71:D84" si="38">SUM(E71:O71)-MIN(E71:I71)</f>
        <v>0</v>
      </c>
      <c r="E71" s="122">
        <f t="shared" si="30"/>
        <v>0</v>
      </c>
      <c r="F71" s="122">
        <f t="shared" si="31"/>
        <v>0</v>
      </c>
      <c r="G71" s="181"/>
      <c r="H71" s="122">
        <f t="shared" si="32"/>
        <v>0</v>
      </c>
      <c r="I71" s="122">
        <f t="shared" si="33"/>
        <v>0</v>
      </c>
      <c r="J71" s="122">
        <f t="shared" si="34"/>
        <v>0</v>
      </c>
      <c r="K71" s="181"/>
      <c r="L71" s="122">
        <f t="shared" si="35"/>
        <v>0</v>
      </c>
      <c r="M71" s="122">
        <f t="shared" si="36"/>
        <v>0</v>
      </c>
      <c r="N71" s="122">
        <f t="shared" si="37"/>
        <v>0</v>
      </c>
      <c r="O71" s="181"/>
    </row>
    <row r="72" spans="1:15" hidden="1">
      <c r="A72" s="59"/>
      <c r="B72" s="93"/>
      <c r="C72" s="142">
        <f t="shared" si="29"/>
        <v>0</v>
      </c>
      <c r="D72" s="175">
        <f t="shared" si="38"/>
        <v>0</v>
      </c>
      <c r="E72" s="122">
        <f t="shared" si="30"/>
        <v>0</v>
      </c>
      <c r="F72" s="122">
        <f t="shared" si="31"/>
        <v>0</v>
      </c>
      <c r="G72" s="181"/>
      <c r="H72" s="122">
        <f t="shared" si="32"/>
        <v>0</v>
      </c>
      <c r="I72" s="122">
        <f t="shared" si="33"/>
        <v>0</v>
      </c>
      <c r="J72" s="122">
        <f t="shared" si="34"/>
        <v>0</v>
      </c>
      <c r="K72" s="181"/>
      <c r="L72" s="122">
        <f t="shared" si="35"/>
        <v>0</v>
      </c>
      <c r="M72" s="122">
        <f t="shared" si="36"/>
        <v>0</v>
      </c>
      <c r="N72" s="122">
        <f t="shared" si="37"/>
        <v>0</v>
      </c>
      <c r="O72" s="181"/>
    </row>
    <row r="73" spans="1:15" hidden="1">
      <c r="A73" s="59"/>
      <c r="B73" s="93"/>
      <c r="C73" s="142">
        <f t="shared" si="29"/>
        <v>0</v>
      </c>
      <c r="D73" s="175">
        <f t="shared" si="38"/>
        <v>0</v>
      </c>
      <c r="E73" s="122">
        <f t="shared" si="30"/>
        <v>0</v>
      </c>
      <c r="F73" s="122">
        <f t="shared" si="31"/>
        <v>0</v>
      </c>
      <c r="G73" s="181"/>
      <c r="H73" s="122">
        <f t="shared" si="32"/>
        <v>0</v>
      </c>
      <c r="I73" s="122">
        <f t="shared" si="33"/>
        <v>0</v>
      </c>
      <c r="J73" s="122">
        <f t="shared" si="34"/>
        <v>0</v>
      </c>
      <c r="K73" s="181"/>
      <c r="L73" s="122">
        <f t="shared" si="35"/>
        <v>0</v>
      </c>
      <c r="M73" s="122">
        <f t="shared" si="36"/>
        <v>0</v>
      </c>
      <c r="N73" s="122">
        <f t="shared" si="37"/>
        <v>0</v>
      </c>
      <c r="O73" s="181"/>
    </row>
    <row r="74" spans="1:15" hidden="1">
      <c r="A74" s="59"/>
      <c r="B74" s="93"/>
      <c r="C74" s="142">
        <f t="shared" si="29"/>
        <v>0</v>
      </c>
      <c r="D74" s="175">
        <f t="shared" si="38"/>
        <v>0</v>
      </c>
      <c r="E74" s="122">
        <f t="shared" si="30"/>
        <v>0</v>
      </c>
      <c r="F74" s="122">
        <f t="shared" si="31"/>
        <v>0</v>
      </c>
      <c r="G74" s="181"/>
      <c r="H74" s="122">
        <f t="shared" si="32"/>
        <v>0</v>
      </c>
      <c r="I74" s="122">
        <f t="shared" si="33"/>
        <v>0</v>
      </c>
      <c r="J74" s="122">
        <f t="shared" si="34"/>
        <v>0</v>
      </c>
      <c r="K74" s="181"/>
      <c r="L74" s="122">
        <f t="shared" si="35"/>
        <v>0</v>
      </c>
      <c r="M74" s="122">
        <f t="shared" si="36"/>
        <v>0</v>
      </c>
      <c r="N74" s="122">
        <f t="shared" si="37"/>
        <v>0</v>
      </c>
      <c r="O74" s="181"/>
    </row>
    <row r="75" spans="1:15" hidden="1">
      <c r="A75" s="59"/>
      <c r="B75" s="93"/>
      <c r="C75" s="142">
        <f t="shared" si="29"/>
        <v>0</v>
      </c>
      <c r="D75" s="175">
        <f t="shared" si="38"/>
        <v>0</v>
      </c>
      <c r="E75" s="122">
        <f t="shared" si="30"/>
        <v>0</v>
      </c>
      <c r="F75" s="122">
        <f t="shared" si="31"/>
        <v>0</v>
      </c>
      <c r="G75" s="181"/>
      <c r="H75" s="122">
        <f t="shared" si="32"/>
        <v>0</v>
      </c>
      <c r="I75" s="122">
        <f t="shared" si="33"/>
        <v>0</v>
      </c>
      <c r="J75" s="122">
        <f t="shared" si="34"/>
        <v>0</v>
      </c>
      <c r="K75" s="181"/>
      <c r="L75" s="122">
        <f t="shared" si="35"/>
        <v>0</v>
      </c>
      <c r="M75" s="122">
        <f t="shared" si="36"/>
        <v>0</v>
      </c>
      <c r="N75" s="122">
        <f t="shared" si="37"/>
        <v>0</v>
      </c>
      <c r="O75" s="181"/>
    </row>
    <row r="76" spans="1:15" ht="15" hidden="1">
      <c r="A76" s="59"/>
      <c r="B76" s="69"/>
      <c r="C76" s="142">
        <f t="shared" si="29"/>
        <v>0</v>
      </c>
      <c r="D76" s="175">
        <f t="shared" si="38"/>
        <v>0</v>
      </c>
      <c r="E76" s="122">
        <f t="shared" si="30"/>
        <v>0</v>
      </c>
      <c r="F76" s="122">
        <f t="shared" si="31"/>
        <v>0</v>
      </c>
      <c r="G76" s="181"/>
      <c r="H76" s="122">
        <f t="shared" si="32"/>
        <v>0</v>
      </c>
      <c r="I76" s="122">
        <f t="shared" si="33"/>
        <v>0</v>
      </c>
      <c r="J76" s="122">
        <f t="shared" si="34"/>
        <v>0</v>
      </c>
      <c r="K76" s="181"/>
      <c r="L76" s="122">
        <f t="shared" si="35"/>
        <v>0</v>
      </c>
      <c r="M76" s="122">
        <f t="shared" si="36"/>
        <v>0</v>
      </c>
      <c r="N76" s="122">
        <f t="shared" si="37"/>
        <v>0</v>
      </c>
      <c r="O76" s="181"/>
    </row>
    <row r="77" spans="1:15" ht="15" hidden="1">
      <c r="A77" s="59"/>
      <c r="B77" s="69"/>
      <c r="C77" s="142">
        <f t="shared" si="29"/>
        <v>0</v>
      </c>
      <c r="D77" s="175">
        <f t="shared" si="38"/>
        <v>0</v>
      </c>
      <c r="E77" s="122">
        <f t="shared" si="30"/>
        <v>0</v>
      </c>
      <c r="F77" s="122">
        <f t="shared" si="31"/>
        <v>0</v>
      </c>
      <c r="G77" s="181"/>
      <c r="H77" s="122">
        <f t="shared" si="32"/>
        <v>0</v>
      </c>
      <c r="I77" s="122">
        <f t="shared" si="33"/>
        <v>0</v>
      </c>
      <c r="J77" s="122">
        <f t="shared" si="34"/>
        <v>0</v>
      </c>
      <c r="K77" s="181"/>
      <c r="L77" s="122">
        <f t="shared" si="35"/>
        <v>0</v>
      </c>
      <c r="M77" s="122">
        <f t="shared" si="36"/>
        <v>0</v>
      </c>
      <c r="N77" s="122">
        <f t="shared" si="37"/>
        <v>0</v>
      </c>
      <c r="O77" s="181"/>
    </row>
    <row r="78" spans="1:15" ht="15" hidden="1">
      <c r="A78" s="59"/>
      <c r="B78" s="69"/>
      <c r="C78" s="142">
        <f t="shared" si="29"/>
        <v>0</v>
      </c>
      <c r="D78" s="175">
        <f t="shared" si="38"/>
        <v>0</v>
      </c>
      <c r="E78" s="122">
        <f t="shared" si="30"/>
        <v>0</v>
      </c>
      <c r="F78" s="122">
        <f t="shared" si="31"/>
        <v>0</v>
      </c>
      <c r="G78" s="181"/>
      <c r="H78" s="122">
        <f t="shared" si="32"/>
        <v>0</v>
      </c>
      <c r="I78" s="122">
        <f t="shared" si="33"/>
        <v>0</v>
      </c>
      <c r="J78" s="122">
        <f t="shared" si="34"/>
        <v>0</v>
      </c>
      <c r="K78" s="181"/>
      <c r="L78" s="122">
        <f t="shared" si="35"/>
        <v>0</v>
      </c>
      <c r="M78" s="122">
        <f t="shared" si="36"/>
        <v>0</v>
      </c>
      <c r="N78" s="122">
        <f t="shared" si="37"/>
        <v>0</v>
      </c>
      <c r="O78" s="181"/>
    </row>
    <row r="79" spans="1:15" ht="15" hidden="1">
      <c r="A79" s="59"/>
      <c r="B79" s="69"/>
      <c r="C79" s="142">
        <f t="shared" si="29"/>
        <v>0</v>
      </c>
      <c r="D79" s="175">
        <f t="shared" si="38"/>
        <v>0</v>
      </c>
      <c r="E79" s="122">
        <f t="shared" si="30"/>
        <v>0</v>
      </c>
      <c r="F79" s="122">
        <f t="shared" si="31"/>
        <v>0</v>
      </c>
      <c r="G79" s="181"/>
      <c r="H79" s="122">
        <f t="shared" si="32"/>
        <v>0</v>
      </c>
      <c r="I79" s="122">
        <f t="shared" si="33"/>
        <v>0</v>
      </c>
      <c r="J79" s="122">
        <f t="shared" si="34"/>
        <v>0</v>
      </c>
      <c r="K79" s="181"/>
      <c r="L79" s="122">
        <f t="shared" si="35"/>
        <v>0</v>
      </c>
      <c r="M79" s="122">
        <f t="shared" si="36"/>
        <v>0</v>
      </c>
      <c r="N79" s="122">
        <f t="shared" si="37"/>
        <v>0</v>
      </c>
      <c r="O79" s="181"/>
    </row>
    <row r="80" spans="1:15" ht="15" hidden="1">
      <c r="A80" s="59"/>
      <c r="B80" s="69"/>
      <c r="C80" s="142">
        <f t="shared" si="29"/>
        <v>0</v>
      </c>
      <c r="D80" s="175">
        <f t="shared" si="38"/>
        <v>0</v>
      </c>
      <c r="E80" s="122">
        <f t="shared" si="30"/>
        <v>0</v>
      </c>
      <c r="F80" s="122">
        <f t="shared" si="31"/>
        <v>0</v>
      </c>
      <c r="G80" s="181"/>
      <c r="H80" s="122">
        <f t="shared" si="32"/>
        <v>0</v>
      </c>
      <c r="I80" s="122">
        <f t="shared" si="33"/>
        <v>0</v>
      </c>
      <c r="J80" s="122">
        <f t="shared" si="34"/>
        <v>0</v>
      </c>
      <c r="K80" s="181"/>
      <c r="L80" s="122">
        <f t="shared" si="35"/>
        <v>0</v>
      </c>
      <c r="M80" s="122">
        <f t="shared" si="36"/>
        <v>0</v>
      </c>
      <c r="N80" s="122">
        <f t="shared" si="37"/>
        <v>0</v>
      </c>
      <c r="O80" s="181"/>
    </row>
    <row r="81" spans="1:32" ht="15" hidden="1">
      <c r="A81" s="59"/>
      <c r="B81" s="69"/>
      <c r="C81" s="142">
        <f t="shared" si="29"/>
        <v>0</v>
      </c>
      <c r="D81" s="175">
        <f t="shared" si="38"/>
        <v>0</v>
      </c>
      <c r="E81" s="122">
        <f t="shared" si="30"/>
        <v>0</v>
      </c>
      <c r="F81" s="122">
        <f t="shared" si="31"/>
        <v>0</v>
      </c>
      <c r="G81" s="181"/>
      <c r="H81" s="122">
        <f t="shared" si="32"/>
        <v>0</v>
      </c>
      <c r="I81" s="122">
        <f t="shared" si="33"/>
        <v>0</v>
      </c>
      <c r="J81" s="122">
        <f t="shared" si="34"/>
        <v>0</v>
      </c>
      <c r="K81" s="181"/>
      <c r="L81" s="122">
        <f t="shared" si="35"/>
        <v>0</v>
      </c>
      <c r="M81" s="122">
        <f t="shared" si="36"/>
        <v>0</v>
      </c>
      <c r="N81" s="122">
        <f t="shared" si="37"/>
        <v>0</v>
      </c>
      <c r="O81" s="181"/>
    </row>
    <row r="82" spans="1:32" ht="15" hidden="1">
      <c r="A82" s="59"/>
      <c r="B82" s="69"/>
      <c r="C82" s="142">
        <f t="shared" si="29"/>
        <v>0</v>
      </c>
      <c r="D82" s="175">
        <f t="shared" si="38"/>
        <v>0</v>
      </c>
      <c r="E82" s="122">
        <f t="shared" si="30"/>
        <v>0</v>
      </c>
      <c r="F82" s="122">
        <f t="shared" si="31"/>
        <v>0</v>
      </c>
      <c r="G82" s="123"/>
      <c r="H82" s="122">
        <f t="shared" si="32"/>
        <v>0</v>
      </c>
      <c r="I82" s="122">
        <f t="shared" si="33"/>
        <v>0</v>
      </c>
      <c r="J82" s="122">
        <f t="shared" si="34"/>
        <v>0</v>
      </c>
      <c r="K82" s="123"/>
      <c r="L82" s="122">
        <f t="shared" si="35"/>
        <v>0</v>
      </c>
      <c r="M82" s="122">
        <f t="shared" si="36"/>
        <v>0</v>
      </c>
      <c r="N82" s="122">
        <f t="shared" si="37"/>
        <v>0</v>
      </c>
      <c r="O82" s="123"/>
    </row>
    <row r="83" spans="1:32" ht="15" hidden="1">
      <c r="A83" s="59"/>
      <c r="B83" s="69"/>
      <c r="C83" s="142">
        <f t="shared" si="29"/>
        <v>0</v>
      </c>
      <c r="D83" s="175">
        <f t="shared" si="38"/>
        <v>0</v>
      </c>
      <c r="E83" s="122">
        <f t="shared" si="30"/>
        <v>0</v>
      </c>
      <c r="F83" s="122">
        <f t="shared" si="31"/>
        <v>0</v>
      </c>
      <c r="G83" s="123"/>
      <c r="H83" s="122">
        <f t="shared" si="32"/>
        <v>0</v>
      </c>
      <c r="I83" s="122">
        <f t="shared" si="33"/>
        <v>0</v>
      </c>
      <c r="J83" s="122">
        <f t="shared" si="34"/>
        <v>0</v>
      </c>
      <c r="K83" s="123"/>
      <c r="L83" s="122">
        <f t="shared" si="35"/>
        <v>0</v>
      </c>
      <c r="M83" s="122">
        <f t="shared" si="36"/>
        <v>0</v>
      </c>
      <c r="N83" s="122">
        <f t="shared" si="37"/>
        <v>0</v>
      </c>
      <c r="O83" s="123"/>
    </row>
    <row r="84" spans="1:32" ht="15" hidden="1">
      <c r="A84" s="52"/>
      <c r="B84" s="69"/>
      <c r="C84" s="142">
        <f t="shared" si="29"/>
        <v>0</v>
      </c>
      <c r="D84" s="175">
        <f t="shared" si="38"/>
        <v>0</v>
      </c>
      <c r="E84" s="122">
        <f t="shared" si="30"/>
        <v>0</v>
      </c>
      <c r="F84" s="122">
        <f t="shared" si="31"/>
        <v>0</v>
      </c>
      <c r="G84" s="123"/>
      <c r="H84" s="122">
        <f t="shared" si="32"/>
        <v>0</v>
      </c>
      <c r="I84" s="122">
        <f t="shared" si="33"/>
        <v>0</v>
      </c>
      <c r="J84" s="122">
        <f t="shared" si="34"/>
        <v>0</v>
      </c>
      <c r="K84" s="123"/>
      <c r="L84" s="122">
        <f t="shared" si="35"/>
        <v>0</v>
      </c>
      <c r="M84" s="122">
        <f t="shared" si="36"/>
        <v>0</v>
      </c>
      <c r="N84" s="122">
        <f t="shared" si="37"/>
        <v>0</v>
      </c>
      <c r="O84" s="123"/>
    </row>
    <row r="88" spans="1:32" ht="13.5" thickBot="1"/>
    <row r="89" spans="1:32">
      <c r="A89" s="247" t="s">
        <v>152</v>
      </c>
      <c r="B89" s="248"/>
      <c r="C89" s="248"/>
      <c r="D89" s="249"/>
      <c r="E89" s="255" t="s">
        <v>153</v>
      </c>
      <c r="F89" s="256"/>
      <c r="G89" s="256"/>
      <c r="H89" s="257"/>
      <c r="I89" s="255" t="s">
        <v>51</v>
      </c>
      <c r="J89" s="256"/>
      <c r="K89" s="256"/>
      <c r="L89" s="257"/>
      <c r="M89" s="244" t="s">
        <v>154</v>
      </c>
      <c r="N89" s="245"/>
      <c r="O89" s="245"/>
      <c r="P89" s="246"/>
      <c r="Q89" s="244" t="s">
        <v>155</v>
      </c>
      <c r="R89" s="245"/>
      <c r="S89" s="245"/>
      <c r="T89" s="246"/>
      <c r="U89" s="244" t="s">
        <v>156</v>
      </c>
      <c r="V89" s="245"/>
      <c r="W89" s="245"/>
      <c r="X89" s="246"/>
      <c r="Y89" s="244" t="s">
        <v>157</v>
      </c>
      <c r="Z89" s="245"/>
      <c r="AA89" s="245"/>
      <c r="AB89" s="246"/>
      <c r="AC89" s="244" t="s">
        <v>158</v>
      </c>
      <c r="AD89" s="245"/>
      <c r="AE89" s="245"/>
      <c r="AF89" s="246"/>
    </row>
    <row r="90" spans="1:32">
      <c r="A90" s="156"/>
      <c r="B90" s="147"/>
      <c r="C90" s="147"/>
      <c r="E90" s="113"/>
      <c r="H90" s="112"/>
      <c r="I90" s="113"/>
      <c r="L90" s="112"/>
      <c r="M90" s="113"/>
      <c r="P90" s="157"/>
      <c r="Q90" s="105"/>
      <c r="T90" s="157"/>
      <c r="U90" s="105"/>
      <c r="X90" s="157"/>
      <c r="Y90" s="105"/>
      <c r="AB90" s="157"/>
      <c r="AC90" s="105"/>
      <c r="AF90" s="157"/>
    </row>
    <row r="91" spans="1:32">
      <c r="A91" s="105" t="s">
        <v>162</v>
      </c>
      <c r="B91" s="102" t="s">
        <v>159</v>
      </c>
      <c r="C91" s="102" t="s">
        <v>163</v>
      </c>
      <c r="D91" s="112" t="s">
        <v>174</v>
      </c>
      <c r="E91" s="113" t="s">
        <v>162</v>
      </c>
      <c r="F91" s="111" t="s">
        <v>159</v>
      </c>
      <c r="G91" s="111" t="s">
        <v>163</v>
      </c>
      <c r="H91" s="112" t="s">
        <v>174</v>
      </c>
      <c r="I91" s="113" t="s">
        <v>162</v>
      </c>
      <c r="J91" s="111" t="s">
        <v>159</v>
      </c>
      <c r="K91" s="111" t="s">
        <v>163</v>
      </c>
      <c r="L91" s="112" t="s">
        <v>174</v>
      </c>
      <c r="M91" s="113" t="s">
        <v>162</v>
      </c>
      <c r="N91" s="111" t="s">
        <v>159</v>
      </c>
      <c r="O91" s="102" t="s">
        <v>163</v>
      </c>
      <c r="P91" s="106" t="s">
        <v>174</v>
      </c>
      <c r="Q91" s="105" t="s">
        <v>162</v>
      </c>
      <c r="R91" s="102" t="s">
        <v>159</v>
      </c>
      <c r="S91" s="102" t="s">
        <v>163</v>
      </c>
      <c r="T91" s="106" t="s">
        <v>174</v>
      </c>
      <c r="U91" s="105" t="s">
        <v>162</v>
      </c>
      <c r="V91" s="102" t="s">
        <v>159</v>
      </c>
      <c r="W91" s="102" t="s">
        <v>163</v>
      </c>
      <c r="X91" s="106" t="s">
        <v>174</v>
      </c>
      <c r="Y91" s="105" t="s">
        <v>162</v>
      </c>
      <c r="Z91" s="102" t="s">
        <v>159</v>
      </c>
      <c r="AA91" s="102" t="s">
        <v>163</v>
      </c>
      <c r="AB91" s="106" t="s">
        <v>174</v>
      </c>
      <c r="AC91" s="105" t="s">
        <v>162</v>
      </c>
      <c r="AD91" s="102" t="s">
        <v>159</v>
      </c>
      <c r="AE91" s="102" t="s">
        <v>163</v>
      </c>
      <c r="AF91" s="106" t="s">
        <v>174</v>
      </c>
    </row>
    <row r="92" spans="1:32">
      <c r="A92" s="156"/>
      <c r="B92" s="107">
        <f>COUNTA(B93:B136)</f>
        <v>15</v>
      </c>
      <c r="C92" s="147"/>
      <c r="D92" s="112"/>
      <c r="E92" s="113"/>
      <c r="F92" s="114">
        <f>COUNTA(F93:F136)</f>
        <v>7</v>
      </c>
      <c r="H92" s="112"/>
      <c r="I92" s="113"/>
      <c r="J92" s="114">
        <f>COUNTA(J93:J136)</f>
        <v>7</v>
      </c>
      <c r="L92" s="112"/>
      <c r="M92" s="113"/>
      <c r="N92" s="114">
        <f>COUNTA(N93:N136)</f>
        <v>7</v>
      </c>
      <c r="O92" s="147"/>
      <c r="P92" s="157"/>
      <c r="Q92" s="156"/>
      <c r="R92" s="107">
        <f>COUNTA(R93:R136)</f>
        <v>0</v>
      </c>
      <c r="S92" s="147"/>
      <c r="T92" s="157"/>
      <c r="U92" s="156"/>
      <c r="V92" s="107">
        <f>COUNTA(V93:V136)</f>
        <v>0</v>
      </c>
      <c r="W92" s="147"/>
      <c r="X92" s="157"/>
      <c r="Y92" s="156"/>
      <c r="Z92" s="107">
        <f>COUNTA(Z93:Z136)</f>
        <v>0</v>
      </c>
      <c r="AA92" s="147"/>
      <c r="AB92" s="157"/>
      <c r="AC92" s="156"/>
      <c r="AD92" s="107">
        <f>COUNTA(AD93:AD136)</f>
        <v>0</v>
      </c>
      <c r="AE92" s="147"/>
      <c r="AF92" s="157"/>
    </row>
    <row r="93" spans="1:32">
      <c r="A93" s="105">
        <v>1</v>
      </c>
      <c r="B93" s="223" t="s">
        <v>175</v>
      </c>
      <c r="C93" s="102">
        <f>VLOOKUP(B92,'POINTS SCORE'!$B$10:$AI$39,2,FALSE)</f>
        <v>40</v>
      </c>
      <c r="D93" s="111">
        <f>VLOOKUP(B92,'POINTS SCORE'!$B$39:$AI$78,2,FALSE)</f>
        <v>40</v>
      </c>
      <c r="E93" s="113">
        <v>1</v>
      </c>
      <c r="F93" s="223" t="s">
        <v>110</v>
      </c>
      <c r="G93" s="111">
        <f>VLOOKUP(F92,'POINTS SCORE'!$B$10:$AI$39,2,FALSE)</f>
        <v>37</v>
      </c>
      <c r="H93" s="111">
        <f>VLOOKUP(F92,'POINTS SCORE'!$B$39:$AI$78,2,FALSE)</f>
        <v>40</v>
      </c>
      <c r="I93" s="113">
        <v>1</v>
      </c>
      <c r="J93" s="223" t="s">
        <v>110</v>
      </c>
      <c r="K93" s="111">
        <f>VLOOKUP(J92,'POINTS SCORE'!$B$10:$AI$39,2,FALSE)</f>
        <v>37</v>
      </c>
      <c r="L93" s="111">
        <f>VLOOKUP(J92,'POINTS SCORE'!$B$39:$AI$78,2,FALSE)</f>
        <v>40</v>
      </c>
      <c r="M93" s="113">
        <v>1</v>
      </c>
      <c r="N93" s="223" t="s">
        <v>101</v>
      </c>
      <c r="O93" s="102">
        <f>VLOOKUP(N92,'POINTS SCORE'!$B$10:$AI$39,2,FALSE)</f>
        <v>37</v>
      </c>
      <c r="P93" s="102">
        <f>VLOOKUP(N92,'POINTS SCORE'!$B$39:$AI$78,2,FALSE)</f>
        <v>40</v>
      </c>
      <c r="Q93" s="105">
        <v>1</v>
      </c>
      <c r="R93" s="223"/>
      <c r="S93" s="102" t="e">
        <f>VLOOKUP(R92,'POINTS SCORE'!$B$10:$AI$39,2,FALSE)</f>
        <v>#N/A</v>
      </c>
      <c r="T93" s="102" t="e">
        <f>VLOOKUP(R92,'POINTS SCORE'!$B$39:$AI$78,2,FALSE)</f>
        <v>#N/A</v>
      </c>
      <c r="U93" s="105">
        <v>1</v>
      </c>
      <c r="V93" s="223"/>
      <c r="W93" s="102" t="e">
        <f>VLOOKUP(V92,'POINTS SCORE'!$B$10:$AI$39,2,FALSE)</f>
        <v>#N/A</v>
      </c>
      <c r="X93" s="102" t="e">
        <f>VLOOKUP(V92,'POINTS SCORE'!$B$39:$AI$78,2,FALSE)</f>
        <v>#N/A</v>
      </c>
      <c r="Y93" s="105">
        <v>1</v>
      </c>
      <c r="Z93" s="223"/>
      <c r="AA93" s="102" t="e">
        <f>VLOOKUP(Z92,'POINTS SCORE'!$B$10:$AI$39,2,FALSE)</f>
        <v>#N/A</v>
      </c>
      <c r="AB93" s="102" t="e">
        <f>VLOOKUP(Z92,'POINTS SCORE'!$B$39:$AI$78,2,FALSE)</f>
        <v>#N/A</v>
      </c>
      <c r="AC93" s="105">
        <v>1</v>
      </c>
      <c r="AD93" s="223"/>
      <c r="AE93" s="102" t="e">
        <f>VLOOKUP(AD92,'POINTS SCORE'!$B$10:$AI$39,2,FALSE)</f>
        <v>#N/A</v>
      </c>
      <c r="AF93" s="106" t="e">
        <f>VLOOKUP(AD92,'POINTS SCORE'!$B$39:$AI$78,2,FALSE)</f>
        <v>#N/A</v>
      </c>
    </row>
    <row r="94" spans="1:32">
      <c r="A94" s="105">
        <v>2</v>
      </c>
      <c r="B94" s="223" t="s">
        <v>176</v>
      </c>
      <c r="C94" s="102">
        <f>VLOOKUP(B92,'POINTS SCORE'!$B$10:$AI$39,3,FALSE)</f>
        <v>37</v>
      </c>
      <c r="D94" s="111">
        <f>VLOOKUP(B92,'POINTS SCORE'!$B$39:$AI$78,3,FALSE)</f>
        <v>39</v>
      </c>
      <c r="E94" s="113">
        <v>2</v>
      </c>
      <c r="F94" s="223" t="s">
        <v>229</v>
      </c>
      <c r="G94" s="111">
        <f>VLOOKUP(F92,'POINTS SCORE'!$B$10:$AI$39,3,FALSE)</f>
        <v>30</v>
      </c>
      <c r="H94" s="111">
        <f>VLOOKUP(F92,'POINTS SCORE'!$B$39:$AI$78,3,FALSE)</f>
        <v>39</v>
      </c>
      <c r="I94" s="113">
        <v>2</v>
      </c>
      <c r="J94" s="223" t="s">
        <v>87</v>
      </c>
      <c r="K94" s="111">
        <f>VLOOKUP(J92,'POINTS SCORE'!$B$10:$AI$39,3,FALSE)</f>
        <v>30</v>
      </c>
      <c r="L94" s="111">
        <f>VLOOKUP(J92,'POINTS SCORE'!$B$39:$AI$78,3,FALSE)</f>
        <v>39</v>
      </c>
      <c r="M94" s="113">
        <v>2</v>
      </c>
      <c r="N94" s="223" t="s">
        <v>2614</v>
      </c>
      <c r="O94" s="102">
        <f>VLOOKUP(N92,'POINTS SCORE'!$B$10:$AI$39,3,FALSE)</f>
        <v>30</v>
      </c>
      <c r="P94" s="102">
        <f>VLOOKUP(N92,'POINTS SCORE'!$B$39:$AI$78,3,FALSE)</f>
        <v>39</v>
      </c>
      <c r="Q94" s="105">
        <v>2</v>
      </c>
      <c r="R94" s="223"/>
      <c r="S94" s="102" t="e">
        <f>VLOOKUP(R92,'POINTS SCORE'!$B$10:$AI$39,3,FALSE)</f>
        <v>#N/A</v>
      </c>
      <c r="T94" s="102" t="e">
        <f>VLOOKUP(R92,'POINTS SCORE'!$B$39:$AI$78,3,FALSE)</f>
        <v>#N/A</v>
      </c>
      <c r="U94" s="105">
        <v>2</v>
      </c>
      <c r="V94" s="223"/>
      <c r="W94" s="102" t="e">
        <f>VLOOKUP(V92,'POINTS SCORE'!$B$10:$AI$39,3,FALSE)</f>
        <v>#N/A</v>
      </c>
      <c r="X94" s="102" t="e">
        <f>VLOOKUP(V92,'POINTS SCORE'!$B$39:$AI$78,3,FALSE)</f>
        <v>#N/A</v>
      </c>
      <c r="Y94" s="105">
        <v>2</v>
      </c>
      <c r="Z94" s="223"/>
      <c r="AA94" s="102" t="e">
        <f>VLOOKUP(Z92,'POINTS SCORE'!$B$10:$AI$39,3,FALSE)</f>
        <v>#N/A</v>
      </c>
      <c r="AB94" s="102" t="e">
        <f>VLOOKUP(Z92,'POINTS SCORE'!$B$39:$AI$78,3,FALSE)</f>
        <v>#N/A</v>
      </c>
      <c r="AC94" s="105">
        <v>2</v>
      </c>
      <c r="AD94" s="223"/>
      <c r="AE94" s="102" t="e">
        <f>VLOOKUP(AD92,'POINTS SCORE'!$B$10:$AI$39,3,FALSE)</f>
        <v>#N/A</v>
      </c>
      <c r="AF94" s="106" t="e">
        <f>VLOOKUP(AD92,'POINTS SCORE'!$B$39:$AI$78,3,FALSE)</f>
        <v>#N/A</v>
      </c>
    </row>
    <row r="95" spans="1:32">
      <c r="A95" s="105">
        <v>3</v>
      </c>
      <c r="B95" s="223" t="s">
        <v>110</v>
      </c>
      <c r="C95" s="102">
        <f>VLOOKUP(B92,'POINTS SCORE'!$B$10:$AI$39,4,FALSE)</f>
        <v>33</v>
      </c>
      <c r="D95" s="111">
        <f>VLOOKUP(B92,'POINTS SCORE'!$B$39:$AI$78,4,FALSE)</f>
        <v>38</v>
      </c>
      <c r="E95" s="113">
        <v>3</v>
      </c>
      <c r="F95" s="223" t="s">
        <v>101</v>
      </c>
      <c r="G95" s="111">
        <f>VLOOKUP(F92,'POINTS SCORE'!$B$10:$AI$39,4,FALSE)</f>
        <v>25</v>
      </c>
      <c r="H95" s="111">
        <f>VLOOKUP(F92,'POINTS SCORE'!$B$39:$AI$78,4,FALSE)</f>
        <v>38</v>
      </c>
      <c r="I95" s="113">
        <v>3</v>
      </c>
      <c r="J95" s="223" t="s">
        <v>182</v>
      </c>
      <c r="K95" s="111">
        <f>VLOOKUP(J92,'POINTS SCORE'!$B$10:$AI$39,4,FALSE)</f>
        <v>25</v>
      </c>
      <c r="L95" s="111">
        <f>VLOOKUP(J92,'POINTS SCORE'!$B$39:$AI$78,4,FALSE)</f>
        <v>38</v>
      </c>
      <c r="M95" s="113">
        <v>3</v>
      </c>
      <c r="N95" s="223" t="s">
        <v>131</v>
      </c>
      <c r="O95" s="102">
        <f>VLOOKUP(N92,'POINTS SCORE'!$B$10:$AI$39,4,FALSE)</f>
        <v>25</v>
      </c>
      <c r="P95" s="102">
        <f>VLOOKUP(N92,'POINTS SCORE'!$B$39:$AI$78,4,FALSE)</f>
        <v>38</v>
      </c>
      <c r="Q95" s="105">
        <v>3</v>
      </c>
      <c r="R95" s="223"/>
      <c r="S95" s="102" t="e">
        <f>VLOOKUP(R92,'POINTS SCORE'!$B$10:$AI$39,4,FALSE)</f>
        <v>#N/A</v>
      </c>
      <c r="T95" s="102" t="e">
        <f>VLOOKUP(R92,'POINTS SCORE'!$B$39:$AI$78,4,FALSE)</f>
        <v>#N/A</v>
      </c>
      <c r="U95" s="105">
        <v>3</v>
      </c>
      <c r="V95" s="223"/>
      <c r="W95" s="102" t="e">
        <f>VLOOKUP(V92,'POINTS SCORE'!$B$10:$AI$39,4,FALSE)</f>
        <v>#N/A</v>
      </c>
      <c r="X95" s="102" t="e">
        <f>VLOOKUP(V92,'POINTS SCORE'!$B$39:$AI$78,4,FALSE)</f>
        <v>#N/A</v>
      </c>
      <c r="Y95" s="105">
        <v>3</v>
      </c>
      <c r="Z95" s="223"/>
      <c r="AA95" s="102" t="e">
        <f>VLOOKUP(Z92,'POINTS SCORE'!$B$10:$AI$39,4,FALSE)</f>
        <v>#N/A</v>
      </c>
      <c r="AB95" s="102" t="e">
        <f>VLOOKUP(Z92,'POINTS SCORE'!$B$39:$AI$78,4,FALSE)</f>
        <v>#N/A</v>
      </c>
      <c r="AC95" s="105">
        <v>3</v>
      </c>
      <c r="AD95" s="223"/>
      <c r="AE95" s="102" t="e">
        <f>VLOOKUP(AD92,'POINTS SCORE'!$B$10:$AI$39,4,FALSE)</f>
        <v>#N/A</v>
      </c>
      <c r="AF95" s="106" t="e">
        <f>VLOOKUP(AD92,'POINTS SCORE'!$B$39:$AI$78,4,FALSE)</f>
        <v>#N/A</v>
      </c>
    </row>
    <row r="96" spans="1:32">
      <c r="A96" s="105">
        <v>4</v>
      </c>
      <c r="B96" s="223" t="s">
        <v>87</v>
      </c>
      <c r="C96" s="102">
        <f>VLOOKUP(B92,'POINTS SCORE'!$B$10:$AI$39,5,FALSE)</f>
        <v>29</v>
      </c>
      <c r="D96" s="111">
        <f>VLOOKUP(B92,'POINTS SCORE'!$B$39:$AI$78,5,FALSE)</f>
        <v>37</v>
      </c>
      <c r="E96" s="113">
        <v>4</v>
      </c>
      <c r="F96" s="223" t="s">
        <v>102</v>
      </c>
      <c r="G96" s="111">
        <f>VLOOKUP(F92,'POINTS SCORE'!$B$10:$AI$39,5,FALSE)</f>
        <v>21</v>
      </c>
      <c r="H96" s="111">
        <f>VLOOKUP(F92,'POINTS SCORE'!$B$39:$AI$78,5,FALSE)</f>
        <v>37</v>
      </c>
      <c r="I96" s="113">
        <v>4</v>
      </c>
      <c r="J96" s="223" t="s">
        <v>101</v>
      </c>
      <c r="K96" s="111">
        <f>VLOOKUP(J92,'POINTS SCORE'!$B$10:$AI$39,5,FALSE)</f>
        <v>21</v>
      </c>
      <c r="L96" s="111">
        <f>VLOOKUP(J92,'POINTS SCORE'!$B$39:$AI$78,5,FALSE)</f>
        <v>37</v>
      </c>
      <c r="M96" s="113">
        <v>4</v>
      </c>
      <c r="N96" s="223" t="s">
        <v>2380</v>
      </c>
      <c r="O96" s="102">
        <f>VLOOKUP(N92,'POINTS SCORE'!$B$10:$AI$39,5,FALSE)</f>
        <v>21</v>
      </c>
      <c r="P96" s="102">
        <f>VLOOKUP(N92,'POINTS SCORE'!$B$39:$AI$78,5,FALSE)</f>
        <v>37</v>
      </c>
      <c r="Q96" s="105">
        <v>4</v>
      </c>
      <c r="R96" s="223"/>
      <c r="S96" s="102" t="e">
        <f>VLOOKUP(R92,'POINTS SCORE'!$B$10:$AI$39,5,FALSE)</f>
        <v>#N/A</v>
      </c>
      <c r="T96" s="102" t="e">
        <f>VLOOKUP(R92,'POINTS SCORE'!$B$39:$AI$78,5,FALSE)</f>
        <v>#N/A</v>
      </c>
      <c r="U96" s="105">
        <v>4</v>
      </c>
      <c r="V96" s="223"/>
      <c r="W96" s="102" t="e">
        <f>VLOOKUP(V92,'POINTS SCORE'!$B$10:$AI$39,5,FALSE)</f>
        <v>#N/A</v>
      </c>
      <c r="X96" s="102" t="e">
        <f>VLOOKUP(V92,'POINTS SCORE'!$B$39:$AI$78,5,FALSE)</f>
        <v>#N/A</v>
      </c>
      <c r="Y96" s="105">
        <v>4</v>
      </c>
      <c r="Z96" s="223"/>
      <c r="AA96" s="102" t="e">
        <f>VLOOKUP(Z92,'POINTS SCORE'!$B$10:$AI$39,5,FALSE)</f>
        <v>#N/A</v>
      </c>
      <c r="AB96" s="102" t="e">
        <f>VLOOKUP(Z92,'POINTS SCORE'!$B$39:$AI$78,5,FALSE)</f>
        <v>#N/A</v>
      </c>
      <c r="AC96" s="105">
        <v>4</v>
      </c>
      <c r="AD96" s="223"/>
      <c r="AE96" s="102" t="e">
        <f>VLOOKUP(AD92,'POINTS SCORE'!$B$10:$AI$39,5,FALSE)</f>
        <v>#N/A</v>
      </c>
      <c r="AF96" s="106" t="e">
        <f>VLOOKUP(AD92,'POINTS SCORE'!$B$39:$AI$78,5,FALSE)</f>
        <v>#N/A</v>
      </c>
    </row>
    <row r="97" spans="1:32">
      <c r="A97" s="105">
        <v>5</v>
      </c>
      <c r="B97" s="223" t="s">
        <v>177</v>
      </c>
      <c r="C97" s="102">
        <f>VLOOKUP(B92,'POINTS SCORE'!$B$10:$AI$39,6,FALSE)</f>
        <v>26</v>
      </c>
      <c r="D97" s="111">
        <f>VLOOKUP(B92,'POINTS SCORE'!$B$39:$AI$78,6,FALSE)</f>
        <v>36</v>
      </c>
      <c r="E97" s="113">
        <v>5</v>
      </c>
      <c r="F97" s="223" t="s">
        <v>131</v>
      </c>
      <c r="G97" s="111">
        <f>VLOOKUP(F92,'POINTS SCORE'!$B$10:$AI$39,6,FALSE)</f>
        <v>18</v>
      </c>
      <c r="H97" s="111">
        <f>VLOOKUP(F92,'POINTS SCORE'!$B$39:$AI$78,6,FALSE)</f>
        <v>36</v>
      </c>
      <c r="I97" s="113">
        <v>5</v>
      </c>
      <c r="J97" s="223" t="s">
        <v>2380</v>
      </c>
      <c r="K97" s="111">
        <f>VLOOKUP(J92,'POINTS SCORE'!$B$10:$AI$39,6,FALSE)</f>
        <v>18</v>
      </c>
      <c r="L97" s="111">
        <f>VLOOKUP(J92,'POINTS SCORE'!$B$39:$AI$78,6,FALSE)</f>
        <v>36</v>
      </c>
      <c r="M97" s="113">
        <v>5</v>
      </c>
      <c r="N97" s="223" t="s">
        <v>102</v>
      </c>
      <c r="O97" s="102">
        <f>VLOOKUP(N92,'POINTS SCORE'!$B$10:$AI$39,6,FALSE)</f>
        <v>18</v>
      </c>
      <c r="P97" s="102">
        <f>VLOOKUP(N92,'POINTS SCORE'!$B$39:$AI$78,6,FALSE)</f>
        <v>36</v>
      </c>
      <c r="Q97" s="105">
        <v>5</v>
      </c>
      <c r="R97" s="223"/>
      <c r="S97" s="102" t="e">
        <f>VLOOKUP(R92,'POINTS SCORE'!$B$10:$AI$39,6,FALSE)</f>
        <v>#N/A</v>
      </c>
      <c r="T97" s="102" t="e">
        <f>VLOOKUP(R92,'POINTS SCORE'!$B$39:$AI$78,6,FALSE)</f>
        <v>#N/A</v>
      </c>
      <c r="U97" s="105">
        <v>5</v>
      </c>
      <c r="V97" s="223"/>
      <c r="W97" s="102" t="e">
        <f>VLOOKUP(V92,'POINTS SCORE'!$B$10:$AI$39,6,FALSE)</f>
        <v>#N/A</v>
      </c>
      <c r="X97" s="102" t="e">
        <f>VLOOKUP(V92,'POINTS SCORE'!$B$39:$AI$78,6,FALSE)</f>
        <v>#N/A</v>
      </c>
      <c r="Y97" s="105">
        <v>5</v>
      </c>
      <c r="Z97" s="223"/>
      <c r="AA97" s="102" t="e">
        <f>VLOOKUP(Z92,'POINTS SCORE'!$B$10:$AI$39,6,FALSE)</f>
        <v>#N/A</v>
      </c>
      <c r="AB97" s="102" t="e">
        <f>VLOOKUP(Z92,'POINTS SCORE'!$B$39:$AI$78,6,FALSE)</f>
        <v>#N/A</v>
      </c>
      <c r="AC97" s="105">
        <v>5</v>
      </c>
      <c r="AD97" s="223"/>
      <c r="AE97" s="102" t="e">
        <f>VLOOKUP(AD92,'POINTS SCORE'!$B$10:$AI$39,6,FALSE)</f>
        <v>#N/A</v>
      </c>
      <c r="AF97" s="106" t="e">
        <f>VLOOKUP(AD92,'POINTS SCORE'!$B$39:$AI$78,6,FALSE)</f>
        <v>#N/A</v>
      </c>
    </row>
    <row r="98" spans="1:32">
      <c r="A98" s="105">
        <v>6</v>
      </c>
      <c r="B98" s="223" t="s">
        <v>178</v>
      </c>
      <c r="C98" s="102">
        <f>VLOOKUP(B92,'POINTS SCORE'!$B$10:$AI$39,7,FALSE)</f>
        <v>24</v>
      </c>
      <c r="D98" s="111">
        <f>VLOOKUP(B92,'POINTS SCORE'!$B$39:$AI$78,7,FALSE)</f>
        <v>35</v>
      </c>
      <c r="E98" s="113">
        <v>6</v>
      </c>
      <c r="F98" s="223" t="s">
        <v>183</v>
      </c>
      <c r="G98" s="111">
        <f>VLOOKUP(F92,'POINTS SCORE'!$B$10:$AI$39,7,FALSE)</f>
        <v>17</v>
      </c>
      <c r="H98" s="111">
        <f>VLOOKUP(F92,'POINTS SCORE'!$B$39:$AI$78,7,FALSE)</f>
        <v>35</v>
      </c>
      <c r="I98" s="113">
        <v>6</v>
      </c>
      <c r="J98" s="223" t="s">
        <v>102</v>
      </c>
      <c r="K98" s="111">
        <f>VLOOKUP(J92,'POINTS SCORE'!$B$10:$AI$39,7,FALSE)</f>
        <v>17</v>
      </c>
      <c r="L98" s="111">
        <f>VLOOKUP(J92,'POINTS SCORE'!$B$39:$AI$78,7,FALSE)</f>
        <v>35</v>
      </c>
      <c r="M98" s="113">
        <v>6</v>
      </c>
      <c r="N98" s="223" t="s">
        <v>2615</v>
      </c>
      <c r="O98" s="102">
        <f>VLOOKUP(N92,'POINTS SCORE'!$B$10:$AI$39,7,FALSE)</f>
        <v>17</v>
      </c>
      <c r="P98" s="102">
        <f>VLOOKUP(N92,'POINTS SCORE'!$B$39:$AI$78,7,FALSE)</f>
        <v>35</v>
      </c>
      <c r="Q98" s="105">
        <v>6</v>
      </c>
      <c r="R98" s="223"/>
      <c r="S98" s="102" t="e">
        <f>VLOOKUP(R92,'POINTS SCORE'!$B$10:$AI$39,7,FALSE)</f>
        <v>#N/A</v>
      </c>
      <c r="T98" s="102" t="e">
        <f>VLOOKUP(R92,'POINTS SCORE'!$B$39:$AI$78,7,FALSE)</f>
        <v>#N/A</v>
      </c>
      <c r="U98" s="105">
        <v>6</v>
      </c>
      <c r="V98" s="223"/>
      <c r="W98" s="102" t="e">
        <f>VLOOKUP(V92,'POINTS SCORE'!$B$10:$AI$39,7,FALSE)</f>
        <v>#N/A</v>
      </c>
      <c r="X98" s="102" t="e">
        <f>VLOOKUP(V92,'POINTS SCORE'!$B$39:$AI$78,7,FALSE)</f>
        <v>#N/A</v>
      </c>
      <c r="Y98" s="105">
        <v>6</v>
      </c>
      <c r="Z98" s="223"/>
      <c r="AA98" s="102" t="e">
        <f>VLOOKUP(Z92,'POINTS SCORE'!$B$10:$AI$39,7,FALSE)</f>
        <v>#N/A</v>
      </c>
      <c r="AB98" s="102" t="e">
        <f>VLOOKUP(Z92,'POINTS SCORE'!$B$39:$AI$78,7,FALSE)</f>
        <v>#N/A</v>
      </c>
      <c r="AC98" s="105">
        <v>6</v>
      </c>
      <c r="AD98" s="223"/>
      <c r="AE98" s="102" t="e">
        <f>VLOOKUP(AD92,'POINTS SCORE'!$B$10:$AI$39,7,FALSE)</f>
        <v>#N/A</v>
      </c>
      <c r="AF98" s="106" t="e">
        <f>VLOOKUP(AD92,'POINTS SCORE'!$B$39:$AI$78,7,FALSE)</f>
        <v>#N/A</v>
      </c>
    </row>
    <row r="99" spans="1:32">
      <c r="A99" s="105">
        <v>7</v>
      </c>
      <c r="B99" s="222" t="s">
        <v>101</v>
      </c>
      <c r="C99" s="102">
        <f>VLOOKUP(B92,'POINTS SCORE'!$B$10:$AI$39,8,FALSE)</f>
        <v>23</v>
      </c>
      <c r="D99" s="111">
        <f>VLOOKUP(B92,'POINTS SCORE'!$B$39:$AI$78,8,FALSE)</f>
        <v>34</v>
      </c>
      <c r="E99" s="113">
        <v>7</v>
      </c>
      <c r="F99" s="222"/>
      <c r="G99" s="111">
        <f>VLOOKUP(F92,'POINTS SCORE'!$B$10:$AI$39,8,FALSE)</f>
        <v>16</v>
      </c>
      <c r="H99" s="111">
        <f>VLOOKUP(F92,'POINTS SCORE'!$B$39:$AI$78,8,FALSE)</f>
        <v>34</v>
      </c>
      <c r="I99" s="113">
        <v>7</v>
      </c>
      <c r="J99" s="222" t="s">
        <v>131</v>
      </c>
      <c r="K99" s="111">
        <f>VLOOKUP(J92,'POINTS SCORE'!$B$10:$AI$39,8,FALSE)</f>
        <v>16</v>
      </c>
      <c r="L99" s="111">
        <f>VLOOKUP(J92,'POINTS SCORE'!$B$39:$AI$78,8,FALSE)</f>
        <v>34</v>
      </c>
      <c r="M99" s="113">
        <v>7</v>
      </c>
      <c r="N99" s="222"/>
      <c r="O99" s="102">
        <f>VLOOKUP(N92,'POINTS SCORE'!$B$10:$AI$39,8,FALSE)</f>
        <v>16</v>
      </c>
      <c r="P99" s="102">
        <f>VLOOKUP(N92,'POINTS SCORE'!$B$39:$AI$78,8,FALSE)</f>
        <v>34</v>
      </c>
      <c r="Q99" s="105">
        <v>7</v>
      </c>
      <c r="R99" s="222"/>
      <c r="S99" s="102" t="e">
        <f>VLOOKUP(R92,'POINTS SCORE'!$B$10:$AI$39,8,FALSE)</f>
        <v>#N/A</v>
      </c>
      <c r="T99" s="102" t="e">
        <f>VLOOKUP(R92,'POINTS SCORE'!$B$39:$AI$78,8,FALSE)</f>
        <v>#N/A</v>
      </c>
      <c r="U99" s="105">
        <v>7</v>
      </c>
      <c r="V99" s="222"/>
      <c r="W99" s="102" t="e">
        <f>VLOOKUP(V92,'POINTS SCORE'!$B$10:$AI$39,8,FALSE)</f>
        <v>#N/A</v>
      </c>
      <c r="X99" s="102" t="e">
        <f>VLOOKUP(V92,'POINTS SCORE'!$B$39:$AI$78,8,FALSE)</f>
        <v>#N/A</v>
      </c>
      <c r="Y99" s="105">
        <v>7</v>
      </c>
      <c r="Z99" s="222"/>
      <c r="AA99" s="102" t="e">
        <f>VLOOKUP(Z92,'POINTS SCORE'!$B$10:$AI$39,8,FALSE)</f>
        <v>#N/A</v>
      </c>
      <c r="AB99" s="102" t="e">
        <f>VLOOKUP(Z92,'POINTS SCORE'!$B$39:$AI$78,8,FALSE)</f>
        <v>#N/A</v>
      </c>
      <c r="AC99" s="105">
        <v>7</v>
      </c>
      <c r="AD99" s="222"/>
      <c r="AE99" s="102" t="e">
        <f>VLOOKUP(AD92,'POINTS SCORE'!$B$10:$AI$39,8,FALSE)</f>
        <v>#N/A</v>
      </c>
      <c r="AF99" s="106" t="e">
        <f>VLOOKUP(AD92,'POINTS SCORE'!$B$39:$AI$78,8,FALSE)</f>
        <v>#N/A</v>
      </c>
    </row>
    <row r="100" spans="1:32">
      <c r="A100" s="105">
        <v>8</v>
      </c>
      <c r="B100" s="222" t="s">
        <v>131</v>
      </c>
      <c r="C100" s="102">
        <f>VLOOKUP(B92,'POINTS SCORE'!$B$10:$AI$39,9,FALSE)</f>
        <v>22</v>
      </c>
      <c r="D100" s="111">
        <f>VLOOKUP(B92,'POINTS SCORE'!$B$39:$AI$78,9,FALSE)</f>
        <v>33</v>
      </c>
      <c r="E100" s="113">
        <v>8</v>
      </c>
      <c r="F100" s="222"/>
      <c r="G100" s="111">
        <f>VLOOKUP(F92,'POINTS SCORE'!$B$10:$AI$39,9,FALSE)</f>
        <v>0</v>
      </c>
      <c r="H100" s="111">
        <f>VLOOKUP(F92,'POINTS SCORE'!$B$39:$AI$78,9,FALSE)</f>
        <v>0</v>
      </c>
      <c r="I100" s="113">
        <v>8</v>
      </c>
      <c r="J100" s="222"/>
      <c r="K100" s="111">
        <f>VLOOKUP(J92,'POINTS SCORE'!$B$10:$AI$39,9,FALSE)</f>
        <v>0</v>
      </c>
      <c r="L100" s="111">
        <f>VLOOKUP(J92,'POINTS SCORE'!$B$39:$AI$78,9,FALSE)</f>
        <v>0</v>
      </c>
      <c r="M100" s="113">
        <v>8</v>
      </c>
      <c r="N100" s="222"/>
      <c r="O100" s="102">
        <f>VLOOKUP(N92,'POINTS SCORE'!$B$10:$AI$39,9,FALSE)</f>
        <v>0</v>
      </c>
      <c r="P100" s="102">
        <f>VLOOKUP(N92,'POINTS SCORE'!$B$39:$AI$78,9,FALSE)</f>
        <v>0</v>
      </c>
      <c r="Q100" s="105">
        <v>8</v>
      </c>
      <c r="R100" s="222"/>
      <c r="S100" s="102" t="e">
        <f>VLOOKUP(R92,'POINTS SCORE'!$B$10:$AI$39,9,FALSE)</f>
        <v>#N/A</v>
      </c>
      <c r="T100" s="102" t="e">
        <f>VLOOKUP(R92,'POINTS SCORE'!$B$39:$AI$78,9,FALSE)</f>
        <v>#N/A</v>
      </c>
      <c r="U100" s="105">
        <v>8</v>
      </c>
      <c r="V100" s="222"/>
      <c r="W100" s="102" t="e">
        <f>VLOOKUP(V92,'POINTS SCORE'!$B$10:$AI$39,9,FALSE)</f>
        <v>#N/A</v>
      </c>
      <c r="X100" s="102" t="e">
        <f>VLOOKUP(V92,'POINTS SCORE'!$B$39:$AI$78,9,FALSE)</f>
        <v>#N/A</v>
      </c>
      <c r="Y100" s="105">
        <v>8</v>
      </c>
      <c r="Z100" s="222"/>
      <c r="AA100" s="102" t="e">
        <f>VLOOKUP(Z92,'POINTS SCORE'!$B$10:$AI$39,9,FALSE)</f>
        <v>#N/A</v>
      </c>
      <c r="AB100" s="102" t="e">
        <f>VLOOKUP(Z92,'POINTS SCORE'!$B$39:$AI$78,9,FALSE)</f>
        <v>#N/A</v>
      </c>
      <c r="AC100" s="105">
        <v>8</v>
      </c>
      <c r="AD100" s="222"/>
      <c r="AE100" s="102" t="e">
        <f>VLOOKUP(AD92,'POINTS SCORE'!$B$10:$AI$39,9,FALSE)</f>
        <v>#N/A</v>
      </c>
      <c r="AF100" s="106" t="e">
        <f>VLOOKUP(AD92,'POINTS SCORE'!$B$39:$AI$78,9,FALSE)</f>
        <v>#N/A</v>
      </c>
    </row>
    <row r="101" spans="1:32">
      <c r="A101" s="105">
        <v>9</v>
      </c>
      <c r="B101" s="222"/>
      <c r="C101" s="102">
        <f>VLOOKUP(B92,'POINTS SCORE'!$B$10:$AI$39,10,FALSE)</f>
        <v>21</v>
      </c>
      <c r="D101" s="111">
        <f>VLOOKUP(B92,'POINTS SCORE'!$B$39:$AI$78,10,FALSE)</f>
        <v>32</v>
      </c>
      <c r="E101" s="113">
        <v>9</v>
      </c>
      <c r="F101" s="222"/>
      <c r="G101" s="111">
        <f>VLOOKUP(F92,'POINTS SCORE'!$B$10:$AI$39,10,FALSE)</f>
        <v>0</v>
      </c>
      <c r="H101" s="111">
        <f>VLOOKUP(F92,'POINTS SCORE'!$B$39:$AI$78,10,FALSE)</f>
        <v>0</v>
      </c>
      <c r="I101" s="113">
        <v>9</v>
      </c>
      <c r="J101" s="222"/>
      <c r="K101" s="111">
        <f>VLOOKUP(J92,'POINTS SCORE'!$B$10:$AI$39,10,FALSE)</f>
        <v>0</v>
      </c>
      <c r="L101" s="111">
        <f>VLOOKUP(J92,'POINTS SCORE'!$B$39:$AI$78,10,FALSE)</f>
        <v>0</v>
      </c>
      <c r="M101" s="113">
        <v>9</v>
      </c>
      <c r="N101" s="222"/>
      <c r="O101" s="102">
        <f>VLOOKUP(N92,'POINTS SCORE'!$B$10:$AI$39,10,FALSE)</f>
        <v>0</v>
      </c>
      <c r="P101" s="102">
        <f>VLOOKUP(N92,'POINTS SCORE'!$B$39:$AI$78,10,FALSE)</f>
        <v>0</v>
      </c>
      <c r="Q101" s="105">
        <v>9</v>
      </c>
      <c r="R101" s="222"/>
      <c r="S101" s="102" t="e">
        <f>VLOOKUP(R92,'POINTS SCORE'!$B$10:$AI$39,10,FALSE)</f>
        <v>#N/A</v>
      </c>
      <c r="T101" s="102" t="e">
        <f>VLOOKUP(R92,'POINTS SCORE'!$B$39:$AI$78,10,FALSE)</f>
        <v>#N/A</v>
      </c>
      <c r="U101" s="105">
        <v>9</v>
      </c>
      <c r="V101" s="222"/>
      <c r="W101" s="102" t="e">
        <f>VLOOKUP(V92,'POINTS SCORE'!$B$10:$AI$39,10,FALSE)</f>
        <v>#N/A</v>
      </c>
      <c r="X101" s="102" t="e">
        <f>VLOOKUP(V92,'POINTS SCORE'!$B$39:$AI$78,10,FALSE)</f>
        <v>#N/A</v>
      </c>
      <c r="Y101" s="105">
        <v>9</v>
      </c>
      <c r="Z101" s="222"/>
      <c r="AA101" s="102" t="e">
        <f>VLOOKUP(Z92,'POINTS SCORE'!$B$10:$AI$39,10,FALSE)</f>
        <v>#N/A</v>
      </c>
      <c r="AB101" s="102" t="e">
        <f>VLOOKUP(Z92,'POINTS SCORE'!$B$39:$AI$78,10,FALSE)</f>
        <v>#N/A</v>
      </c>
      <c r="AC101" s="105">
        <v>9</v>
      </c>
      <c r="AD101" s="222"/>
      <c r="AE101" s="102" t="e">
        <f>VLOOKUP(AD92,'POINTS SCORE'!$B$10:$AI$39,10,FALSE)</f>
        <v>#N/A</v>
      </c>
      <c r="AF101" s="106" t="e">
        <f>VLOOKUP(AD92,'POINTS SCORE'!$B$39:$AI$78,10,FALSE)</f>
        <v>#N/A</v>
      </c>
    </row>
    <row r="102" spans="1:32">
      <c r="A102" s="105">
        <v>10</v>
      </c>
      <c r="B102" s="222"/>
      <c r="C102" s="102">
        <f>VLOOKUP(B92,'POINTS SCORE'!$B$10:$AI$39,11,FALSE)</f>
        <v>20</v>
      </c>
      <c r="D102" s="111">
        <f>VLOOKUP(B92,'POINTS SCORE'!$B$39:$AI$78,11,FALSE)</f>
        <v>31</v>
      </c>
      <c r="E102" s="113">
        <v>10</v>
      </c>
      <c r="F102" s="222"/>
      <c r="G102" s="111">
        <f>VLOOKUP(F92,'POINTS SCORE'!$B$10:$AI$39,11,FALSE)</f>
        <v>0</v>
      </c>
      <c r="H102" s="111">
        <f>VLOOKUP(F92,'POINTS SCORE'!$B$39:$AI$78,11,FALSE)</f>
        <v>0</v>
      </c>
      <c r="I102" s="113">
        <v>10</v>
      </c>
      <c r="J102" s="222"/>
      <c r="K102" s="111">
        <f>VLOOKUP(J92,'POINTS SCORE'!$B$10:$AI$39,11,FALSE)</f>
        <v>0</v>
      </c>
      <c r="L102" s="111">
        <f>VLOOKUP(J92,'POINTS SCORE'!$B$39:$AI$78,11,FALSE)</f>
        <v>0</v>
      </c>
      <c r="M102" s="113">
        <v>10</v>
      </c>
      <c r="N102" s="222"/>
      <c r="O102" s="102">
        <f>VLOOKUP(N92,'POINTS SCORE'!$B$10:$AI$39,11,FALSE)</f>
        <v>0</v>
      </c>
      <c r="P102" s="102">
        <f>VLOOKUP(N92,'POINTS SCORE'!$B$39:$AI$78,11,FALSE)</f>
        <v>0</v>
      </c>
      <c r="Q102" s="105">
        <v>10</v>
      </c>
      <c r="R102" s="222"/>
      <c r="S102" s="102" t="e">
        <f>VLOOKUP(R92,'POINTS SCORE'!$B$10:$AI$39,11,FALSE)</f>
        <v>#N/A</v>
      </c>
      <c r="T102" s="102" t="e">
        <f>VLOOKUP(R92,'POINTS SCORE'!$B$39:$AI$78,11,FALSE)</f>
        <v>#N/A</v>
      </c>
      <c r="U102" s="105">
        <v>10</v>
      </c>
      <c r="V102" s="222"/>
      <c r="W102" s="102" t="e">
        <f>VLOOKUP(V92,'POINTS SCORE'!$B$10:$AI$39,11,FALSE)</f>
        <v>#N/A</v>
      </c>
      <c r="X102" s="102" t="e">
        <f>VLOOKUP(V92,'POINTS SCORE'!$B$39:$AI$78,11,FALSE)</f>
        <v>#N/A</v>
      </c>
      <c r="Y102" s="105">
        <v>10</v>
      </c>
      <c r="Z102" s="222"/>
      <c r="AA102" s="102" t="e">
        <f>VLOOKUP(Z92,'POINTS SCORE'!$B$10:$AI$39,11,FALSE)</f>
        <v>#N/A</v>
      </c>
      <c r="AB102" s="102" t="e">
        <f>VLOOKUP(Z92,'POINTS SCORE'!$B$39:$AI$78,11,FALSE)</f>
        <v>#N/A</v>
      </c>
      <c r="AC102" s="105">
        <v>10</v>
      </c>
      <c r="AD102" s="222"/>
      <c r="AE102" s="102" t="e">
        <f>VLOOKUP(AD92,'POINTS SCORE'!$B$10:$AI$39,11,FALSE)</f>
        <v>#N/A</v>
      </c>
      <c r="AF102" s="106" t="e">
        <f>VLOOKUP(AD92,'POINTS SCORE'!$B$39:$AI$78,11,FALSE)</f>
        <v>#N/A</v>
      </c>
    </row>
    <row r="103" spans="1:32">
      <c r="A103" s="105">
        <v>11</v>
      </c>
      <c r="B103" s="222"/>
      <c r="C103" s="102">
        <f>VLOOKUP(B92,'POINTS SCORE'!$B$10:$AI$39,12,FALSE)</f>
        <v>19</v>
      </c>
      <c r="D103" s="111">
        <f>VLOOKUP(B92,'POINTS SCORE'!$B$39:$AI$78,12,FALSE)</f>
        <v>30</v>
      </c>
      <c r="E103" s="113">
        <v>11</v>
      </c>
      <c r="F103" s="222"/>
      <c r="G103" s="111">
        <f>VLOOKUP(F92,'POINTS SCORE'!$B$10:$AI$39,12,FALSE)</f>
        <v>0</v>
      </c>
      <c r="H103" s="111">
        <f>VLOOKUP(F92,'POINTS SCORE'!$B$39:$AI$78,12,FALSE)</f>
        <v>0</v>
      </c>
      <c r="I103" s="113">
        <v>11</v>
      </c>
      <c r="J103" s="222"/>
      <c r="K103" s="111">
        <f>VLOOKUP(J92,'POINTS SCORE'!$B$10:$AI$39,12,FALSE)</f>
        <v>0</v>
      </c>
      <c r="L103" s="111">
        <f>VLOOKUP(J92,'POINTS SCORE'!$B$39:$AI$78,12,FALSE)</f>
        <v>0</v>
      </c>
      <c r="M103" s="113">
        <v>11</v>
      </c>
      <c r="N103" s="222"/>
      <c r="O103" s="102">
        <f>VLOOKUP(N92,'POINTS SCORE'!$B$10:$AI$39,12,FALSE)</f>
        <v>0</v>
      </c>
      <c r="P103" s="102">
        <f>VLOOKUP(N92,'POINTS SCORE'!$B$39:$AI$78,12,FALSE)</f>
        <v>0</v>
      </c>
      <c r="Q103" s="105">
        <v>11</v>
      </c>
      <c r="R103" s="222"/>
      <c r="S103" s="102" t="e">
        <f>VLOOKUP(R92,'POINTS SCORE'!$B$10:$AI$39,12,FALSE)</f>
        <v>#N/A</v>
      </c>
      <c r="T103" s="102" t="e">
        <f>VLOOKUP(R92,'POINTS SCORE'!$B$39:$AI$78,12,FALSE)</f>
        <v>#N/A</v>
      </c>
      <c r="U103" s="105">
        <v>11</v>
      </c>
      <c r="V103" s="222"/>
      <c r="W103" s="102" t="e">
        <f>VLOOKUP(V92,'POINTS SCORE'!$B$10:$AI$39,12,FALSE)</f>
        <v>#N/A</v>
      </c>
      <c r="X103" s="102" t="e">
        <f>VLOOKUP(V92,'POINTS SCORE'!$B$39:$AI$78,12,FALSE)</f>
        <v>#N/A</v>
      </c>
      <c r="Y103" s="105">
        <v>11</v>
      </c>
      <c r="Z103" s="222"/>
      <c r="AA103" s="102" t="e">
        <f>VLOOKUP(Z92,'POINTS SCORE'!$B$10:$AI$39,12,FALSE)</f>
        <v>#N/A</v>
      </c>
      <c r="AB103" s="102" t="e">
        <f>VLOOKUP(Z92,'POINTS SCORE'!$B$39:$AI$78,12,FALSE)</f>
        <v>#N/A</v>
      </c>
      <c r="AC103" s="105">
        <v>11</v>
      </c>
      <c r="AD103" s="222"/>
      <c r="AE103" s="102" t="e">
        <f>VLOOKUP(AD92,'POINTS SCORE'!$B$10:$AI$39,12,FALSE)</f>
        <v>#N/A</v>
      </c>
      <c r="AF103" s="106" t="e">
        <f>VLOOKUP(AD92,'POINTS SCORE'!$B$39:$AI$78,12,FALSE)</f>
        <v>#N/A</v>
      </c>
    </row>
    <row r="104" spans="1:32">
      <c r="A104" s="105">
        <v>12</v>
      </c>
      <c r="B104" s="222"/>
      <c r="C104" s="102">
        <f>VLOOKUP(B92,'POINTS SCORE'!$B$10:$AI$39,13,FALSE)</f>
        <v>18</v>
      </c>
      <c r="D104" s="111">
        <f>VLOOKUP(B92,'POINTS SCORE'!$B$39:$AI$78,13,FALSE)</f>
        <v>29</v>
      </c>
      <c r="E104" s="113">
        <v>12</v>
      </c>
      <c r="F104" s="222"/>
      <c r="G104" s="111">
        <f>VLOOKUP(F92,'POINTS SCORE'!$B$10:$AI$39,13,FALSE)</f>
        <v>0</v>
      </c>
      <c r="H104" s="111">
        <f>VLOOKUP(F92,'POINTS SCORE'!$B$39:$AI$78,13,FALSE)</f>
        <v>0</v>
      </c>
      <c r="I104" s="113">
        <v>12</v>
      </c>
      <c r="J104" s="222"/>
      <c r="K104" s="111">
        <f>VLOOKUP(J92,'POINTS SCORE'!$B$10:$AI$39,13,FALSE)</f>
        <v>0</v>
      </c>
      <c r="L104" s="111">
        <f>VLOOKUP(J92,'POINTS SCORE'!$B$39:$AI$78,13,FALSE)</f>
        <v>0</v>
      </c>
      <c r="M104" s="113">
        <v>12</v>
      </c>
      <c r="N104" s="222"/>
      <c r="O104" s="102">
        <f>VLOOKUP(N92,'POINTS SCORE'!$B$10:$AI$39,13,FALSE)</f>
        <v>0</v>
      </c>
      <c r="P104" s="102">
        <f>VLOOKUP(N92,'POINTS SCORE'!$B$39:$AI$78,13,FALSE)</f>
        <v>0</v>
      </c>
      <c r="Q104" s="105">
        <v>12</v>
      </c>
      <c r="R104" s="222"/>
      <c r="S104" s="102" t="e">
        <f>VLOOKUP(R92,'POINTS SCORE'!$B$10:$AI$39,13,FALSE)</f>
        <v>#N/A</v>
      </c>
      <c r="T104" s="102" t="e">
        <f>VLOOKUP(R92,'POINTS SCORE'!$B$39:$AI$78,13,FALSE)</f>
        <v>#N/A</v>
      </c>
      <c r="U104" s="105">
        <v>12</v>
      </c>
      <c r="V104" s="222"/>
      <c r="W104" s="102" t="e">
        <f>VLOOKUP(V92,'POINTS SCORE'!$B$10:$AI$39,13,FALSE)</f>
        <v>#N/A</v>
      </c>
      <c r="X104" s="102" t="e">
        <f>VLOOKUP(V92,'POINTS SCORE'!$B$39:$AI$78,13,FALSE)</f>
        <v>#N/A</v>
      </c>
      <c r="Y104" s="105">
        <v>12</v>
      </c>
      <c r="Z104" s="222"/>
      <c r="AA104" s="102" t="e">
        <f>VLOOKUP(Z92,'POINTS SCORE'!$B$10:$AI$39,13,FALSE)</f>
        <v>#N/A</v>
      </c>
      <c r="AB104" s="102" t="e">
        <f>VLOOKUP(Z92,'POINTS SCORE'!$B$39:$AI$78,13,FALSE)</f>
        <v>#N/A</v>
      </c>
      <c r="AC104" s="105">
        <v>12</v>
      </c>
      <c r="AD104" s="222"/>
      <c r="AE104" s="102" t="e">
        <f>VLOOKUP(AD92,'POINTS SCORE'!$B$10:$AI$39,13,FALSE)</f>
        <v>#N/A</v>
      </c>
      <c r="AF104" s="106" t="e">
        <f>VLOOKUP(AD92,'POINTS SCORE'!$B$39:$AI$78,13,FALSE)</f>
        <v>#N/A</v>
      </c>
    </row>
    <row r="105" spans="1:32">
      <c r="A105" s="105">
        <v>13</v>
      </c>
      <c r="B105" s="222"/>
      <c r="C105" s="102">
        <f>VLOOKUP(B92,'POINTS SCORE'!$B$10:$AI$39,14,FALSE)</f>
        <v>17</v>
      </c>
      <c r="D105" s="111">
        <f>VLOOKUP(B92,'POINTS SCORE'!$B$39:$AI$78,14,FALSE)</f>
        <v>28</v>
      </c>
      <c r="E105" s="113">
        <v>13</v>
      </c>
      <c r="F105" s="222"/>
      <c r="G105" s="111">
        <f>VLOOKUP(F92,'POINTS SCORE'!$B$10:$AI$39,14,FALSE)</f>
        <v>0</v>
      </c>
      <c r="H105" s="111">
        <f>VLOOKUP(F92,'POINTS SCORE'!$B$39:$AI$78,14,FALSE)</f>
        <v>0</v>
      </c>
      <c r="I105" s="113">
        <v>13</v>
      </c>
      <c r="J105" s="222"/>
      <c r="K105" s="111">
        <f>VLOOKUP(J92,'POINTS SCORE'!$B$10:$AI$39,14,FALSE)</f>
        <v>0</v>
      </c>
      <c r="L105" s="111">
        <f>VLOOKUP(J92,'POINTS SCORE'!$B$39:$AI$78,14,FALSE)</f>
        <v>0</v>
      </c>
      <c r="M105" s="113">
        <v>13</v>
      </c>
      <c r="N105" s="222"/>
      <c r="O105" s="102">
        <f>VLOOKUP(N92,'POINTS SCORE'!$B$10:$AI$39,14,FALSE)</f>
        <v>0</v>
      </c>
      <c r="P105" s="102">
        <f>VLOOKUP(N92,'POINTS SCORE'!$B$39:$AI$78,14,FALSE)</f>
        <v>0</v>
      </c>
      <c r="Q105" s="105">
        <v>13</v>
      </c>
      <c r="R105" s="222"/>
      <c r="S105" s="102" t="e">
        <f>VLOOKUP(R92,'POINTS SCORE'!$B$10:$AI$39,14,FALSE)</f>
        <v>#N/A</v>
      </c>
      <c r="T105" s="102" t="e">
        <f>VLOOKUP(R92,'POINTS SCORE'!$B$39:$AI$78,14,FALSE)</f>
        <v>#N/A</v>
      </c>
      <c r="U105" s="105">
        <v>13</v>
      </c>
      <c r="V105" s="222"/>
      <c r="W105" s="102" t="e">
        <f>VLOOKUP(V92,'POINTS SCORE'!$B$10:$AI$39,14,FALSE)</f>
        <v>#N/A</v>
      </c>
      <c r="X105" s="102" t="e">
        <f>VLOOKUP(V92,'POINTS SCORE'!$B$39:$AI$78,14,FALSE)</f>
        <v>#N/A</v>
      </c>
      <c r="Y105" s="105">
        <v>13</v>
      </c>
      <c r="Z105" s="222"/>
      <c r="AA105" s="102" t="e">
        <f>VLOOKUP(Z92,'POINTS SCORE'!$B$10:$AI$39,14,FALSE)</f>
        <v>#N/A</v>
      </c>
      <c r="AB105" s="102" t="e">
        <f>VLOOKUP(Z92,'POINTS SCORE'!$B$39:$AI$78,14,FALSE)</f>
        <v>#N/A</v>
      </c>
      <c r="AC105" s="105">
        <v>13</v>
      </c>
      <c r="AD105" s="222"/>
      <c r="AE105" s="102" t="e">
        <f>VLOOKUP(AD92,'POINTS SCORE'!$B$10:$AI$39,14,FALSE)</f>
        <v>#N/A</v>
      </c>
      <c r="AF105" s="106" t="e">
        <f>VLOOKUP(AD92,'POINTS SCORE'!$B$39:$AI$78,14,FALSE)</f>
        <v>#N/A</v>
      </c>
    </row>
    <row r="106" spans="1:32">
      <c r="A106" s="105">
        <v>14</v>
      </c>
      <c r="B106" s="222"/>
      <c r="C106" s="102">
        <f>VLOOKUP(B92,'POINTS SCORE'!$B$10:$AI$39,15,FALSE)</f>
        <v>16</v>
      </c>
      <c r="D106" s="111">
        <f>VLOOKUP(B92,'POINTS SCORE'!$B$39:$AI$78,15,FALSE)</f>
        <v>27</v>
      </c>
      <c r="E106" s="113">
        <v>14</v>
      </c>
      <c r="F106" s="222"/>
      <c r="G106" s="111">
        <f>VLOOKUP(F92,'POINTS SCORE'!$B$10:$AI$39,15,FALSE)</f>
        <v>0</v>
      </c>
      <c r="H106" s="111">
        <f>VLOOKUP(F92,'POINTS SCORE'!$B$39:$AI$78,15,FALSE)</f>
        <v>0</v>
      </c>
      <c r="I106" s="113">
        <v>14</v>
      </c>
      <c r="J106" s="222"/>
      <c r="K106" s="111">
        <f>VLOOKUP(J92,'POINTS SCORE'!$B$10:$AI$39,15,FALSE)</f>
        <v>0</v>
      </c>
      <c r="L106" s="111">
        <f>VLOOKUP(J92,'POINTS SCORE'!$B$39:$AI$78,15,FALSE)</f>
        <v>0</v>
      </c>
      <c r="M106" s="113">
        <v>14</v>
      </c>
      <c r="N106" s="222"/>
      <c r="O106" s="102">
        <f>VLOOKUP(N92,'POINTS SCORE'!$B$10:$AI$39,15,FALSE)</f>
        <v>0</v>
      </c>
      <c r="P106" s="102">
        <f>VLOOKUP(N92,'POINTS SCORE'!$B$39:$AI$78,15,FALSE)</f>
        <v>0</v>
      </c>
      <c r="Q106" s="105">
        <v>14</v>
      </c>
      <c r="R106" s="222"/>
      <c r="S106" s="102" t="e">
        <f>VLOOKUP(R92,'POINTS SCORE'!$B$10:$AI$39,15,FALSE)</f>
        <v>#N/A</v>
      </c>
      <c r="T106" s="102" t="e">
        <f>VLOOKUP(R92,'POINTS SCORE'!$B$39:$AI$78,15,FALSE)</f>
        <v>#N/A</v>
      </c>
      <c r="U106" s="105">
        <v>14</v>
      </c>
      <c r="V106" s="222"/>
      <c r="W106" s="102" t="e">
        <f>VLOOKUP(V92,'POINTS SCORE'!$B$10:$AI$39,15,FALSE)</f>
        <v>#N/A</v>
      </c>
      <c r="X106" s="102" t="e">
        <f>VLOOKUP(V92,'POINTS SCORE'!$B$39:$AI$78,15,FALSE)</f>
        <v>#N/A</v>
      </c>
      <c r="Y106" s="105">
        <v>14</v>
      </c>
      <c r="Z106" s="222"/>
      <c r="AA106" s="102" t="e">
        <f>VLOOKUP(Z92,'POINTS SCORE'!$B$10:$AI$39,15,FALSE)</f>
        <v>#N/A</v>
      </c>
      <c r="AB106" s="102" t="e">
        <f>VLOOKUP(Z92,'POINTS SCORE'!$B$39:$AI$78,15,FALSE)</f>
        <v>#N/A</v>
      </c>
      <c r="AC106" s="105">
        <v>14</v>
      </c>
      <c r="AD106" s="222"/>
      <c r="AE106" s="102" t="e">
        <f>VLOOKUP(AD92,'POINTS SCORE'!$B$10:$AI$39,15,FALSE)</f>
        <v>#N/A</v>
      </c>
      <c r="AF106" s="106" t="e">
        <f>VLOOKUP(AD92,'POINTS SCORE'!$B$39:$AI$78,15,FALSE)</f>
        <v>#N/A</v>
      </c>
    </row>
    <row r="107" spans="1:32">
      <c r="A107" s="105">
        <v>15</v>
      </c>
      <c r="B107" s="222"/>
      <c r="C107" s="102">
        <f>VLOOKUP(B92,'POINTS SCORE'!$B$10:$AI$39,16,FALSE)</f>
        <v>16</v>
      </c>
      <c r="D107" s="111">
        <f>VLOOKUP(B92,'POINTS SCORE'!$B$39:$AI$78,16,FALSE)</f>
        <v>26</v>
      </c>
      <c r="E107" s="113">
        <v>15</v>
      </c>
      <c r="F107" s="222"/>
      <c r="G107" s="111">
        <f>VLOOKUP(F92,'POINTS SCORE'!$B$10:$AI$39,16,FALSE)</f>
        <v>0</v>
      </c>
      <c r="H107" s="111">
        <f>VLOOKUP(F92,'POINTS SCORE'!$B$39:$AI$78,16,FALSE)</f>
        <v>0</v>
      </c>
      <c r="I107" s="113">
        <v>15</v>
      </c>
      <c r="J107" s="222"/>
      <c r="K107" s="111">
        <f>VLOOKUP(J92,'POINTS SCORE'!$B$10:$AI$39,16,FALSE)</f>
        <v>0</v>
      </c>
      <c r="L107" s="111">
        <f>VLOOKUP(J92,'POINTS SCORE'!$B$39:$AI$78,16,FALSE)</f>
        <v>0</v>
      </c>
      <c r="M107" s="113">
        <v>15</v>
      </c>
      <c r="N107" s="222"/>
      <c r="O107" s="102">
        <f>VLOOKUP(N92,'POINTS SCORE'!$B$10:$AI$39,16,FALSE)</f>
        <v>0</v>
      </c>
      <c r="P107" s="102">
        <f>VLOOKUP(N92,'POINTS SCORE'!$B$39:$AI$78,16,FALSE)</f>
        <v>0</v>
      </c>
      <c r="Q107" s="105">
        <v>15</v>
      </c>
      <c r="R107" s="222"/>
      <c r="S107" s="102" t="e">
        <f>VLOOKUP(R92,'POINTS SCORE'!$B$10:$AI$39,16,FALSE)</f>
        <v>#N/A</v>
      </c>
      <c r="T107" s="102" t="e">
        <f>VLOOKUP(R92,'POINTS SCORE'!$B$39:$AI$78,16,FALSE)</f>
        <v>#N/A</v>
      </c>
      <c r="U107" s="105">
        <v>15</v>
      </c>
      <c r="V107" s="222"/>
      <c r="W107" s="102" t="e">
        <f>VLOOKUP(V92,'POINTS SCORE'!$B$10:$AI$39,16,FALSE)</f>
        <v>#N/A</v>
      </c>
      <c r="X107" s="102" t="e">
        <f>VLOOKUP(V92,'POINTS SCORE'!$B$39:$AI$78,16,FALSE)</f>
        <v>#N/A</v>
      </c>
      <c r="Y107" s="105">
        <v>15</v>
      </c>
      <c r="Z107" s="222"/>
      <c r="AA107" s="102" t="e">
        <f>VLOOKUP(Z92,'POINTS SCORE'!$B$10:$AI$39,16,FALSE)</f>
        <v>#N/A</v>
      </c>
      <c r="AB107" s="102" t="e">
        <f>VLOOKUP(Z92,'POINTS SCORE'!$B$39:$AI$78,16,FALSE)</f>
        <v>#N/A</v>
      </c>
      <c r="AC107" s="105">
        <v>15</v>
      </c>
      <c r="AD107" s="222"/>
      <c r="AE107" s="102" t="e">
        <f>VLOOKUP(AD92,'POINTS SCORE'!$B$10:$AI$39,16,FALSE)</f>
        <v>#N/A</v>
      </c>
      <c r="AF107" s="106" t="e">
        <f>VLOOKUP(AD92,'POINTS SCORE'!$B$39:$AI$78,16,FALSE)</f>
        <v>#N/A</v>
      </c>
    </row>
    <row r="108" spans="1:32">
      <c r="A108" s="105">
        <v>16</v>
      </c>
      <c r="B108" s="222"/>
      <c r="C108" s="102">
        <f>VLOOKUP(B92,'POINTS SCORE'!$B$10:$AI$39,17,FALSE)</f>
        <v>0</v>
      </c>
      <c r="D108" s="111">
        <f>VLOOKUP(B92,'POINTS SCORE'!$B$39:$AI$78,17,FALSE)</f>
        <v>0</v>
      </c>
      <c r="E108" s="113">
        <v>16</v>
      </c>
      <c r="F108" s="222"/>
      <c r="G108" s="111">
        <f>VLOOKUP(F92,'POINTS SCORE'!$B$10:$AI$39,17,FALSE)</f>
        <v>0</v>
      </c>
      <c r="H108" s="111">
        <f>VLOOKUP(F92,'POINTS SCORE'!$B$39:$AI$78,17,FALSE)</f>
        <v>0</v>
      </c>
      <c r="I108" s="113">
        <v>16</v>
      </c>
      <c r="J108" s="222"/>
      <c r="K108" s="111">
        <f>VLOOKUP(J92,'POINTS SCORE'!$B$10:$AI$39,17,FALSE)</f>
        <v>0</v>
      </c>
      <c r="L108" s="111">
        <f>VLOOKUP(J92,'POINTS SCORE'!$B$39:$AI$78,17,FALSE)</f>
        <v>0</v>
      </c>
      <c r="M108" s="113">
        <v>16</v>
      </c>
      <c r="N108" s="222"/>
      <c r="O108" s="102">
        <f>VLOOKUP(N92,'POINTS SCORE'!$B$10:$AI$39,17,FALSE)</f>
        <v>0</v>
      </c>
      <c r="P108" s="102">
        <f>VLOOKUP(N92,'POINTS SCORE'!$B$39:$AI$78,17,FALSE)</f>
        <v>0</v>
      </c>
      <c r="Q108" s="105">
        <v>16</v>
      </c>
      <c r="R108" s="222"/>
      <c r="S108" s="102" t="e">
        <f>VLOOKUP(R92,'POINTS SCORE'!$B$10:$AI$39,17,FALSE)</f>
        <v>#N/A</v>
      </c>
      <c r="T108" s="102" t="e">
        <f>VLOOKUP(R92,'POINTS SCORE'!$B$39:$AI$78,17,FALSE)</f>
        <v>#N/A</v>
      </c>
      <c r="U108" s="105">
        <v>16</v>
      </c>
      <c r="V108" s="222"/>
      <c r="W108" s="102" t="e">
        <f>VLOOKUP(V92,'POINTS SCORE'!$B$10:$AI$39,17,FALSE)</f>
        <v>#N/A</v>
      </c>
      <c r="X108" s="102" t="e">
        <f>VLOOKUP(V92,'POINTS SCORE'!$B$39:$AI$78,17,FALSE)</f>
        <v>#N/A</v>
      </c>
      <c r="Y108" s="105">
        <v>16</v>
      </c>
      <c r="Z108" s="222"/>
      <c r="AA108" s="102" t="e">
        <f>VLOOKUP(Z92,'POINTS SCORE'!$B$10:$AI$39,17,FALSE)</f>
        <v>#N/A</v>
      </c>
      <c r="AB108" s="102" t="e">
        <f>VLOOKUP(Z92,'POINTS SCORE'!$B$39:$AI$78,17,FALSE)</f>
        <v>#N/A</v>
      </c>
      <c r="AC108" s="105">
        <v>16</v>
      </c>
      <c r="AD108" s="222"/>
      <c r="AE108" s="102" t="e">
        <f>VLOOKUP(AD92,'POINTS SCORE'!$B$10:$AI$39,17,FALSE)</f>
        <v>#N/A</v>
      </c>
      <c r="AF108" s="106" t="e">
        <f>VLOOKUP(AD92,'POINTS SCORE'!$B$39:$AI$78,17,FALSE)</f>
        <v>#N/A</v>
      </c>
    </row>
    <row r="109" spans="1:32">
      <c r="A109" s="105">
        <v>17</v>
      </c>
      <c r="B109" s="222"/>
      <c r="C109" s="102">
        <f>VLOOKUP(B92,'POINTS SCORE'!$B$10:$AI$39,18,FALSE)</f>
        <v>0</v>
      </c>
      <c r="D109" s="111">
        <f>VLOOKUP(B92,'POINTS SCORE'!$B$39:$AI$78,18,FALSE)</f>
        <v>0</v>
      </c>
      <c r="E109" s="113">
        <v>17</v>
      </c>
      <c r="F109" s="222"/>
      <c r="G109" s="111">
        <f>VLOOKUP(F92,'POINTS SCORE'!$B$10:$AI$39,18,FALSE)</f>
        <v>0</v>
      </c>
      <c r="H109" s="111">
        <f>VLOOKUP(F92,'POINTS SCORE'!$B$39:$AI$78,18,FALSE)</f>
        <v>0</v>
      </c>
      <c r="I109" s="113">
        <v>17</v>
      </c>
      <c r="J109" s="222"/>
      <c r="K109" s="111">
        <f>VLOOKUP(J92,'POINTS SCORE'!$B$10:$AI$39,18,FALSE)</f>
        <v>0</v>
      </c>
      <c r="L109" s="111">
        <f>VLOOKUP(J92,'POINTS SCORE'!$B$39:$AI$78,18,FALSE)</f>
        <v>0</v>
      </c>
      <c r="M109" s="113">
        <v>17</v>
      </c>
      <c r="N109" s="222"/>
      <c r="O109" s="102">
        <f>VLOOKUP(N92,'POINTS SCORE'!$B$10:$AI$39,18,FALSE)</f>
        <v>0</v>
      </c>
      <c r="P109" s="102">
        <f>VLOOKUP(N92,'POINTS SCORE'!$B$39:$AI$78,18,FALSE)</f>
        <v>0</v>
      </c>
      <c r="Q109" s="105">
        <v>17</v>
      </c>
      <c r="R109" s="222"/>
      <c r="S109" s="102" t="e">
        <f>VLOOKUP(R92,'POINTS SCORE'!$B$10:$AI$39,18,FALSE)</f>
        <v>#N/A</v>
      </c>
      <c r="T109" s="102" t="e">
        <f>VLOOKUP(R92,'POINTS SCORE'!$B$39:$AI$78,18,FALSE)</f>
        <v>#N/A</v>
      </c>
      <c r="U109" s="105">
        <v>17</v>
      </c>
      <c r="V109" s="222"/>
      <c r="W109" s="102" t="e">
        <f>VLOOKUP(V92,'POINTS SCORE'!$B$10:$AI$39,18,FALSE)</f>
        <v>#N/A</v>
      </c>
      <c r="X109" s="102" t="e">
        <f>VLOOKUP(V92,'POINTS SCORE'!$B$39:$AI$78,18,FALSE)</f>
        <v>#N/A</v>
      </c>
      <c r="Y109" s="105">
        <v>17</v>
      </c>
      <c r="Z109" s="222"/>
      <c r="AA109" s="102" t="e">
        <f>VLOOKUP(Z92,'POINTS SCORE'!$B$10:$AI$39,18,FALSE)</f>
        <v>#N/A</v>
      </c>
      <c r="AB109" s="102" t="e">
        <f>VLOOKUP(Z92,'POINTS SCORE'!$B$39:$AI$78,18,FALSE)</f>
        <v>#N/A</v>
      </c>
      <c r="AC109" s="105">
        <v>17</v>
      </c>
      <c r="AD109" s="222"/>
      <c r="AE109" s="102" t="e">
        <f>VLOOKUP(AD92,'POINTS SCORE'!$B$10:$AI$39,18,FALSE)</f>
        <v>#N/A</v>
      </c>
      <c r="AF109" s="106" t="e">
        <f>VLOOKUP(AD92,'POINTS SCORE'!$B$39:$AI$78,18,FALSE)</f>
        <v>#N/A</v>
      </c>
    </row>
    <row r="110" spans="1:32">
      <c r="A110" s="105">
        <v>18</v>
      </c>
      <c r="B110" s="222"/>
      <c r="C110" s="102">
        <f>VLOOKUP(B92,'POINTS SCORE'!$B$10:$AI$39,19,FALSE)</f>
        <v>0</v>
      </c>
      <c r="D110" s="111">
        <f>VLOOKUP(B92,'POINTS SCORE'!$B$39:$AI$78,19,FALSE)</f>
        <v>0</v>
      </c>
      <c r="E110" s="113">
        <v>18</v>
      </c>
      <c r="F110" s="222"/>
      <c r="G110" s="111">
        <f>VLOOKUP(F92,'POINTS SCORE'!$B$10:$AI$39,19,FALSE)</f>
        <v>0</v>
      </c>
      <c r="H110" s="111">
        <f>VLOOKUP(F92,'POINTS SCORE'!$B$39:$AI$78,19,FALSE)</f>
        <v>0</v>
      </c>
      <c r="I110" s="113">
        <v>18</v>
      </c>
      <c r="J110" s="222"/>
      <c r="K110" s="111">
        <f>VLOOKUP(J92,'POINTS SCORE'!$B$10:$AI$39,19,FALSE)</f>
        <v>0</v>
      </c>
      <c r="L110" s="111">
        <f>VLOOKUP(J92,'POINTS SCORE'!$B$39:$AI$78,19,FALSE)</f>
        <v>0</v>
      </c>
      <c r="M110" s="113">
        <v>18</v>
      </c>
      <c r="N110" s="222"/>
      <c r="O110" s="102">
        <f>VLOOKUP(N92,'POINTS SCORE'!$B$10:$AI$39,19,FALSE)</f>
        <v>0</v>
      </c>
      <c r="P110" s="102">
        <f>VLOOKUP(N92,'POINTS SCORE'!$B$39:$AI$78,19,FALSE)</f>
        <v>0</v>
      </c>
      <c r="Q110" s="105">
        <v>18</v>
      </c>
      <c r="R110" s="222"/>
      <c r="S110" s="102" t="e">
        <f>VLOOKUP(R92,'POINTS SCORE'!$B$10:$AI$39,19,FALSE)</f>
        <v>#N/A</v>
      </c>
      <c r="T110" s="102" t="e">
        <f>VLOOKUP(R92,'POINTS SCORE'!$B$39:$AI$78,19,FALSE)</f>
        <v>#N/A</v>
      </c>
      <c r="U110" s="105">
        <v>18</v>
      </c>
      <c r="V110" s="222"/>
      <c r="W110" s="102" t="e">
        <f>VLOOKUP(V92,'POINTS SCORE'!$B$10:$AI$39,19,FALSE)</f>
        <v>#N/A</v>
      </c>
      <c r="X110" s="102" t="e">
        <f>VLOOKUP(V92,'POINTS SCORE'!$B$39:$AI$78,19,FALSE)</f>
        <v>#N/A</v>
      </c>
      <c r="Y110" s="105">
        <v>18</v>
      </c>
      <c r="Z110" s="222"/>
      <c r="AA110" s="102" t="e">
        <f>VLOOKUP(Z92,'POINTS SCORE'!$B$10:$AI$39,19,FALSE)</f>
        <v>#N/A</v>
      </c>
      <c r="AB110" s="102" t="e">
        <f>VLOOKUP(Z92,'POINTS SCORE'!$B$39:$AI$78,19,FALSE)</f>
        <v>#N/A</v>
      </c>
      <c r="AC110" s="105">
        <v>18</v>
      </c>
      <c r="AD110" s="222"/>
      <c r="AE110" s="102" t="e">
        <f>VLOOKUP(AD92,'POINTS SCORE'!$B$10:$AI$39,19,FALSE)</f>
        <v>#N/A</v>
      </c>
      <c r="AF110" s="106" t="e">
        <f>VLOOKUP(AD92,'POINTS SCORE'!$B$39:$AI$78,19,FALSE)</f>
        <v>#N/A</v>
      </c>
    </row>
    <row r="111" spans="1:32">
      <c r="A111" s="105">
        <v>19</v>
      </c>
      <c r="B111" s="222"/>
      <c r="C111" s="102">
        <f>VLOOKUP(B92,'POINTS SCORE'!$B$10:$AI$39,20,FALSE)</f>
        <v>0</v>
      </c>
      <c r="D111" s="111">
        <f>VLOOKUP(B92,'POINTS SCORE'!$B$39:$AI$78,20,FALSE)</f>
        <v>0</v>
      </c>
      <c r="E111" s="113">
        <v>19</v>
      </c>
      <c r="F111" s="222"/>
      <c r="G111" s="111">
        <f>VLOOKUP(F92,'POINTS SCORE'!$B$10:$AI$39,20,FALSE)</f>
        <v>0</v>
      </c>
      <c r="H111" s="111">
        <f>VLOOKUP(F92,'POINTS SCORE'!$B$39:$AI$78,20,FALSE)</f>
        <v>0</v>
      </c>
      <c r="I111" s="113">
        <v>19</v>
      </c>
      <c r="J111" s="222"/>
      <c r="K111" s="111">
        <f>VLOOKUP(J92,'POINTS SCORE'!$B$10:$AI$39,20,FALSE)</f>
        <v>0</v>
      </c>
      <c r="L111" s="111">
        <f>VLOOKUP(J92,'POINTS SCORE'!$B$39:$AI$78,20,FALSE)</f>
        <v>0</v>
      </c>
      <c r="M111" s="113">
        <v>19</v>
      </c>
      <c r="N111" s="222"/>
      <c r="O111" s="102">
        <f>VLOOKUP(N92,'POINTS SCORE'!$B$10:$AI$39,20,FALSE)</f>
        <v>0</v>
      </c>
      <c r="P111" s="102">
        <f>VLOOKUP(N92,'POINTS SCORE'!$B$39:$AI$78,20,FALSE)</f>
        <v>0</v>
      </c>
      <c r="Q111" s="105">
        <v>19</v>
      </c>
      <c r="R111" s="222"/>
      <c r="S111" s="102" t="e">
        <f>VLOOKUP(R92,'POINTS SCORE'!$B$10:$AI$39,20,FALSE)</f>
        <v>#N/A</v>
      </c>
      <c r="T111" s="102" t="e">
        <f>VLOOKUP(R92,'POINTS SCORE'!$B$39:$AI$78,20,FALSE)</f>
        <v>#N/A</v>
      </c>
      <c r="U111" s="105">
        <v>19</v>
      </c>
      <c r="V111" s="222"/>
      <c r="W111" s="102" t="e">
        <f>VLOOKUP(V92,'POINTS SCORE'!$B$10:$AI$39,20,FALSE)</f>
        <v>#N/A</v>
      </c>
      <c r="X111" s="102" t="e">
        <f>VLOOKUP(V92,'POINTS SCORE'!$B$39:$AI$78,20,FALSE)</f>
        <v>#N/A</v>
      </c>
      <c r="Y111" s="105">
        <v>19</v>
      </c>
      <c r="Z111" s="222"/>
      <c r="AA111" s="102" t="e">
        <f>VLOOKUP(Z92,'POINTS SCORE'!$B$10:$AI$39,20,FALSE)</f>
        <v>#N/A</v>
      </c>
      <c r="AB111" s="102" t="e">
        <f>VLOOKUP(Z92,'POINTS SCORE'!$B$39:$AI$78,20,FALSE)</f>
        <v>#N/A</v>
      </c>
      <c r="AC111" s="105">
        <v>19</v>
      </c>
      <c r="AD111" s="222"/>
      <c r="AE111" s="102" t="e">
        <f>VLOOKUP(AD92,'POINTS SCORE'!$B$10:$AI$39,20,FALSE)</f>
        <v>#N/A</v>
      </c>
      <c r="AF111" s="106" t="e">
        <f>VLOOKUP(AD92,'POINTS SCORE'!$B$39:$AI$78,20,FALSE)</f>
        <v>#N/A</v>
      </c>
    </row>
    <row r="112" spans="1:32">
      <c r="A112" s="105">
        <v>20</v>
      </c>
      <c r="B112" s="222"/>
      <c r="C112" s="102">
        <f>VLOOKUP(B92,'POINTS SCORE'!$B$10:$AI$39,21,FALSE)</f>
        <v>0</v>
      </c>
      <c r="D112" s="111">
        <f>VLOOKUP(B92,'POINTS SCORE'!$B$39:$AI$78,21,FALSE)</f>
        <v>0</v>
      </c>
      <c r="E112" s="113">
        <v>20</v>
      </c>
      <c r="F112" s="222"/>
      <c r="G112" s="111">
        <f>VLOOKUP(F92,'POINTS SCORE'!$B$10:$AI$39,21,FALSE)</f>
        <v>0</v>
      </c>
      <c r="H112" s="111">
        <f>VLOOKUP(F92,'POINTS SCORE'!$B$39:$AI$78,21,FALSE)</f>
        <v>0</v>
      </c>
      <c r="I112" s="113">
        <v>20</v>
      </c>
      <c r="J112" s="222"/>
      <c r="K112" s="111">
        <f>VLOOKUP(J92,'POINTS SCORE'!$B$10:$AI$39,21,FALSE)</f>
        <v>0</v>
      </c>
      <c r="L112" s="111">
        <f>VLOOKUP(J92,'POINTS SCORE'!$B$39:$AI$78,21,FALSE)</f>
        <v>0</v>
      </c>
      <c r="M112" s="113">
        <v>20</v>
      </c>
      <c r="N112" s="222"/>
      <c r="O112" s="102">
        <f>VLOOKUP(N92,'POINTS SCORE'!$B$10:$AI$39,21,FALSE)</f>
        <v>0</v>
      </c>
      <c r="P112" s="102">
        <f>VLOOKUP(N92,'POINTS SCORE'!$B$39:$AI$78,21,FALSE)</f>
        <v>0</v>
      </c>
      <c r="Q112" s="105">
        <v>20</v>
      </c>
      <c r="R112" s="222"/>
      <c r="S112" s="102" t="e">
        <f>VLOOKUP(R92,'POINTS SCORE'!$B$10:$AI$39,21,FALSE)</f>
        <v>#N/A</v>
      </c>
      <c r="T112" s="102" t="e">
        <f>VLOOKUP(R92,'POINTS SCORE'!$B$39:$AI$78,21,FALSE)</f>
        <v>#N/A</v>
      </c>
      <c r="U112" s="105">
        <v>20</v>
      </c>
      <c r="V112" s="222"/>
      <c r="W112" s="102" t="e">
        <f>VLOOKUP(V92,'POINTS SCORE'!$B$10:$AI$39,21,FALSE)</f>
        <v>#N/A</v>
      </c>
      <c r="X112" s="102" t="e">
        <f>VLOOKUP(V92,'POINTS SCORE'!$B$39:$AI$78,21,FALSE)</f>
        <v>#N/A</v>
      </c>
      <c r="Y112" s="105">
        <v>20</v>
      </c>
      <c r="Z112" s="222"/>
      <c r="AA112" s="102" t="e">
        <f>VLOOKUP(Z92,'POINTS SCORE'!$B$10:$AI$39,21,FALSE)</f>
        <v>#N/A</v>
      </c>
      <c r="AB112" s="102" t="e">
        <f>VLOOKUP(Z92,'POINTS SCORE'!$B$39:$AI$78,21,FALSE)</f>
        <v>#N/A</v>
      </c>
      <c r="AC112" s="105">
        <v>20</v>
      </c>
      <c r="AD112" s="222"/>
      <c r="AE112" s="102" t="e">
        <f>VLOOKUP(AD92,'POINTS SCORE'!$B$10:$AI$39,21,FALSE)</f>
        <v>#N/A</v>
      </c>
      <c r="AF112" s="106" t="e">
        <f>VLOOKUP(AD92,'POINTS SCORE'!$B$39:$AI$78,21,FALSE)</f>
        <v>#N/A</v>
      </c>
    </row>
    <row r="113" spans="1:32">
      <c r="A113" s="105">
        <v>21</v>
      </c>
      <c r="B113" s="222"/>
      <c r="C113" s="102">
        <f>VLOOKUP(B92,'POINTS SCORE'!$B$10:$AI$39,22,FALSE)</f>
        <v>0</v>
      </c>
      <c r="D113" s="111">
        <f>VLOOKUP(B92,'POINTS SCORE'!$B$39:$AI$78,22,FALSE)</f>
        <v>0</v>
      </c>
      <c r="E113" s="113">
        <v>21</v>
      </c>
      <c r="F113" s="222"/>
      <c r="G113" s="111">
        <f>VLOOKUP(F92,'POINTS SCORE'!$B$10:$AI$39,22,FALSE)</f>
        <v>0</v>
      </c>
      <c r="H113" s="111">
        <f>VLOOKUP(F92,'POINTS SCORE'!$B$39:$AI$78,22,FALSE)</f>
        <v>0</v>
      </c>
      <c r="I113" s="113">
        <v>21</v>
      </c>
      <c r="J113" s="222"/>
      <c r="K113" s="111">
        <f>VLOOKUP(J92,'POINTS SCORE'!$B$10:$AI$39,22,FALSE)</f>
        <v>0</v>
      </c>
      <c r="L113" s="111">
        <f>VLOOKUP(J92,'POINTS SCORE'!$B$39:$AI$78,22,FALSE)</f>
        <v>0</v>
      </c>
      <c r="M113" s="113">
        <v>21</v>
      </c>
      <c r="N113" s="222"/>
      <c r="O113" s="102">
        <f>VLOOKUP(N92,'POINTS SCORE'!$B$10:$AI$39,22,FALSE)</f>
        <v>0</v>
      </c>
      <c r="P113" s="102">
        <f>VLOOKUP(N92,'POINTS SCORE'!$B$39:$AI$78,22,FALSE)</f>
        <v>0</v>
      </c>
      <c r="Q113" s="105">
        <v>21</v>
      </c>
      <c r="R113" s="222"/>
      <c r="S113" s="102" t="e">
        <f>VLOOKUP(R92,'POINTS SCORE'!$B$10:$AI$39,22,FALSE)</f>
        <v>#N/A</v>
      </c>
      <c r="T113" s="102" t="e">
        <f>VLOOKUP(R92,'POINTS SCORE'!$B$39:$AI$78,22,FALSE)</f>
        <v>#N/A</v>
      </c>
      <c r="U113" s="105">
        <v>21</v>
      </c>
      <c r="V113" s="222"/>
      <c r="W113" s="102" t="e">
        <f>VLOOKUP(V92,'POINTS SCORE'!$B$10:$AI$39,22,FALSE)</f>
        <v>#N/A</v>
      </c>
      <c r="X113" s="102" t="e">
        <f>VLOOKUP(V92,'POINTS SCORE'!$B$39:$AI$78,22,FALSE)</f>
        <v>#N/A</v>
      </c>
      <c r="Y113" s="105">
        <v>21</v>
      </c>
      <c r="Z113" s="222"/>
      <c r="AA113" s="102" t="e">
        <f>VLOOKUP(Z92,'POINTS SCORE'!$B$10:$AI$39,22,FALSE)</f>
        <v>#N/A</v>
      </c>
      <c r="AB113" s="102" t="e">
        <f>VLOOKUP(Z92,'POINTS SCORE'!$B$39:$AI$78,22,FALSE)</f>
        <v>#N/A</v>
      </c>
      <c r="AC113" s="105">
        <v>21</v>
      </c>
      <c r="AD113" s="222"/>
      <c r="AE113" s="102" t="e">
        <f>VLOOKUP(AD92,'POINTS SCORE'!$B$10:$AI$39,22,FALSE)</f>
        <v>#N/A</v>
      </c>
      <c r="AF113" s="106" t="e">
        <f>VLOOKUP(AD92,'POINTS SCORE'!$B$39:$AI$78,22,FALSE)</f>
        <v>#N/A</v>
      </c>
    </row>
    <row r="114" spans="1:32">
      <c r="A114" s="105">
        <v>22</v>
      </c>
      <c r="B114" s="222"/>
      <c r="C114" s="102">
        <f>VLOOKUP(B92,'POINTS SCORE'!$B$10:$AI$39,23,FALSE)</f>
        <v>0</v>
      </c>
      <c r="D114" s="111">
        <f>VLOOKUP(B92,'POINTS SCORE'!$B$39:$AI$78,23,FALSE)</f>
        <v>0</v>
      </c>
      <c r="E114" s="113">
        <v>22</v>
      </c>
      <c r="F114" s="222"/>
      <c r="G114" s="111">
        <f>VLOOKUP(F92,'POINTS SCORE'!$B$10:$AI$39,23,FALSE)</f>
        <v>0</v>
      </c>
      <c r="H114" s="111">
        <f>VLOOKUP(F92,'POINTS SCORE'!$B$39:$AI$78,23,FALSE)</f>
        <v>0</v>
      </c>
      <c r="I114" s="113">
        <v>22</v>
      </c>
      <c r="J114" s="222"/>
      <c r="K114" s="111">
        <f>VLOOKUP(J92,'POINTS SCORE'!$B$10:$AI$39,23,FALSE)</f>
        <v>0</v>
      </c>
      <c r="L114" s="111">
        <f>VLOOKUP(J92,'POINTS SCORE'!$B$39:$AI$78,23,FALSE)</f>
        <v>0</v>
      </c>
      <c r="M114" s="113">
        <v>22</v>
      </c>
      <c r="N114" s="222"/>
      <c r="O114" s="102">
        <f>VLOOKUP(N92,'POINTS SCORE'!$B$10:$AI$39,23,FALSE)</f>
        <v>0</v>
      </c>
      <c r="P114" s="102">
        <f>VLOOKUP(N92,'POINTS SCORE'!$B$39:$AI$78,23,FALSE)</f>
        <v>0</v>
      </c>
      <c r="Q114" s="105">
        <v>22</v>
      </c>
      <c r="R114" s="222"/>
      <c r="S114" s="102" t="e">
        <f>VLOOKUP(R92,'POINTS SCORE'!$B$10:$AI$39,23,FALSE)</f>
        <v>#N/A</v>
      </c>
      <c r="T114" s="102" t="e">
        <f>VLOOKUP(R92,'POINTS SCORE'!$B$39:$AI$78,23,FALSE)</f>
        <v>#N/A</v>
      </c>
      <c r="U114" s="105">
        <v>22</v>
      </c>
      <c r="V114" s="222"/>
      <c r="W114" s="102" t="e">
        <f>VLOOKUP(V92,'POINTS SCORE'!$B$10:$AI$39,23,FALSE)</f>
        <v>#N/A</v>
      </c>
      <c r="X114" s="102" t="e">
        <f>VLOOKUP(V92,'POINTS SCORE'!$B$39:$AI$78,23,FALSE)</f>
        <v>#N/A</v>
      </c>
      <c r="Y114" s="105">
        <v>22</v>
      </c>
      <c r="Z114" s="222"/>
      <c r="AA114" s="102" t="e">
        <f>VLOOKUP(Z92,'POINTS SCORE'!$B$10:$AI$39,23,FALSE)</f>
        <v>#N/A</v>
      </c>
      <c r="AB114" s="102" t="e">
        <f>VLOOKUP(Z92,'POINTS SCORE'!$B$39:$AI$78,23,FALSE)</f>
        <v>#N/A</v>
      </c>
      <c r="AC114" s="105">
        <v>22</v>
      </c>
      <c r="AD114" s="222"/>
      <c r="AE114" s="102" t="e">
        <f>VLOOKUP(AD92,'POINTS SCORE'!$B$10:$AI$39,23,FALSE)</f>
        <v>#N/A</v>
      </c>
      <c r="AF114" s="106" t="e">
        <f>VLOOKUP(AD92,'POINTS SCORE'!$B$39:$AI$78,23,FALSE)</f>
        <v>#N/A</v>
      </c>
    </row>
    <row r="115" spans="1:32">
      <c r="A115" s="105">
        <v>23</v>
      </c>
      <c r="B115" s="222"/>
      <c r="C115" s="102">
        <f>VLOOKUP(B92,'POINTS SCORE'!$B$10:$AI$39,24,FALSE)</f>
        <v>0</v>
      </c>
      <c r="D115" s="111">
        <f>VLOOKUP(B92,'POINTS SCORE'!$B$39:$AI$78,24,FALSE)</f>
        <v>0</v>
      </c>
      <c r="E115" s="113">
        <v>23</v>
      </c>
      <c r="F115" s="222"/>
      <c r="G115" s="111">
        <f>VLOOKUP(F92,'POINTS SCORE'!$B$10:$AI$39,24,FALSE)</f>
        <v>0</v>
      </c>
      <c r="H115" s="111">
        <f>VLOOKUP(F92,'POINTS SCORE'!$B$39:$AI$78,24,FALSE)</f>
        <v>0</v>
      </c>
      <c r="I115" s="113">
        <v>23</v>
      </c>
      <c r="J115" s="222"/>
      <c r="K115" s="111">
        <f>VLOOKUP(J92,'POINTS SCORE'!$B$10:$AI$39,24,FALSE)</f>
        <v>0</v>
      </c>
      <c r="L115" s="111">
        <f>VLOOKUP(J92,'POINTS SCORE'!$B$39:$AI$78,24,FALSE)</f>
        <v>0</v>
      </c>
      <c r="M115" s="113">
        <v>23</v>
      </c>
      <c r="N115" s="222"/>
      <c r="O115" s="102">
        <f>VLOOKUP(N92,'POINTS SCORE'!$B$10:$AI$39,24,FALSE)</f>
        <v>0</v>
      </c>
      <c r="P115" s="102">
        <f>VLOOKUP(N92,'POINTS SCORE'!$B$39:$AI$78,24,FALSE)</f>
        <v>0</v>
      </c>
      <c r="Q115" s="105">
        <v>23</v>
      </c>
      <c r="R115" s="222"/>
      <c r="S115" s="102" t="e">
        <f>VLOOKUP(R92,'POINTS SCORE'!$B$10:$AI$39,24,FALSE)</f>
        <v>#N/A</v>
      </c>
      <c r="T115" s="102" t="e">
        <f>VLOOKUP(R92,'POINTS SCORE'!$B$39:$AI$78,24,FALSE)</f>
        <v>#N/A</v>
      </c>
      <c r="U115" s="105">
        <v>23</v>
      </c>
      <c r="V115" s="222"/>
      <c r="W115" s="102" t="e">
        <f>VLOOKUP(V92,'POINTS SCORE'!$B$10:$AI$39,24,FALSE)</f>
        <v>#N/A</v>
      </c>
      <c r="X115" s="102" t="e">
        <f>VLOOKUP(V92,'POINTS SCORE'!$B$39:$AI$78,24,FALSE)</f>
        <v>#N/A</v>
      </c>
      <c r="Y115" s="105">
        <v>23</v>
      </c>
      <c r="Z115" s="222"/>
      <c r="AA115" s="102" t="e">
        <f>VLOOKUP(Z92,'POINTS SCORE'!$B$10:$AI$39,24,FALSE)</f>
        <v>#N/A</v>
      </c>
      <c r="AB115" s="102" t="e">
        <f>VLOOKUP(Z92,'POINTS SCORE'!$B$39:$AI$78,24,FALSE)</f>
        <v>#N/A</v>
      </c>
      <c r="AC115" s="105">
        <v>23</v>
      </c>
      <c r="AD115" s="222"/>
      <c r="AE115" s="102" t="e">
        <f>VLOOKUP(AD92,'POINTS SCORE'!$B$10:$AI$39,24,FALSE)</f>
        <v>#N/A</v>
      </c>
      <c r="AF115" s="106" t="e">
        <f>VLOOKUP(AD92,'POINTS SCORE'!$B$39:$AI$78,24,FALSE)</f>
        <v>#N/A</v>
      </c>
    </row>
    <row r="116" spans="1:32">
      <c r="A116" s="105">
        <v>24</v>
      </c>
      <c r="B116" s="222"/>
      <c r="C116" s="102">
        <f>VLOOKUP(B92,'POINTS SCORE'!$B$10:$AI$39,25,FALSE)</f>
        <v>0</v>
      </c>
      <c r="D116" s="111">
        <f>VLOOKUP(B92,'POINTS SCORE'!$B$39:$AI$78,25,FALSE)</f>
        <v>0</v>
      </c>
      <c r="E116" s="113">
        <v>24</v>
      </c>
      <c r="F116" s="222"/>
      <c r="G116" s="111">
        <f>VLOOKUP(F92,'POINTS SCORE'!$B$10:$AI$39,25,FALSE)</f>
        <v>0</v>
      </c>
      <c r="H116" s="111">
        <f>VLOOKUP(F92,'POINTS SCORE'!$B$39:$AI$78,25,FALSE)</f>
        <v>0</v>
      </c>
      <c r="I116" s="113">
        <v>24</v>
      </c>
      <c r="J116" s="222"/>
      <c r="K116" s="111">
        <f>VLOOKUP(J92,'POINTS SCORE'!$B$10:$AI$39,25,FALSE)</f>
        <v>0</v>
      </c>
      <c r="L116" s="111">
        <f>VLOOKUP(J92,'POINTS SCORE'!$B$39:$AI$78,25,FALSE)</f>
        <v>0</v>
      </c>
      <c r="M116" s="113">
        <v>24</v>
      </c>
      <c r="N116" s="222"/>
      <c r="O116" s="102">
        <f>VLOOKUP(N92,'POINTS SCORE'!$B$10:$AI$39,25,FALSE)</f>
        <v>0</v>
      </c>
      <c r="P116" s="102">
        <f>VLOOKUP(N92,'POINTS SCORE'!$B$39:$AI$78,25,FALSE)</f>
        <v>0</v>
      </c>
      <c r="Q116" s="105">
        <v>24</v>
      </c>
      <c r="R116" s="222"/>
      <c r="S116" s="102" t="e">
        <f>VLOOKUP(R92,'POINTS SCORE'!$B$10:$AI$39,25,FALSE)</f>
        <v>#N/A</v>
      </c>
      <c r="T116" s="102" t="e">
        <f>VLOOKUP(R92,'POINTS SCORE'!$B$39:$AI$78,25,FALSE)</f>
        <v>#N/A</v>
      </c>
      <c r="U116" s="105">
        <v>24</v>
      </c>
      <c r="V116" s="222"/>
      <c r="W116" s="102" t="e">
        <f>VLOOKUP(V92,'POINTS SCORE'!$B$10:$AI$39,25,FALSE)</f>
        <v>#N/A</v>
      </c>
      <c r="X116" s="102" t="e">
        <f>VLOOKUP(V92,'POINTS SCORE'!$B$39:$AI$78,25,FALSE)</f>
        <v>#N/A</v>
      </c>
      <c r="Y116" s="105">
        <v>24</v>
      </c>
      <c r="Z116" s="222"/>
      <c r="AA116" s="102" t="e">
        <f>VLOOKUP(Z92,'POINTS SCORE'!$B$10:$AI$39,25,FALSE)</f>
        <v>#N/A</v>
      </c>
      <c r="AB116" s="102" t="e">
        <f>VLOOKUP(Z92,'POINTS SCORE'!$B$39:$AI$78,25,FALSE)</f>
        <v>#N/A</v>
      </c>
      <c r="AC116" s="105">
        <v>24</v>
      </c>
      <c r="AD116" s="222"/>
      <c r="AE116" s="102" t="e">
        <f>VLOOKUP(AD92,'POINTS SCORE'!$B$10:$AI$39,25,FALSE)</f>
        <v>#N/A</v>
      </c>
      <c r="AF116" s="106" t="e">
        <f>VLOOKUP(AD92,'POINTS SCORE'!$B$39:$AI$78,25,FALSE)</f>
        <v>#N/A</v>
      </c>
    </row>
    <row r="117" spans="1:32">
      <c r="A117" s="105">
        <v>25</v>
      </c>
      <c r="B117" s="222"/>
      <c r="C117" s="102">
        <f>VLOOKUP(B92,'POINTS SCORE'!$B$10:$AI$39,26,FALSE)</f>
        <v>0</v>
      </c>
      <c r="D117" s="111">
        <f>VLOOKUP(B92,'POINTS SCORE'!$B$39:$AI$78,26,FALSE)</f>
        <v>0</v>
      </c>
      <c r="E117" s="113">
        <v>25</v>
      </c>
      <c r="F117" s="222"/>
      <c r="G117" s="111">
        <f>VLOOKUP(F92,'POINTS SCORE'!$B$10:$AI$39,26,FALSE)</f>
        <v>0</v>
      </c>
      <c r="H117" s="111">
        <f>VLOOKUP(F92,'POINTS SCORE'!$B$39:$AI$78,26,FALSE)</f>
        <v>0</v>
      </c>
      <c r="I117" s="113">
        <v>25</v>
      </c>
      <c r="J117" s="222"/>
      <c r="K117" s="111">
        <f>VLOOKUP(J92,'POINTS SCORE'!$B$10:$AI$39,26,FALSE)</f>
        <v>0</v>
      </c>
      <c r="L117" s="111">
        <f>VLOOKUP(J92,'POINTS SCORE'!$B$39:$AI$78,26,FALSE)</f>
        <v>0</v>
      </c>
      <c r="M117" s="113">
        <v>25</v>
      </c>
      <c r="N117" s="222"/>
      <c r="O117" s="102">
        <f>VLOOKUP(N92,'POINTS SCORE'!$B$10:$AI$39,26,FALSE)</f>
        <v>0</v>
      </c>
      <c r="P117" s="102">
        <f>VLOOKUP(N92,'POINTS SCORE'!$B$39:$AI$78,26,FALSE)</f>
        <v>0</v>
      </c>
      <c r="Q117" s="105">
        <v>25</v>
      </c>
      <c r="R117" s="222"/>
      <c r="S117" s="102" t="e">
        <f>VLOOKUP(R92,'POINTS SCORE'!$B$10:$AI$39,26,FALSE)</f>
        <v>#N/A</v>
      </c>
      <c r="T117" s="102" t="e">
        <f>VLOOKUP(R92,'POINTS SCORE'!$B$39:$AI$78,26,FALSE)</f>
        <v>#N/A</v>
      </c>
      <c r="U117" s="105">
        <v>25</v>
      </c>
      <c r="V117" s="222"/>
      <c r="W117" s="102" t="e">
        <f>VLOOKUP(V92,'POINTS SCORE'!$B$10:$AI$39,26,FALSE)</f>
        <v>#N/A</v>
      </c>
      <c r="X117" s="102" t="e">
        <f>VLOOKUP(V92,'POINTS SCORE'!$B$39:$AI$78,26,FALSE)</f>
        <v>#N/A</v>
      </c>
      <c r="Y117" s="105">
        <v>25</v>
      </c>
      <c r="Z117" s="222"/>
      <c r="AA117" s="102" t="e">
        <f>VLOOKUP(Z92,'POINTS SCORE'!$B$10:$AI$39,26,FALSE)</f>
        <v>#N/A</v>
      </c>
      <c r="AB117" s="102" t="e">
        <f>VLOOKUP(Z92,'POINTS SCORE'!$B$39:$AI$78,26,FALSE)</f>
        <v>#N/A</v>
      </c>
      <c r="AC117" s="105">
        <v>25</v>
      </c>
      <c r="AD117" s="222"/>
      <c r="AE117" s="102" t="e">
        <f>VLOOKUP(AD92,'POINTS SCORE'!$B$10:$AI$39,26,FALSE)</f>
        <v>#N/A</v>
      </c>
      <c r="AF117" s="106" t="e">
        <f>VLOOKUP(AD92,'POINTS SCORE'!$B$39:$AI$78,26,FALSE)</f>
        <v>#N/A</v>
      </c>
    </row>
    <row r="118" spans="1:32">
      <c r="A118" s="105">
        <v>26</v>
      </c>
      <c r="B118" s="222"/>
      <c r="C118" s="102">
        <f>VLOOKUP(B92,'POINTS SCORE'!$B$10:$AI$39,27,FALSE)</f>
        <v>0</v>
      </c>
      <c r="D118" s="111">
        <f>VLOOKUP(B92,'POINTS SCORE'!$B$39:$AI$78,27,FALSE)</f>
        <v>0</v>
      </c>
      <c r="E118" s="113">
        <v>26</v>
      </c>
      <c r="F118" s="222"/>
      <c r="G118" s="111">
        <f>VLOOKUP(F92,'POINTS SCORE'!$B$10:$AI$39,27,FALSE)</f>
        <v>0</v>
      </c>
      <c r="H118" s="111">
        <f>VLOOKUP(F92,'POINTS SCORE'!$B$39:$AI$78,27,FALSE)</f>
        <v>0</v>
      </c>
      <c r="I118" s="113">
        <v>26</v>
      </c>
      <c r="J118" s="222"/>
      <c r="K118" s="111">
        <f>VLOOKUP(J92,'POINTS SCORE'!$B$10:$AI$39,27,FALSE)</f>
        <v>0</v>
      </c>
      <c r="L118" s="111">
        <f>VLOOKUP(J92,'POINTS SCORE'!$B$39:$AI$78,27,FALSE)</f>
        <v>0</v>
      </c>
      <c r="M118" s="113">
        <v>26</v>
      </c>
      <c r="N118" s="222"/>
      <c r="O118" s="102">
        <f>VLOOKUP(N92,'POINTS SCORE'!$B$10:$AI$39,27,FALSE)</f>
        <v>0</v>
      </c>
      <c r="P118" s="102">
        <f>VLOOKUP(N92,'POINTS SCORE'!$B$39:$AI$78,27,FALSE)</f>
        <v>0</v>
      </c>
      <c r="Q118" s="105">
        <v>26</v>
      </c>
      <c r="R118" s="222"/>
      <c r="S118" s="102" t="e">
        <f>VLOOKUP(R92,'POINTS SCORE'!$B$10:$AI$39,27,FALSE)</f>
        <v>#N/A</v>
      </c>
      <c r="T118" s="102" t="e">
        <f>VLOOKUP(R92,'POINTS SCORE'!$B$39:$AI$78,27,FALSE)</f>
        <v>#N/A</v>
      </c>
      <c r="U118" s="105">
        <v>26</v>
      </c>
      <c r="V118" s="222"/>
      <c r="W118" s="102" t="e">
        <f>VLOOKUP(V92,'POINTS SCORE'!$B$10:$AI$39,27,FALSE)</f>
        <v>#N/A</v>
      </c>
      <c r="X118" s="102" t="e">
        <f>VLOOKUP(V92,'POINTS SCORE'!$B$39:$AI$78,27,FALSE)</f>
        <v>#N/A</v>
      </c>
      <c r="Y118" s="105">
        <v>26</v>
      </c>
      <c r="Z118" s="222"/>
      <c r="AA118" s="102" t="e">
        <f>VLOOKUP(Z92,'POINTS SCORE'!$B$10:$AI$39,27,FALSE)</f>
        <v>#N/A</v>
      </c>
      <c r="AB118" s="102" t="e">
        <f>VLOOKUP(Z92,'POINTS SCORE'!$B$39:$AI$78,27,FALSE)</f>
        <v>#N/A</v>
      </c>
      <c r="AC118" s="105">
        <v>26</v>
      </c>
      <c r="AD118" s="222"/>
      <c r="AE118" s="102" t="e">
        <f>VLOOKUP(AD92,'POINTS SCORE'!$B$10:$AI$39,27,FALSE)</f>
        <v>#N/A</v>
      </c>
      <c r="AF118" s="106" t="e">
        <f>VLOOKUP(AD92,'POINTS SCORE'!$B$39:$AI$78,27,FALSE)</f>
        <v>#N/A</v>
      </c>
    </row>
    <row r="119" spans="1:32">
      <c r="A119" s="105">
        <v>27</v>
      </c>
      <c r="B119" s="222"/>
      <c r="C119" s="102">
        <f>VLOOKUP(B92,'POINTS SCORE'!$B$10:$AI$39,28,FALSE)</f>
        <v>0</v>
      </c>
      <c r="D119" s="111">
        <f>VLOOKUP(B92,'POINTS SCORE'!$B$39:$AI$78,28,FALSE)</f>
        <v>0</v>
      </c>
      <c r="E119" s="113">
        <v>27</v>
      </c>
      <c r="F119" s="222"/>
      <c r="G119" s="111">
        <f>VLOOKUP(F92,'POINTS SCORE'!$B$10:$AI$39,28,FALSE)</f>
        <v>0</v>
      </c>
      <c r="H119" s="111">
        <f>VLOOKUP(F92,'POINTS SCORE'!$B$39:$AI$78,28,FALSE)</f>
        <v>0</v>
      </c>
      <c r="I119" s="113">
        <v>27</v>
      </c>
      <c r="J119" s="222"/>
      <c r="K119" s="111">
        <f>VLOOKUP(J92,'POINTS SCORE'!$B$10:$AI$39,28,FALSE)</f>
        <v>0</v>
      </c>
      <c r="L119" s="111">
        <f>VLOOKUP(J92,'POINTS SCORE'!$B$39:$AI$78,28,FALSE)</f>
        <v>0</v>
      </c>
      <c r="M119" s="113">
        <v>27</v>
      </c>
      <c r="N119" s="222"/>
      <c r="O119" s="102">
        <f>VLOOKUP(N92,'POINTS SCORE'!$B$10:$AI$39,28,FALSE)</f>
        <v>0</v>
      </c>
      <c r="P119" s="102">
        <f>VLOOKUP(N92,'POINTS SCORE'!$B$39:$AI$78,28,FALSE)</f>
        <v>0</v>
      </c>
      <c r="Q119" s="105">
        <v>27</v>
      </c>
      <c r="R119" s="222"/>
      <c r="S119" s="102" t="e">
        <f>VLOOKUP(R92,'POINTS SCORE'!$B$10:$AI$39,28,FALSE)</f>
        <v>#N/A</v>
      </c>
      <c r="T119" s="102" t="e">
        <f>VLOOKUP(R92,'POINTS SCORE'!$B$39:$AI$78,28,FALSE)</f>
        <v>#N/A</v>
      </c>
      <c r="U119" s="105">
        <v>27</v>
      </c>
      <c r="V119" s="222"/>
      <c r="W119" s="102" t="e">
        <f>VLOOKUP(V92,'POINTS SCORE'!$B$10:$AI$39,28,FALSE)</f>
        <v>#N/A</v>
      </c>
      <c r="X119" s="102" t="e">
        <f>VLOOKUP(V92,'POINTS SCORE'!$B$39:$AI$78,28,FALSE)</f>
        <v>#N/A</v>
      </c>
      <c r="Y119" s="105">
        <v>27</v>
      </c>
      <c r="Z119" s="222"/>
      <c r="AA119" s="102" t="e">
        <f>VLOOKUP(Z92,'POINTS SCORE'!$B$10:$AI$39,28,FALSE)</f>
        <v>#N/A</v>
      </c>
      <c r="AB119" s="102" t="e">
        <f>VLOOKUP(Z92,'POINTS SCORE'!$B$39:$AI$78,28,FALSE)</f>
        <v>#N/A</v>
      </c>
      <c r="AC119" s="105">
        <v>27</v>
      </c>
      <c r="AD119" s="222"/>
      <c r="AE119" s="102" t="e">
        <f>VLOOKUP(AD92,'POINTS SCORE'!$B$10:$AI$39,28,FALSE)</f>
        <v>#N/A</v>
      </c>
      <c r="AF119" s="106" t="e">
        <f>VLOOKUP(AD92,'POINTS SCORE'!$B$39:$AI$78,28,FALSE)</f>
        <v>#N/A</v>
      </c>
    </row>
    <row r="120" spans="1:32">
      <c r="A120" s="105">
        <v>28</v>
      </c>
      <c r="B120" s="222"/>
      <c r="C120" s="102">
        <f>VLOOKUP(B92,'POINTS SCORE'!$B$10:$AI$39,29,FALSE)</f>
        <v>0</v>
      </c>
      <c r="D120" s="111">
        <f>VLOOKUP(B92,'POINTS SCORE'!$B$39:$AI$78,29,FALSE)</f>
        <v>0</v>
      </c>
      <c r="E120" s="113">
        <v>28</v>
      </c>
      <c r="F120" s="222"/>
      <c r="G120" s="111">
        <f>VLOOKUP(F92,'POINTS SCORE'!$B$10:$AI$39,29,FALSE)</f>
        <v>0</v>
      </c>
      <c r="H120" s="111">
        <f>VLOOKUP(F92,'POINTS SCORE'!$B$39:$AI$78,29,FALSE)</f>
        <v>0</v>
      </c>
      <c r="I120" s="113">
        <v>28</v>
      </c>
      <c r="J120" s="222"/>
      <c r="K120" s="111">
        <f>VLOOKUP(J92,'POINTS SCORE'!$B$10:$AI$39,29,FALSE)</f>
        <v>0</v>
      </c>
      <c r="L120" s="111">
        <f>VLOOKUP(J92,'POINTS SCORE'!$B$39:$AI$78,29,FALSE)</f>
        <v>0</v>
      </c>
      <c r="M120" s="113">
        <v>28</v>
      </c>
      <c r="N120" s="222"/>
      <c r="O120" s="102">
        <f>VLOOKUP(N92,'POINTS SCORE'!$B$10:$AI$39,29,FALSE)</f>
        <v>0</v>
      </c>
      <c r="P120" s="102">
        <f>VLOOKUP(N92,'POINTS SCORE'!$B$39:$AI$78,29,FALSE)</f>
        <v>0</v>
      </c>
      <c r="Q120" s="105">
        <v>28</v>
      </c>
      <c r="R120" s="222"/>
      <c r="S120" s="102" t="e">
        <f>VLOOKUP(R92,'POINTS SCORE'!$B$10:$AI$39,29,FALSE)</f>
        <v>#N/A</v>
      </c>
      <c r="T120" s="102" t="e">
        <f>VLOOKUP(R92,'POINTS SCORE'!$B$39:$AI$78,29,FALSE)</f>
        <v>#N/A</v>
      </c>
      <c r="U120" s="105">
        <v>28</v>
      </c>
      <c r="V120" s="222"/>
      <c r="W120" s="102" t="e">
        <f>VLOOKUP(V92,'POINTS SCORE'!$B$10:$AI$39,29,FALSE)</f>
        <v>#N/A</v>
      </c>
      <c r="X120" s="102" t="e">
        <f>VLOOKUP(V92,'POINTS SCORE'!$B$39:$AI$78,29,FALSE)</f>
        <v>#N/A</v>
      </c>
      <c r="Y120" s="105">
        <v>28</v>
      </c>
      <c r="Z120" s="222"/>
      <c r="AA120" s="102" t="e">
        <f>VLOOKUP(Z92,'POINTS SCORE'!$B$10:$AI$39,29,FALSE)</f>
        <v>#N/A</v>
      </c>
      <c r="AB120" s="102" t="e">
        <f>VLOOKUP(Z92,'POINTS SCORE'!$B$39:$AI$78,29,FALSE)</f>
        <v>#N/A</v>
      </c>
      <c r="AC120" s="105">
        <v>28</v>
      </c>
      <c r="AD120" s="222"/>
      <c r="AE120" s="102" t="e">
        <f>VLOOKUP(AD92,'POINTS SCORE'!$B$10:$AI$39,29,FALSE)</f>
        <v>#N/A</v>
      </c>
      <c r="AF120" s="106" t="e">
        <f>VLOOKUP(AD92,'POINTS SCORE'!$B$39:$AI$78,29,FALSE)</f>
        <v>#N/A</v>
      </c>
    </row>
    <row r="121" spans="1:32">
      <c r="A121" s="105">
        <v>29</v>
      </c>
      <c r="B121" s="222"/>
      <c r="C121" s="102">
        <f>VLOOKUP(B92,'POINTS SCORE'!$B$10:$AI$39,30,FALSE)</f>
        <v>0</v>
      </c>
      <c r="D121" s="111">
        <f>VLOOKUP(B92,'POINTS SCORE'!$B$39:$AI$78,30,FALSE)</f>
        <v>0</v>
      </c>
      <c r="E121" s="113">
        <v>29</v>
      </c>
      <c r="F121" s="222"/>
      <c r="G121" s="111">
        <f>VLOOKUP(F92,'POINTS SCORE'!$B$10:$AI$39,30,FALSE)</f>
        <v>0</v>
      </c>
      <c r="H121" s="111">
        <f>VLOOKUP(F92,'POINTS SCORE'!$B$39:$AI$78,30,FALSE)</f>
        <v>0</v>
      </c>
      <c r="I121" s="113">
        <v>29</v>
      </c>
      <c r="J121" s="222"/>
      <c r="K121" s="111">
        <f>VLOOKUP(J92,'POINTS SCORE'!$B$10:$AI$39,30,FALSE)</f>
        <v>0</v>
      </c>
      <c r="L121" s="111">
        <f>VLOOKUP(J92,'POINTS SCORE'!$B$39:$AI$78,30,FALSE)</f>
        <v>0</v>
      </c>
      <c r="M121" s="113">
        <v>29</v>
      </c>
      <c r="N121" s="222"/>
      <c r="O121" s="102">
        <f>VLOOKUP(N92,'POINTS SCORE'!$B$10:$AI$39,30,FALSE)</f>
        <v>0</v>
      </c>
      <c r="P121" s="102">
        <f>VLOOKUP(N92,'POINTS SCORE'!$B$39:$AI$78,30,FALSE)</f>
        <v>0</v>
      </c>
      <c r="Q121" s="105">
        <v>29</v>
      </c>
      <c r="R121" s="222"/>
      <c r="S121" s="102" t="e">
        <f>VLOOKUP(R92,'POINTS SCORE'!$B$10:$AI$39,30,FALSE)</f>
        <v>#N/A</v>
      </c>
      <c r="T121" s="102" t="e">
        <f>VLOOKUP(R92,'POINTS SCORE'!$B$39:$AI$78,30,FALSE)</f>
        <v>#N/A</v>
      </c>
      <c r="U121" s="105">
        <v>29</v>
      </c>
      <c r="V121" s="222"/>
      <c r="W121" s="102" t="e">
        <f>VLOOKUP(V92,'POINTS SCORE'!$B$10:$AI$39,30,FALSE)</f>
        <v>#N/A</v>
      </c>
      <c r="X121" s="102" t="e">
        <f>VLOOKUP(V92,'POINTS SCORE'!$B$39:$AI$78,30,FALSE)</f>
        <v>#N/A</v>
      </c>
      <c r="Y121" s="105">
        <v>29</v>
      </c>
      <c r="Z121" s="222"/>
      <c r="AA121" s="102" t="e">
        <f>VLOOKUP(Z92,'POINTS SCORE'!$B$10:$AI$39,30,FALSE)</f>
        <v>#N/A</v>
      </c>
      <c r="AB121" s="102" t="e">
        <f>VLOOKUP(Z92,'POINTS SCORE'!$B$39:$AI$78,30,FALSE)</f>
        <v>#N/A</v>
      </c>
      <c r="AC121" s="105">
        <v>29</v>
      </c>
      <c r="AD121" s="222"/>
      <c r="AE121" s="102" t="e">
        <f>VLOOKUP(AD92,'POINTS SCORE'!$B$10:$AI$39,30,FALSE)</f>
        <v>#N/A</v>
      </c>
      <c r="AF121" s="106" t="e">
        <f>VLOOKUP(AD92,'POINTS SCORE'!$B$39:$AI$78,30,FALSE)</f>
        <v>#N/A</v>
      </c>
    </row>
    <row r="122" spans="1:32">
      <c r="A122" s="105">
        <v>30</v>
      </c>
      <c r="B122" s="222"/>
      <c r="C122" s="102">
        <f>VLOOKUP(B92,'POINTS SCORE'!$B$10:$AI$39,31,FALSE)</f>
        <v>0</v>
      </c>
      <c r="D122" s="111">
        <f>VLOOKUP(B92,'POINTS SCORE'!$B$39:$AI$78,31,FALSE)</f>
        <v>0</v>
      </c>
      <c r="E122" s="113">
        <v>30</v>
      </c>
      <c r="F122" s="222"/>
      <c r="G122" s="111">
        <f>VLOOKUP(F92,'POINTS SCORE'!$B$10:$AI$39,31,FALSE)</f>
        <v>0</v>
      </c>
      <c r="H122" s="111">
        <f>VLOOKUP(F92,'POINTS SCORE'!$B$39:$AI$78,31,FALSE)</f>
        <v>0</v>
      </c>
      <c r="I122" s="113">
        <v>30</v>
      </c>
      <c r="J122" s="222"/>
      <c r="K122" s="111">
        <f>VLOOKUP(J92,'POINTS SCORE'!$B$10:$AI$39,31,FALSE)</f>
        <v>0</v>
      </c>
      <c r="L122" s="111">
        <f>VLOOKUP(J92,'POINTS SCORE'!$B$39:$AI$78,31,FALSE)</f>
        <v>0</v>
      </c>
      <c r="M122" s="113">
        <v>30</v>
      </c>
      <c r="N122" s="222"/>
      <c r="O122" s="102">
        <f>VLOOKUP(N92,'POINTS SCORE'!$B$10:$AI$39,31,FALSE)</f>
        <v>0</v>
      </c>
      <c r="P122" s="102">
        <f>VLOOKUP(N92,'POINTS SCORE'!$B$39:$AI$78,31,FALSE)</f>
        <v>0</v>
      </c>
      <c r="Q122" s="105">
        <v>30</v>
      </c>
      <c r="R122" s="222"/>
      <c r="S122" s="102" t="e">
        <f>VLOOKUP(R92,'POINTS SCORE'!$B$10:$AI$39,31,FALSE)</f>
        <v>#N/A</v>
      </c>
      <c r="T122" s="102" t="e">
        <f>VLOOKUP(R92,'POINTS SCORE'!$B$39:$AI$78,31,FALSE)</f>
        <v>#N/A</v>
      </c>
      <c r="U122" s="105">
        <v>30</v>
      </c>
      <c r="V122" s="222"/>
      <c r="W122" s="102" t="e">
        <f>VLOOKUP(V92,'POINTS SCORE'!$B$10:$AI$39,31,FALSE)</f>
        <v>#N/A</v>
      </c>
      <c r="X122" s="102" t="e">
        <f>VLOOKUP(V92,'POINTS SCORE'!$B$39:$AI$78,31,FALSE)</f>
        <v>#N/A</v>
      </c>
      <c r="Y122" s="105">
        <v>30</v>
      </c>
      <c r="Z122" s="222"/>
      <c r="AA122" s="102" t="e">
        <f>VLOOKUP(Z92,'POINTS SCORE'!$B$10:$AI$39,31,FALSE)</f>
        <v>#N/A</v>
      </c>
      <c r="AB122" s="102" t="e">
        <f>VLOOKUP(Z92,'POINTS SCORE'!$B$39:$AI$78,31,FALSE)</f>
        <v>#N/A</v>
      </c>
      <c r="AC122" s="105">
        <v>30</v>
      </c>
      <c r="AD122" s="222"/>
      <c r="AE122" s="102" t="e">
        <f>VLOOKUP(AD92,'POINTS SCORE'!$B$10:$AI$39,31,FALSE)</f>
        <v>#N/A</v>
      </c>
      <c r="AF122" s="106" t="e">
        <f>VLOOKUP(AD92,'POINTS SCORE'!$B$39:$AI$78,31,FALSE)</f>
        <v>#N/A</v>
      </c>
    </row>
    <row r="123" spans="1:32">
      <c r="A123" s="105" t="s">
        <v>149</v>
      </c>
      <c r="B123" s="222" t="s">
        <v>179</v>
      </c>
      <c r="C123" s="102">
        <f>VLOOKUP(B92,'POINTS SCORE'!$B$10:$AI$39,32,FALSE)</f>
        <v>14</v>
      </c>
      <c r="D123" s="111">
        <f>VLOOKUP(B92,'POINTS SCORE'!$B$39:$AI$78,32,FALSE)</f>
        <v>14</v>
      </c>
      <c r="E123" s="113" t="s">
        <v>149</v>
      </c>
      <c r="F123" s="222" t="s">
        <v>182</v>
      </c>
      <c r="G123" s="111">
        <f>VLOOKUP(F92,'POINTS SCORE'!$B$10:$AI$39,32,FALSE)</f>
        <v>14</v>
      </c>
      <c r="H123" s="111">
        <f>VLOOKUP(F92,'POINTS SCORE'!$B$39:$AI$78,32,FALSE)</f>
        <v>14</v>
      </c>
      <c r="I123" s="113" t="s">
        <v>149</v>
      </c>
      <c r="J123" s="222"/>
      <c r="K123" s="111">
        <f>VLOOKUP(J92,'POINTS SCORE'!$B$10:$AI$39,32,FALSE)</f>
        <v>14</v>
      </c>
      <c r="L123" s="111">
        <f>VLOOKUP(J92,'POINTS SCORE'!$B$39:$AI$78,32,FALSE)</f>
        <v>14</v>
      </c>
      <c r="M123" s="113" t="s">
        <v>149</v>
      </c>
      <c r="N123" s="222" t="s">
        <v>180</v>
      </c>
      <c r="O123" s="102">
        <f>VLOOKUP(N92,'POINTS SCORE'!$B$10:$AI$39,32,FALSE)</f>
        <v>14</v>
      </c>
      <c r="P123" s="102">
        <f>VLOOKUP(N92,'POINTS SCORE'!$B$39:$AI$78,32,FALSE)</f>
        <v>14</v>
      </c>
      <c r="Q123" s="105" t="s">
        <v>149</v>
      </c>
      <c r="R123" s="222"/>
      <c r="S123" s="102" t="e">
        <f>VLOOKUP(R92,'POINTS SCORE'!$B$10:$AI$39,32,FALSE)</f>
        <v>#N/A</v>
      </c>
      <c r="T123" s="102" t="e">
        <f>VLOOKUP(R92,'POINTS SCORE'!$B$39:$AI$78,32,FALSE)</f>
        <v>#N/A</v>
      </c>
      <c r="U123" s="105" t="s">
        <v>149</v>
      </c>
      <c r="V123" s="222"/>
      <c r="W123" s="102" t="e">
        <f>VLOOKUP(V92,'POINTS SCORE'!$B$10:$AI$39,32,FALSE)</f>
        <v>#N/A</v>
      </c>
      <c r="X123" s="102" t="e">
        <f>VLOOKUP(V92,'POINTS SCORE'!$B$39:$AI$78,32,FALSE)</f>
        <v>#N/A</v>
      </c>
      <c r="Y123" s="105" t="s">
        <v>149</v>
      </c>
      <c r="Z123" s="222"/>
      <c r="AA123" s="102" t="e">
        <f>VLOOKUP(Z92,'POINTS SCORE'!$B$10:$AI$39,32,FALSE)</f>
        <v>#N/A</v>
      </c>
      <c r="AB123" s="102" t="e">
        <f>VLOOKUP(Z92,'POINTS SCORE'!$B$39:$AI$78,32,FALSE)</f>
        <v>#N/A</v>
      </c>
      <c r="AC123" s="105" t="s">
        <v>149</v>
      </c>
      <c r="AD123" s="222"/>
      <c r="AE123" s="102" t="e">
        <f>VLOOKUP(AD92,'POINTS SCORE'!$B$10:$AI$39,32,FALSE)</f>
        <v>#N/A</v>
      </c>
      <c r="AF123" s="106" t="e">
        <f>VLOOKUP(AD92,'POINTS SCORE'!$B$39:$AI$78,32,FALSE)</f>
        <v>#N/A</v>
      </c>
    </row>
    <row r="124" spans="1:32">
      <c r="A124" s="105" t="s">
        <v>149</v>
      </c>
      <c r="B124" s="222" t="s">
        <v>180</v>
      </c>
      <c r="C124" s="102">
        <f>VLOOKUP(B92,'POINTS SCORE'!$B$10:$AI$39,32,FALSE)</f>
        <v>14</v>
      </c>
      <c r="D124" s="111">
        <f>VLOOKUP(B92,'POINTS SCORE'!$B$39:$AI$78,32,FALSE)</f>
        <v>14</v>
      </c>
      <c r="E124" s="113" t="s">
        <v>149</v>
      </c>
      <c r="F124" s="222"/>
      <c r="G124" s="111">
        <f>VLOOKUP(F92,'POINTS SCORE'!$B$10:$AI$39,32,FALSE)</f>
        <v>14</v>
      </c>
      <c r="H124" s="111">
        <f>VLOOKUP(F92,'POINTS SCORE'!$B$39:$AI$78,32,FALSE)</f>
        <v>14</v>
      </c>
      <c r="I124" s="113" t="s">
        <v>149</v>
      </c>
      <c r="J124" s="222"/>
      <c r="K124" s="111">
        <f>VLOOKUP(J92,'POINTS SCORE'!$B$10:$AI$39,32,FALSE)</f>
        <v>14</v>
      </c>
      <c r="L124" s="111">
        <f>VLOOKUP(J92,'POINTS SCORE'!$B$39:$AI$78,32,FALSE)</f>
        <v>14</v>
      </c>
      <c r="M124" s="113" t="s">
        <v>149</v>
      </c>
      <c r="N124" s="222"/>
      <c r="O124" s="102">
        <f>VLOOKUP(N92,'POINTS SCORE'!$B$10:$AI$39,32,FALSE)</f>
        <v>14</v>
      </c>
      <c r="P124" s="102">
        <f>VLOOKUP(N92,'POINTS SCORE'!$B$39:$AI$78,32,FALSE)</f>
        <v>14</v>
      </c>
      <c r="Q124" s="105" t="s">
        <v>149</v>
      </c>
      <c r="R124" s="222"/>
      <c r="S124" s="102" t="e">
        <f>VLOOKUP(R92,'POINTS SCORE'!$B$10:$AI$39,32,FALSE)</f>
        <v>#N/A</v>
      </c>
      <c r="T124" s="102" t="e">
        <f>VLOOKUP(R92,'POINTS SCORE'!$B$39:$AI$78,32,FALSE)</f>
        <v>#N/A</v>
      </c>
      <c r="U124" s="105" t="s">
        <v>149</v>
      </c>
      <c r="V124" s="222"/>
      <c r="W124" s="102" t="e">
        <f>VLOOKUP(V92,'POINTS SCORE'!$B$10:$AI$39,32,FALSE)</f>
        <v>#N/A</v>
      </c>
      <c r="X124" s="102" t="e">
        <f>VLOOKUP(V92,'POINTS SCORE'!$B$39:$AI$78,32,FALSE)</f>
        <v>#N/A</v>
      </c>
      <c r="Y124" s="105" t="s">
        <v>149</v>
      </c>
      <c r="Z124" s="222"/>
      <c r="AA124" s="102" t="e">
        <f>VLOOKUP(Z92,'POINTS SCORE'!$B$10:$AI$39,32,FALSE)</f>
        <v>#N/A</v>
      </c>
      <c r="AB124" s="102" t="e">
        <f>VLOOKUP(Z92,'POINTS SCORE'!$B$39:$AI$78,32,FALSE)</f>
        <v>#N/A</v>
      </c>
      <c r="AC124" s="105" t="s">
        <v>149</v>
      </c>
      <c r="AD124" s="222"/>
      <c r="AE124" s="102" t="e">
        <f>VLOOKUP(AD92,'POINTS SCORE'!$B$10:$AI$39,32,FALSE)</f>
        <v>#N/A</v>
      </c>
      <c r="AF124" s="106" t="e">
        <f>VLOOKUP(AD92,'POINTS SCORE'!$B$39:$AI$78,32,FALSE)</f>
        <v>#N/A</v>
      </c>
    </row>
    <row r="125" spans="1:32">
      <c r="A125" s="105" t="s">
        <v>149</v>
      </c>
      <c r="B125" s="222" t="s">
        <v>181</v>
      </c>
      <c r="C125" s="102">
        <f>VLOOKUP(B92,'POINTS SCORE'!$B$10:$AI$39,32,FALSE)</f>
        <v>14</v>
      </c>
      <c r="D125" s="111">
        <f>VLOOKUP(B92,'POINTS SCORE'!$B$39:$AI$78,32,FALSE)</f>
        <v>14</v>
      </c>
      <c r="E125" s="113" t="s">
        <v>149</v>
      </c>
      <c r="F125" s="222"/>
      <c r="G125" s="111">
        <f>VLOOKUP(F92,'POINTS SCORE'!$B$10:$AI$39,32,FALSE)</f>
        <v>14</v>
      </c>
      <c r="H125" s="111">
        <f>VLOOKUP(F92,'POINTS SCORE'!$B$39:$AI$78,32,FALSE)</f>
        <v>14</v>
      </c>
      <c r="I125" s="113" t="s">
        <v>149</v>
      </c>
      <c r="J125" s="222"/>
      <c r="K125" s="111">
        <f>VLOOKUP(J92,'POINTS SCORE'!$B$10:$AI$39,32,FALSE)</f>
        <v>14</v>
      </c>
      <c r="L125" s="111">
        <f>VLOOKUP(J92,'POINTS SCORE'!$B$39:$AI$78,32,FALSE)</f>
        <v>14</v>
      </c>
      <c r="M125" s="113" t="s">
        <v>149</v>
      </c>
      <c r="N125" s="222"/>
      <c r="O125" s="102">
        <f>VLOOKUP(N92,'POINTS SCORE'!$B$10:$AI$39,32,FALSE)</f>
        <v>14</v>
      </c>
      <c r="P125" s="102">
        <f>VLOOKUP(N92,'POINTS SCORE'!$B$39:$AI$78,32,FALSE)</f>
        <v>14</v>
      </c>
      <c r="Q125" s="105" t="s">
        <v>149</v>
      </c>
      <c r="R125" s="222"/>
      <c r="S125" s="102" t="e">
        <f>VLOOKUP(R92,'POINTS SCORE'!$B$10:$AI$39,32,FALSE)</f>
        <v>#N/A</v>
      </c>
      <c r="T125" s="102" t="e">
        <f>VLOOKUP(R92,'POINTS SCORE'!$B$39:$AI$78,32,FALSE)</f>
        <v>#N/A</v>
      </c>
      <c r="U125" s="105" t="s">
        <v>149</v>
      </c>
      <c r="V125" s="222"/>
      <c r="W125" s="102" t="e">
        <f>VLOOKUP(V92,'POINTS SCORE'!$B$10:$AI$39,32,FALSE)</f>
        <v>#N/A</v>
      </c>
      <c r="X125" s="102" t="e">
        <f>VLOOKUP(V92,'POINTS SCORE'!$B$39:$AI$78,32,FALSE)</f>
        <v>#N/A</v>
      </c>
      <c r="Y125" s="105" t="s">
        <v>149</v>
      </c>
      <c r="Z125" s="222"/>
      <c r="AA125" s="102" t="e">
        <f>VLOOKUP(Z92,'POINTS SCORE'!$B$10:$AI$39,32,FALSE)</f>
        <v>#N/A</v>
      </c>
      <c r="AB125" s="102" t="e">
        <f>VLOOKUP(Z92,'POINTS SCORE'!$B$39:$AI$78,32,FALSE)</f>
        <v>#N/A</v>
      </c>
      <c r="AC125" s="105" t="s">
        <v>149</v>
      </c>
      <c r="AD125" s="222"/>
      <c r="AE125" s="102" t="e">
        <f>VLOOKUP(AD92,'POINTS SCORE'!$B$10:$AI$39,32,FALSE)</f>
        <v>#N/A</v>
      </c>
      <c r="AF125" s="106" t="e">
        <f>VLOOKUP(AD92,'POINTS SCORE'!$B$39:$AI$78,32,FALSE)</f>
        <v>#N/A</v>
      </c>
    </row>
    <row r="126" spans="1:32">
      <c r="A126" s="105" t="s">
        <v>149</v>
      </c>
      <c r="B126" s="222" t="s">
        <v>83</v>
      </c>
      <c r="C126" s="102">
        <f>VLOOKUP(B92,'POINTS SCORE'!$B$10:$AI$39,32,FALSE)</f>
        <v>14</v>
      </c>
      <c r="D126" s="111">
        <f>VLOOKUP(B92,'POINTS SCORE'!$B$39:$AI$78,32,FALSE)</f>
        <v>14</v>
      </c>
      <c r="E126" s="113" t="s">
        <v>149</v>
      </c>
      <c r="F126" s="222"/>
      <c r="G126" s="111">
        <f>VLOOKUP(F92,'POINTS SCORE'!$B$10:$AI$39,32,FALSE)</f>
        <v>14</v>
      </c>
      <c r="H126" s="111">
        <f>VLOOKUP(F92,'POINTS SCORE'!$B$39:$AI$78,32,FALSE)</f>
        <v>14</v>
      </c>
      <c r="I126" s="113" t="s">
        <v>149</v>
      </c>
      <c r="J126" s="222"/>
      <c r="K126" s="111">
        <f>VLOOKUP(J92,'POINTS SCORE'!$B$10:$AI$39,32,FALSE)</f>
        <v>14</v>
      </c>
      <c r="L126" s="111">
        <f>VLOOKUP(J92,'POINTS SCORE'!$B$39:$AI$78,32,FALSE)</f>
        <v>14</v>
      </c>
      <c r="M126" s="113" t="s">
        <v>149</v>
      </c>
      <c r="N126" s="222"/>
      <c r="O126" s="102">
        <f>VLOOKUP(N92,'POINTS SCORE'!$B$10:$AI$39,32,FALSE)</f>
        <v>14</v>
      </c>
      <c r="P126" s="102">
        <f>VLOOKUP(N92,'POINTS SCORE'!$B$39:$AI$78,32,FALSE)</f>
        <v>14</v>
      </c>
      <c r="Q126" s="105" t="s">
        <v>149</v>
      </c>
      <c r="R126" s="222"/>
      <c r="S126" s="102" t="e">
        <f>VLOOKUP(R92,'POINTS SCORE'!$B$10:$AI$39,32,FALSE)</f>
        <v>#N/A</v>
      </c>
      <c r="T126" s="102" t="e">
        <f>VLOOKUP(R92,'POINTS SCORE'!$B$39:$AI$78,32,FALSE)</f>
        <v>#N/A</v>
      </c>
      <c r="U126" s="105" t="s">
        <v>149</v>
      </c>
      <c r="V126" s="222"/>
      <c r="W126" s="102" t="e">
        <f>VLOOKUP(V92,'POINTS SCORE'!$B$10:$AI$39,32,FALSE)</f>
        <v>#N/A</v>
      </c>
      <c r="X126" s="102" t="e">
        <f>VLOOKUP(V92,'POINTS SCORE'!$B$39:$AI$78,32,FALSE)</f>
        <v>#N/A</v>
      </c>
      <c r="Y126" s="105" t="s">
        <v>149</v>
      </c>
      <c r="Z126" s="222"/>
      <c r="AA126" s="102" t="e">
        <f>VLOOKUP(Z92,'POINTS SCORE'!$B$10:$AI$39,32,FALSE)</f>
        <v>#N/A</v>
      </c>
      <c r="AB126" s="102" t="e">
        <f>VLOOKUP(Z92,'POINTS SCORE'!$B$39:$AI$78,32,FALSE)</f>
        <v>#N/A</v>
      </c>
      <c r="AC126" s="105" t="s">
        <v>149</v>
      </c>
      <c r="AD126" s="222"/>
      <c r="AE126" s="102" t="e">
        <f>VLOOKUP(AD92,'POINTS SCORE'!$B$10:$AI$39,32,FALSE)</f>
        <v>#N/A</v>
      </c>
      <c r="AF126" s="106" t="e">
        <f>VLOOKUP(AD92,'POINTS SCORE'!$B$39:$AI$78,32,FALSE)</f>
        <v>#N/A</v>
      </c>
    </row>
    <row r="127" spans="1:32">
      <c r="A127" s="105" t="s">
        <v>149</v>
      </c>
      <c r="B127" s="222" t="s">
        <v>79</v>
      </c>
      <c r="C127" s="102">
        <f>VLOOKUP(B92,'POINTS SCORE'!$B$10:$AI$39,32,FALSE)</f>
        <v>14</v>
      </c>
      <c r="D127" s="111">
        <f>VLOOKUP(B92,'POINTS SCORE'!$B$39:$AI$78,32,FALSE)</f>
        <v>14</v>
      </c>
      <c r="E127" s="113" t="s">
        <v>149</v>
      </c>
      <c r="F127" s="222"/>
      <c r="G127" s="111">
        <f>VLOOKUP(F92,'POINTS SCORE'!$B$10:$AI$39,32,FALSE)</f>
        <v>14</v>
      </c>
      <c r="H127" s="111">
        <f>VLOOKUP(F92,'POINTS SCORE'!$B$39:$AI$78,32,FALSE)</f>
        <v>14</v>
      </c>
      <c r="I127" s="113" t="s">
        <v>149</v>
      </c>
      <c r="J127" s="222"/>
      <c r="K127" s="111">
        <f>VLOOKUP(J92,'POINTS SCORE'!$B$10:$AI$39,32,FALSE)</f>
        <v>14</v>
      </c>
      <c r="L127" s="111">
        <f>VLOOKUP(J92,'POINTS SCORE'!$B$39:$AI$78,32,FALSE)</f>
        <v>14</v>
      </c>
      <c r="M127" s="113" t="s">
        <v>149</v>
      </c>
      <c r="N127" s="222"/>
      <c r="O127" s="102">
        <f>VLOOKUP(N92,'POINTS SCORE'!$B$10:$AI$39,32,FALSE)</f>
        <v>14</v>
      </c>
      <c r="P127" s="102">
        <f>VLOOKUP(N92,'POINTS SCORE'!$B$39:$AI$78,32,FALSE)</f>
        <v>14</v>
      </c>
      <c r="Q127" s="105" t="s">
        <v>149</v>
      </c>
      <c r="R127" s="222"/>
      <c r="S127" s="102" t="e">
        <f>VLOOKUP(R92,'POINTS SCORE'!$B$10:$AI$39,32,FALSE)</f>
        <v>#N/A</v>
      </c>
      <c r="T127" s="102" t="e">
        <f>VLOOKUP(R92,'POINTS SCORE'!$B$39:$AI$78,32,FALSE)</f>
        <v>#N/A</v>
      </c>
      <c r="U127" s="105" t="s">
        <v>149</v>
      </c>
      <c r="V127" s="222"/>
      <c r="W127" s="102" t="e">
        <f>VLOOKUP(V92,'POINTS SCORE'!$B$10:$AI$39,32,FALSE)</f>
        <v>#N/A</v>
      </c>
      <c r="X127" s="102" t="e">
        <f>VLOOKUP(V92,'POINTS SCORE'!$B$39:$AI$78,32,FALSE)</f>
        <v>#N/A</v>
      </c>
      <c r="Y127" s="105" t="s">
        <v>149</v>
      </c>
      <c r="Z127" s="222"/>
      <c r="AA127" s="102" t="e">
        <f>VLOOKUP(Z92,'POINTS SCORE'!$B$10:$AI$39,32,FALSE)</f>
        <v>#N/A</v>
      </c>
      <c r="AB127" s="102" t="e">
        <f>VLOOKUP(Z92,'POINTS SCORE'!$B$39:$AI$78,32,FALSE)</f>
        <v>#N/A</v>
      </c>
      <c r="AC127" s="105" t="s">
        <v>149</v>
      </c>
      <c r="AD127" s="222"/>
      <c r="AE127" s="102" t="e">
        <f>VLOOKUP(AD92,'POINTS SCORE'!$B$10:$AI$39,32,FALSE)</f>
        <v>#N/A</v>
      </c>
      <c r="AF127" s="106" t="e">
        <f>VLOOKUP(AD92,'POINTS SCORE'!$B$39:$AI$78,32,FALSE)</f>
        <v>#N/A</v>
      </c>
    </row>
    <row r="128" spans="1:32">
      <c r="A128" s="105" t="s">
        <v>149</v>
      </c>
      <c r="B128" s="222" t="s">
        <v>102</v>
      </c>
      <c r="C128" s="102">
        <f>VLOOKUP(B92,'POINTS SCORE'!$B$10:$AI$39,32,FALSE)</f>
        <v>14</v>
      </c>
      <c r="D128" s="111">
        <f>VLOOKUP(B92,'POINTS SCORE'!$B$39:$AI$78,32,FALSE)</f>
        <v>14</v>
      </c>
      <c r="E128" s="113" t="s">
        <v>149</v>
      </c>
      <c r="F128" s="222"/>
      <c r="G128" s="111">
        <f>VLOOKUP(F92,'POINTS SCORE'!$B$10:$AI$39,32,FALSE)</f>
        <v>14</v>
      </c>
      <c r="H128" s="111">
        <f>VLOOKUP(F92,'POINTS SCORE'!$B$39:$AI$78,32,FALSE)</f>
        <v>14</v>
      </c>
      <c r="I128" s="113" t="s">
        <v>149</v>
      </c>
      <c r="J128" s="222"/>
      <c r="K128" s="111">
        <f>VLOOKUP(J92,'POINTS SCORE'!$B$10:$AI$39,32,FALSE)</f>
        <v>14</v>
      </c>
      <c r="L128" s="111">
        <f>VLOOKUP(J92,'POINTS SCORE'!$B$39:$AI$78,32,FALSE)</f>
        <v>14</v>
      </c>
      <c r="M128" s="113" t="s">
        <v>149</v>
      </c>
      <c r="N128" s="222"/>
      <c r="O128" s="102">
        <f>VLOOKUP(N92,'POINTS SCORE'!$B$10:$AI$39,32,FALSE)</f>
        <v>14</v>
      </c>
      <c r="P128" s="102">
        <f>VLOOKUP(N92,'POINTS SCORE'!$B$39:$AI$78,32,FALSE)</f>
        <v>14</v>
      </c>
      <c r="Q128" s="105" t="s">
        <v>149</v>
      </c>
      <c r="R128" s="222"/>
      <c r="S128" s="102" t="e">
        <f>VLOOKUP(R92,'POINTS SCORE'!$B$10:$AI$39,32,FALSE)</f>
        <v>#N/A</v>
      </c>
      <c r="T128" s="102" t="e">
        <f>VLOOKUP(R92,'POINTS SCORE'!$B$39:$AI$78,32,FALSE)</f>
        <v>#N/A</v>
      </c>
      <c r="U128" s="105" t="s">
        <v>149</v>
      </c>
      <c r="V128" s="222"/>
      <c r="W128" s="102" t="e">
        <f>VLOOKUP(V92,'POINTS SCORE'!$B$10:$AI$39,32,FALSE)</f>
        <v>#N/A</v>
      </c>
      <c r="X128" s="102" t="e">
        <f>VLOOKUP(V92,'POINTS SCORE'!$B$39:$AI$78,32,FALSE)</f>
        <v>#N/A</v>
      </c>
      <c r="Y128" s="105" t="s">
        <v>149</v>
      </c>
      <c r="Z128" s="222"/>
      <c r="AA128" s="102" t="e">
        <f>VLOOKUP(Z92,'POINTS SCORE'!$B$10:$AI$39,32,FALSE)</f>
        <v>#N/A</v>
      </c>
      <c r="AB128" s="102" t="e">
        <f>VLOOKUP(Z92,'POINTS SCORE'!$B$39:$AI$78,32,FALSE)</f>
        <v>#N/A</v>
      </c>
      <c r="AC128" s="105" t="s">
        <v>149</v>
      </c>
      <c r="AD128" s="222"/>
      <c r="AE128" s="102" t="e">
        <f>VLOOKUP(AD92,'POINTS SCORE'!$B$10:$AI$39,32,FALSE)</f>
        <v>#N/A</v>
      </c>
      <c r="AF128" s="106" t="e">
        <f>VLOOKUP(AD92,'POINTS SCORE'!$B$39:$AI$78,32,FALSE)</f>
        <v>#N/A</v>
      </c>
    </row>
    <row r="129" spans="1:32">
      <c r="A129" s="105" t="s">
        <v>149</v>
      </c>
      <c r="B129" s="222" t="s">
        <v>132</v>
      </c>
      <c r="C129" s="102">
        <f>VLOOKUP(B92,'POINTS SCORE'!$B$10:$AI$39,32,FALSE)</f>
        <v>14</v>
      </c>
      <c r="D129" s="111">
        <f>VLOOKUP(B92,'POINTS SCORE'!$B$39:$AI$78,33,FALSE)</f>
        <v>14</v>
      </c>
      <c r="E129" s="113" t="s">
        <v>150</v>
      </c>
      <c r="F129" s="222"/>
      <c r="G129" s="111">
        <f>VLOOKUP(F92,'POINTS SCORE'!$B$10:$AI$39,33,FALSE)</f>
        <v>14</v>
      </c>
      <c r="H129" s="111">
        <f>VLOOKUP(F92,'POINTS SCORE'!$B$39:$AI$78,33,FALSE)</f>
        <v>14</v>
      </c>
      <c r="I129" s="113" t="s">
        <v>150</v>
      </c>
      <c r="J129" s="222"/>
      <c r="K129" s="111">
        <f>VLOOKUP(J92,'POINTS SCORE'!$B$10:$AI$39,33,FALSE)</f>
        <v>14</v>
      </c>
      <c r="L129" s="111">
        <f>VLOOKUP(J92,'POINTS SCORE'!$B$39:$AI$78,33,FALSE)</f>
        <v>14</v>
      </c>
      <c r="M129" s="113" t="s">
        <v>150</v>
      </c>
      <c r="N129" s="222"/>
      <c r="O129" s="102">
        <f>VLOOKUP(N92,'POINTS SCORE'!$B$10:$AI$39,33,FALSE)</f>
        <v>14</v>
      </c>
      <c r="P129" s="102">
        <f>VLOOKUP(N92,'POINTS SCORE'!$B$39:$AI$78,33,FALSE)</f>
        <v>14</v>
      </c>
      <c r="Q129" s="105" t="s">
        <v>150</v>
      </c>
      <c r="R129" s="222"/>
      <c r="S129" s="102" t="e">
        <f>VLOOKUP(R92,'POINTS SCORE'!$B$10:$AI$39,33,FALSE)</f>
        <v>#N/A</v>
      </c>
      <c r="T129" s="102" t="e">
        <f>VLOOKUP(R92,'POINTS SCORE'!$B$39:$AI$78,33,FALSE)</f>
        <v>#N/A</v>
      </c>
      <c r="U129" s="105" t="s">
        <v>150</v>
      </c>
      <c r="V129" s="222"/>
      <c r="W129" s="102" t="e">
        <f>VLOOKUP(V92,'POINTS SCORE'!$B$10:$AI$39,33,FALSE)</f>
        <v>#N/A</v>
      </c>
      <c r="X129" s="102" t="e">
        <f>VLOOKUP(V92,'POINTS SCORE'!$B$39:$AI$78,33,FALSE)</f>
        <v>#N/A</v>
      </c>
      <c r="Y129" s="105" t="s">
        <v>150</v>
      </c>
      <c r="Z129" s="222"/>
      <c r="AA129" s="102" t="e">
        <f>VLOOKUP(Z92,'POINTS SCORE'!$B$10:$AI$39,33,FALSE)</f>
        <v>#N/A</v>
      </c>
      <c r="AB129" s="102" t="e">
        <f>VLOOKUP(Z92,'POINTS SCORE'!$B$39:$AI$78,33,FALSE)</f>
        <v>#N/A</v>
      </c>
      <c r="AC129" s="105" t="s">
        <v>150</v>
      </c>
      <c r="AD129" s="222"/>
      <c r="AE129" s="102" t="e">
        <f>VLOOKUP(AD92,'POINTS SCORE'!$B$10:$AI$39,33,FALSE)</f>
        <v>#N/A</v>
      </c>
      <c r="AF129" s="106" t="e">
        <f>VLOOKUP(AD92,'POINTS SCORE'!$B$39:$AI$78,33,FALSE)</f>
        <v>#N/A</v>
      </c>
    </row>
    <row r="130" spans="1:32">
      <c r="A130" s="105" t="s">
        <v>150</v>
      </c>
      <c r="B130" s="222"/>
      <c r="C130" s="102">
        <f>VLOOKUP(B92,'POINTS SCORE'!$B$10:$AI$39,33,FALSE)</f>
        <v>14</v>
      </c>
      <c r="D130" s="111">
        <f>VLOOKUP(B92,'POINTS SCORE'!$B$39:$AI$78,33,FALSE)</f>
        <v>14</v>
      </c>
      <c r="E130" s="113" t="s">
        <v>150</v>
      </c>
      <c r="F130" s="222"/>
      <c r="G130" s="111">
        <f>VLOOKUP(F92,'POINTS SCORE'!$B$10:$AI$39,33,FALSE)</f>
        <v>14</v>
      </c>
      <c r="H130" s="111">
        <f>VLOOKUP(F92,'POINTS SCORE'!$B$39:$AI$78,33,FALSE)</f>
        <v>14</v>
      </c>
      <c r="I130" s="113" t="s">
        <v>150</v>
      </c>
      <c r="J130" s="222"/>
      <c r="K130" s="111">
        <f>VLOOKUP(J92,'POINTS SCORE'!$B$10:$AI$39,33,FALSE)</f>
        <v>14</v>
      </c>
      <c r="L130" s="111">
        <f>VLOOKUP(J92,'POINTS SCORE'!$B$39:$AI$78,33,FALSE)</f>
        <v>14</v>
      </c>
      <c r="M130" s="113" t="s">
        <v>150</v>
      </c>
      <c r="N130" s="222"/>
      <c r="O130" s="102">
        <f>VLOOKUP(N92,'POINTS SCORE'!$B$10:$AI$39,33,FALSE)</f>
        <v>14</v>
      </c>
      <c r="P130" s="102">
        <f>VLOOKUP(N92,'POINTS SCORE'!$B$39:$AI$78,33,FALSE)</f>
        <v>14</v>
      </c>
      <c r="Q130" s="105" t="s">
        <v>150</v>
      </c>
      <c r="R130" s="222"/>
      <c r="S130" s="102" t="e">
        <f>VLOOKUP(R92,'POINTS SCORE'!$B$10:$AI$39,33,FALSE)</f>
        <v>#N/A</v>
      </c>
      <c r="T130" s="102" t="e">
        <f>VLOOKUP(R92,'POINTS SCORE'!$B$39:$AI$78,33,FALSE)</f>
        <v>#N/A</v>
      </c>
      <c r="U130" s="105" t="s">
        <v>150</v>
      </c>
      <c r="V130" s="222"/>
      <c r="W130" s="102" t="e">
        <f>VLOOKUP(V92,'POINTS SCORE'!$B$10:$AI$39,33,FALSE)</f>
        <v>#N/A</v>
      </c>
      <c r="X130" s="102" t="e">
        <f>VLOOKUP(V92,'POINTS SCORE'!$B$39:$AI$78,33,FALSE)</f>
        <v>#N/A</v>
      </c>
      <c r="Y130" s="105" t="s">
        <v>150</v>
      </c>
      <c r="Z130" s="222"/>
      <c r="AA130" s="102" t="e">
        <f>VLOOKUP(Z92,'POINTS SCORE'!$B$10:$AI$39,33,FALSE)</f>
        <v>#N/A</v>
      </c>
      <c r="AB130" s="102" t="e">
        <f>VLOOKUP(Z92,'POINTS SCORE'!$B$39:$AI$78,33,FALSE)</f>
        <v>#N/A</v>
      </c>
      <c r="AC130" s="105" t="s">
        <v>150</v>
      </c>
      <c r="AD130" s="222"/>
      <c r="AE130" s="102" t="e">
        <f>VLOOKUP(AD92,'POINTS SCORE'!$B$10:$AI$39,33,FALSE)</f>
        <v>#N/A</v>
      </c>
      <c r="AF130" s="106" t="e">
        <f>VLOOKUP(AD92,'POINTS SCORE'!$B$39:$AI$78,33,FALSE)</f>
        <v>#N/A</v>
      </c>
    </row>
    <row r="131" spans="1:32">
      <c r="A131" s="105" t="s">
        <v>150</v>
      </c>
      <c r="B131" s="222"/>
      <c r="C131" s="102">
        <f>VLOOKUP(B92,'POINTS SCORE'!$B$10:$AI$39,33,FALSE)</f>
        <v>14</v>
      </c>
      <c r="D131" s="111">
        <f>VLOOKUP(B92,'POINTS SCORE'!$B$39:$AI$78,33,FALSE)</f>
        <v>14</v>
      </c>
      <c r="E131" s="113" t="s">
        <v>150</v>
      </c>
      <c r="F131" s="222"/>
      <c r="G131" s="111">
        <f>VLOOKUP(F92,'POINTS SCORE'!$B$10:$AI$39,33,FALSE)</f>
        <v>14</v>
      </c>
      <c r="H131" s="111">
        <f>VLOOKUP(F92,'POINTS SCORE'!$B$39:$AI$78,33,FALSE)</f>
        <v>14</v>
      </c>
      <c r="I131" s="113" t="s">
        <v>150</v>
      </c>
      <c r="J131" s="222"/>
      <c r="K131" s="111">
        <f>VLOOKUP(J92,'POINTS SCORE'!$B$10:$AI$39,33,FALSE)</f>
        <v>14</v>
      </c>
      <c r="L131" s="111">
        <f>VLOOKUP(J92,'POINTS SCORE'!$B$39:$AI$78,33,FALSE)</f>
        <v>14</v>
      </c>
      <c r="M131" s="113" t="s">
        <v>150</v>
      </c>
      <c r="N131" s="222"/>
      <c r="O131" s="102">
        <f>VLOOKUP(N92,'POINTS SCORE'!$B$10:$AI$39,33,FALSE)</f>
        <v>14</v>
      </c>
      <c r="P131" s="102">
        <f>VLOOKUP(N92,'POINTS SCORE'!$B$39:$AI$78,33,FALSE)</f>
        <v>14</v>
      </c>
      <c r="Q131" s="105" t="s">
        <v>150</v>
      </c>
      <c r="R131" s="222"/>
      <c r="S131" s="102" t="e">
        <f>VLOOKUP(R92,'POINTS SCORE'!$B$10:$AI$39,33,FALSE)</f>
        <v>#N/A</v>
      </c>
      <c r="T131" s="102" t="e">
        <f>VLOOKUP(R92,'POINTS SCORE'!$B$39:$AI$78,33,FALSE)</f>
        <v>#N/A</v>
      </c>
      <c r="U131" s="105" t="s">
        <v>150</v>
      </c>
      <c r="V131" s="222"/>
      <c r="W131" s="102" t="e">
        <f>VLOOKUP(V92,'POINTS SCORE'!$B$10:$AI$39,33,FALSE)</f>
        <v>#N/A</v>
      </c>
      <c r="X131" s="102" t="e">
        <f>VLOOKUP(V92,'POINTS SCORE'!$B$39:$AI$78,33,FALSE)</f>
        <v>#N/A</v>
      </c>
      <c r="Y131" s="105" t="s">
        <v>150</v>
      </c>
      <c r="Z131" s="222"/>
      <c r="AA131" s="102" t="e">
        <f>VLOOKUP(Z92,'POINTS SCORE'!$B$10:$AI$39,33,FALSE)</f>
        <v>#N/A</v>
      </c>
      <c r="AB131" s="102" t="e">
        <f>VLOOKUP(Z92,'POINTS SCORE'!$B$39:$AI$78,33,FALSE)</f>
        <v>#N/A</v>
      </c>
      <c r="AC131" s="105" t="s">
        <v>150</v>
      </c>
      <c r="AD131" s="222"/>
      <c r="AE131" s="102" t="e">
        <f>VLOOKUP(AD92,'POINTS SCORE'!$B$10:$AI$39,33,FALSE)</f>
        <v>#N/A</v>
      </c>
      <c r="AF131" s="106" t="e">
        <f>VLOOKUP(AD92,'POINTS SCORE'!$B$39:$AI$78,33,FALSE)</f>
        <v>#N/A</v>
      </c>
    </row>
    <row r="132" spans="1:32">
      <c r="A132" s="105" t="s">
        <v>151</v>
      </c>
      <c r="B132" s="222"/>
      <c r="C132" s="102">
        <f>VLOOKUP(B92,'POINTS SCORE'!$B$10:$AI$39,34,FALSE)</f>
        <v>0</v>
      </c>
      <c r="D132" s="111">
        <f>VLOOKUP(B92,'POINTS SCORE'!$B$39:$AI$78,34,FALSE)</f>
        <v>0</v>
      </c>
      <c r="E132" s="113" t="s">
        <v>151</v>
      </c>
      <c r="F132" s="222"/>
      <c r="G132" s="111">
        <f>VLOOKUP(F92,'POINTS SCORE'!$B$10:$AI$39,34,FALSE)</f>
        <v>0</v>
      </c>
      <c r="H132" s="111">
        <f>VLOOKUP(F92,'POINTS SCORE'!$B$39:$AI$78,34,FALSE)</f>
        <v>0</v>
      </c>
      <c r="I132" s="113" t="s">
        <v>151</v>
      </c>
      <c r="J132" s="222"/>
      <c r="K132" s="111">
        <f>VLOOKUP(J92,'POINTS SCORE'!$B$10:$AI$39,34,FALSE)</f>
        <v>0</v>
      </c>
      <c r="L132" s="111">
        <f>VLOOKUP(J92,'POINTS SCORE'!$B$39:$AI$78,34,FALSE)</f>
        <v>0</v>
      </c>
      <c r="M132" s="113" t="s">
        <v>151</v>
      </c>
      <c r="N132" s="222"/>
      <c r="O132" s="102">
        <f>VLOOKUP(N92,'POINTS SCORE'!$B$10:$AI$39,34,FALSE)</f>
        <v>0</v>
      </c>
      <c r="P132" s="102">
        <f>VLOOKUP(N92,'POINTS SCORE'!$B$39:$AI$78,34,FALSE)</f>
        <v>0</v>
      </c>
      <c r="Q132" s="105" t="s">
        <v>151</v>
      </c>
      <c r="R132" s="222"/>
      <c r="S132" s="102" t="e">
        <f>VLOOKUP(R92,'POINTS SCORE'!$B$10:$AI$39,34,FALSE)</f>
        <v>#N/A</v>
      </c>
      <c r="T132" s="102" t="e">
        <f>VLOOKUP(R92,'POINTS SCORE'!$B$39:$AI$78,34,FALSE)</f>
        <v>#N/A</v>
      </c>
      <c r="U132" s="105" t="s">
        <v>151</v>
      </c>
      <c r="V132" s="222"/>
      <c r="W132" s="102" t="e">
        <f>VLOOKUP(V92,'POINTS SCORE'!$B$10:$AI$39,34,FALSE)</f>
        <v>#N/A</v>
      </c>
      <c r="X132" s="102" t="e">
        <f>VLOOKUP(V92,'POINTS SCORE'!$B$39:$AI$78,34,FALSE)</f>
        <v>#N/A</v>
      </c>
      <c r="Y132" s="105" t="s">
        <v>151</v>
      </c>
      <c r="Z132" s="222"/>
      <c r="AA132" s="102" t="e">
        <f>VLOOKUP(Z92,'POINTS SCORE'!$B$10:$AI$39,34,FALSE)</f>
        <v>#N/A</v>
      </c>
      <c r="AB132" s="102" t="e">
        <f>VLOOKUP(Z92,'POINTS SCORE'!$B$39:$AI$78,34,FALSE)</f>
        <v>#N/A</v>
      </c>
      <c r="AC132" s="105" t="s">
        <v>151</v>
      </c>
      <c r="AD132" s="222"/>
      <c r="AE132" s="102" t="e">
        <f>VLOOKUP(AD92,'POINTS SCORE'!$B$10:$AI$39,34,FALSE)</f>
        <v>#N/A</v>
      </c>
      <c r="AF132" s="106" t="e">
        <f>VLOOKUP(AD92,'POINTS SCORE'!$B$39:$AI$78,34,FALSE)</f>
        <v>#N/A</v>
      </c>
    </row>
    <row r="133" spans="1:32">
      <c r="A133" s="105" t="s">
        <v>151</v>
      </c>
      <c r="B133" s="222"/>
      <c r="C133" s="102">
        <f>VLOOKUP(B92,'POINTS SCORE'!$B$10:$AI$39,34,FALSE)</f>
        <v>0</v>
      </c>
      <c r="D133" s="111">
        <f>VLOOKUP(B92,'POINTS SCORE'!$B$39:$AI$78,34,FALSE)</f>
        <v>0</v>
      </c>
      <c r="E133" s="113" t="s">
        <v>151</v>
      </c>
      <c r="F133" s="222"/>
      <c r="G133" s="111">
        <f>VLOOKUP(F92,'POINTS SCORE'!$B$10:$AI$39,34,FALSE)</f>
        <v>0</v>
      </c>
      <c r="H133" s="111">
        <f>VLOOKUP(F92,'POINTS SCORE'!$B$39:$AI$78,34,FALSE)</f>
        <v>0</v>
      </c>
      <c r="I133" s="113" t="s">
        <v>151</v>
      </c>
      <c r="J133" s="222"/>
      <c r="K133" s="111">
        <f>VLOOKUP(J92,'POINTS SCORE'!$B$10:$AI$39,34,FALSE)</f>
        <v>0</v>
      </c>
      <c r="L133" s="111">
        <f>VLOOKUP(J92,'POINTS SCORE'!$B$39:$AI$78,34,FALSE)</f>
        <v>0</v>
      </c>
      <c r="M133" s="113" t="s">
        <v>151</v>
      </c>
      <c r="N133" s="222"/>
      <c r="O133" s="102">
        <f>VLOOKUP(N92,'POINTS SCORE'!$B$10:$AI$39,34,FALSE)</f>
        <v>0</v>
      </c>
      <c r="P133" s="102">
        <f>VLOOKUP(N92,'POINTS SCORE'!$B$39:$AI$78,34,FALSE)</f>
        <v>0</v>
      </c>
      <c r="Q133" s="105" t="s">
        <v>151</v>
      </c>
      <c r="R133" s="222"/>
      <c r="S133" s="102" t="e">
        <f>VLOOKUP(R92,'POINTS SCORE'!$B$10:$AI$39,34,FALSE)</f>
        <v>#N/A</v>
      </c>
      <c r="T133" s="102" t="e">
        <f>VLOOKUP(R92,'POINTS SCORE'!$B$39:$AI$78,34,FALSE)</f>
        <v>#N/A</v>
      </c>
      <c r="U133" s="105" t="s">
        <v>151</v>
      </c>
      <c r="V133" s="222"/>
      <c r="W133" s="102" t="e">
        <f>VLOOKUP(V92,'POINTS SCORE'!$B$10:$AI$39,34,FALSE)</f>
        <v>#N/A</v>
      </c>
      <c r="X133" s="102" t="e">
        <f>VLOOKUP(V92,'POINTS SCORE'!$B$39:$AI$78,34,FALSE)</f>
        <v>#N/A</v>
      </c>
      <c r="Y133" s="105" t="s">
        <v>151</v>
      </c>
      <c r="Z133" s="222"/>
      <c r="AA133" s="102" t="e">
        <f>VLOOKUP(Z92,'POINTS SCORE'!$B$10:$AI$39,34,FALSE)</f>
        <v>#N/A</v>
      </c>
      <c r="AB133" s="102" t="e">
        <f>VLOOKUP(Z92,'POINTS SCORE'!$B$39:$AI$78,34,FALSE)</f>
        <v>#N/A</v>
      </c>
      <c r="AC133" s="105" t="s">
        <v>151</v>
      </c>
      <c r="AD133" s="222"/>
      <c r="AE133" s="102" t="e">
        <f>VLOOKUP(AD92,'POINTS SCORE'!$B$10:$AI$39,34,FALSE)</f>
        <v>#N/A</v>
      </c>
      <c r="AF133" s="106" t="e">
        <f>VLOOKUP(AD92,'POINTS SCORE'!$B$39:$AI$78,34,FALSE)</f>
        <v>#N/A</v>
      </c>
    </row>
    <row r="134" spans="1:32">
      <c r="A134" s="105" t="s">
        <v>151</v>
      </c>
      <c r="B134" s="222"/>
      <c r="C134" s="102">
        <f>VLOOKUP(B92,'POINTS SCORE'!$B$10:$AI$39,34,FALSE)</f>
        <v>0</v>
      </c>
      <c r="D134" s="111">
        <f>VLOOKUP(B92,'POINTS SCORE'!$B$39:$AI$78,34,FALSE)</f>
        <v>0</v>
      </c>
      <c r="E134" s="113" t="s">
        <v>151</v>
      </c>
      <c r="F134" s="222"/>
      <c r="G134" s="111">
        <f>VLOOKUP(F92,'POINTS SCORE'!$B$10:$AI$39,34,FALSE)</f>
        <v>0</v>
      </c>
      <c r="H134" s="111">
        <f>VLOOKUP(F92,'POINTS SCORE'!$B$39:$AI$78,34,FALSE)</f>
        <v>0</v>
      </c>
      <c r="I134" s="113" t="s">
        <v>151</v>
      </c>
      <c r="J134" s="222"/>
      <c r="K134" s="111">
        <f>VLOOKUP(J92,'POINTS SCORE'!$B$10:$AI$39,34,FALSE)</f>
        <v>0</v>
      </c>
      <c r="L134" s="111">
        <f>VLOOKUP(J92,'POINTS SCORE'!$B$39:$AI$78,34,FALSE)</f>
        <v>0</v>
      </c>
      <c r="M134" s="113" t="s">
        <v>151</v>
      </c>
      <c r="N134" s="222"/>
      <c r="O134" s="102">
        <f>VLOOKUP(N92,'POINTS SCORE'!$B$10:$AI$39,34,FALSE)</f>
        <v>0</v>
      </c>
      <c r="P134" s="102">
        <f>VLOOKUP(N92,'POINTS SCORE'!$B$39:$AI$78,34,FALSE)</f>
        <v>0</v>
      </c>
      <c r="Q134" s="105" t="s">
        <v>151</v>
      </c>
      <c r="R134" s="222"/>
      <c r="S134" s="102" t="e">
        <f>VLOOKUP(R92,'POINTS SCORE'!$B$10:$AI$39,34,FALSE)</f>
        <v>#N/A</v>
      </c>
      <c r="T134" s="102" t="e">
        <f>VLOOKUP(R92,'POINTS SCORE'!$B$39:$AI$78,34,FALSE)</f>
        <v>#N/A</v>
      </c>
      <c r="U134" s="105" t="s">
        <v>151</v>
      </c>
      <c r="V134" s="222"/>
      <c r="W134" s="102" t="e">
        <f>VLOOKUP(V92,'POINTS SCORE'!$B$10:$AI$39,34,FALSE)</f>
        <v>#N/A</v>
      </c>
      <c r="X134" s="102" t="e">
        <f>VLOOKUP(V92,'POINTS SCORE'!$B$39:$AI$78,34,FALSE)</f>
        <v>#N/A</v>
      </c>
      <c r="Y134" s="105" t="s">
        <v>151</v>
      </c>
      <c r="Z134" s="222"/>
      <c r="AA134" s="102" t="e">
        <f>VLOOKUP(Z92,'POINTS SCORE'!$B$10:$AI$39,34,FALSE)</f>
        <v>#N/A</v>
      </c>
      <c r="AB134" s="102" t="e">
        <f>VLOOKUP(Z92,'POINTS SCORE'!$B$39:$AI$78,34,FALSE)</f>
        <v>#N/A</v>
      </c>
      <c r="AC134" s="105" t="s">
        <v>151</v>
      </c>
      <c r="AD134" s="222"/>
      <c r="AE134" s="102" t="e">
        <f>VLOOKUP(AD92,'POINTS SCORE'!$B$10:$AI$39,34,FALSE)</f>
        <v>#N/A</v>
      </c>
      <c r="AF134" s="106" t="e">
        <f>VLOOKUP(AD92,'POINTS SCORE'!$B$39:$AI$78,34,FALSE)</f>
        <v>#N/A</v>
      </c>
    </row>
    <row r="135" spans="1:32">
      <c r="A135" s="105"/>
      <c r="E135" s="113"/>
      <c r="H135" s="112"/>
      <c r="I135" s="113"/>
      <c r="L135" s="112"/>
      <c r="M135" s="113"/>
      <c r="P135" s="106"/>
      <c r="Q135" s="105"/>
      <c r="T135" s="106"/>
      <c r="U135" s="105"/>
      <c r="X135" s="106"/>
      <c r="Y135" s="105"/>
      <c r="AB135" s="106"/>
      <c r="AC135" s="105"/>
      <c r="AF135" s="106"/>
    </row>
    <row r="136" spans="1:32" ht="13.5" thickBot="1">
      <c r="A136" s="158"/>
      <c r="B136" s="159"/>
      <c r="C136" s="159"/>
      <c r="D136" s="183"/>
      <c r="E136" s="186"/>
      <c r="F136" s="183"/>
      <c r="G136" s="183"/>
      <c r="H136" s="182"/>
      <c r="I136" s="186"/>
      <c r="J136" s="183"/>
      <c r="K136" s="183"/>
      <c r="L136" s="182"/>
      <c r="M136" s="186"/>
      <c r="N136" s="183"/>
      <c r="O136" s="159"/>
      <c r="P136" s="163"/>
      <c r="Q136" s="158"/>
      <c r="R136" s="159"/>
      <c r="S136" s="159"/>
      <c r="T136" s="163"/>
      <c r="U136" s="158"/>
      <c r="V136" s="159"/>
      <c r="W136" s="159"/>
      <c r="X136" s="163"/>
      <c r="Y136" s="158"/>
      <c r="Z136" s="159"/>
      <c r="AA136" s="159"/>
      <c r="AB136" s="163"/>
      <c r="AC136" s="158"/>
      <c r="AD136" s="159"/>
      <c r="AE136" s="159"/>
      <c r="AF136" s="163"/>
    </row>
  </sheetData>
  <autoFilter ref="A5:O84" xr:uid="{7D2A5477-ECEA-472A-B5C7-57BB9E17FD70}">
    <sortState xmlns:xlrd2="http://schemas.microsoft.com/office/spreadsheetml/2017/richdata2" ref="A6:O30">
      <sortCondition descending="1" ref="D5:D84"/>
    </sortState>
  </autoFilter>
  <mergeCells count="9">
    <mergeCell ref="Q89:T89"/>
    <mergeCell ref="U89:X89"/>
    <mergeCell ref="Y89:AB89"/>
    <mergeCell ref="AC89:AF89"/>
    <mergeCell ref="D2:E2"/>
    <mergeCell ref="A89:D89"/>
    <mergeCell ref="E89:H89"/>
    <mergeCell ref="I89:L89"/>
    <mergeCell ref="M89:P89"/>
  </mergeCells>
  <phoneticPr fontId="0" type="noConversion"/>
  <pageMargins left="0.39370078740157483" right="0.35433070866141736" top="0.98425196850393704" bottom="0.98425196850393704" header="0.51181102362204722" footer="0.51181102362204722"/>
  <pageSetup paperSize="9" scale="61" orientation="landscape" horizontalDpi="4294967294" verticalDpi="4294967294"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36" id="{A791429B-85A5-4893-8594-A5443806141C}">
            <xm:f>VLOOKUP(B93,'Club Member Export'!$D:$D,1,FALSE)=B93</xm:f>
            <x14:dxf>
              <fill>
                <patternFill>
                  <bgColor rgb="FFFFFF00"/>
                </patternFill>
              </fill>
            </x14:dxf>
          </x14:cfRule>
          <xm:sqref>B93:B134 F93:F134 J93:J134 N93:N134 R93:R134 V93:V134 Z93:Z134 AD93:AD134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11111">
    <tabColor theme="5" tint="-0.249977111117893"/>
    <pageSetUpPr fitToPage="1"/>
  </sheetPr>
  <dimension ref="A1:AF136"/>
  <sheetViews>
    <sheetView workbookViewId="0"/>
  </sheetViews>
  <sheetFormatPr defaultColWidth="8.85546875" defaultRowHeight="12.75"/>
  <cols>
    <col min="1" max="1" width="15.5703125" style="102" customWidth="1"/>
    <col min="2" max="2" width="22.5703125" style="102" customWidth="1"/>
    <col min="3" max="3" width="19.42578125" style="102" bestFit="1" customWidth="1"/>
    <col min="4" max="4" width="24.7109375" style="111" bestFit="1" customWidth="1"/>
    <col min="5" max="5" width="14.5703125" style="111" customWidth="1"/>
    <col min="6" max="6" width="14.85546875" style="111" bestFit="1" customWidth="1"/>
    <col min="7" max="13" width="14.5703125" style="111" customWidth="1"/>
    <col min="14" max="14" width="15.7109375" style="111" bestFit="1" customWidth="1"/>
    <col min="15" max="44" width="12.5703125" style="102" customWidth="1"/>
    <col min="45" max="16384" width="8.85546875" style="102"/>
  </cols>
  <sheetData>
    <row r="1" spans="1:15" ht="15" customHeight="1"/>
    <row r="2" spans="1:15" ht="15" customHeight="1">
      <c r="B2" s="101" t="s">
        <v>6</v>
      </c>
      <c r="C2" s="140" t="s">
        <v>69</v>
      </c>
      <c r="E2" s="254"/>
      <c r="F2" s="254"/>
    </row>
    <row r="3" spans="1:15" ht="15" customHeight="1"/>
    <row r="4" spans="1:15" ht="15" customHeight="1">
      <c r="A4" s="11"/>
      <c r="C4" s="147"/>
    </row>
    <row r="5" spans="1:15" s="107" customFormat="1" ht="15" customHeight="1">
      <c r="A5" s="110" t="s">
        <v>9</v>
      </c>
      <c r="B5" s="72" t="s">
        <v>8</v>
      </c>
      <c r="C5" s="72" t="s">
        <v>5</v>
      </c>
      <c r="D5" s="110" t="s">
        <v>10</v>
      </c>
      <c r="E5" s="164" t="s">
        <v>152</v>
      </c>
      <c r="F5" s="165" t="s">
        <v>153</v>
      </c>
      <c r="G5" s="166" t="s">
        <v>0</v>
      </c>
      <c r="H5" s="188" t="s">
        <v>51</v>
      </c>
      <c r="I5" s="179" t="s">
        <v>154</v>
      </c>
      <c r="J5" s="169" t="s">
        <v>155</v>
      </c>
      <c r="K5" s="170" t="s">
        <v>4</v>
      </c>
      <c r="L5" s="171" t="s">
        <v>156</v>
      </c>
      <c r="M5" s="201" t="s">
        <v>157</v>
      </c>
      <c r="N5" s="173" t="s">
        <v>158</v>
      </c>
      <c r="O5" s="174" t="s">
        <v>21</v>
      </c>
    </row>
    <row r="6" spans="1:15" ht="15" customHeight="1">
      <c r="A6" s="59" t="s">
        <v>281</v>
      </c>
      <c r="B6" s="184" t="s">
        <v>134</v>
      </c>
      <c r="C6" s="187">
        <f t="shared" ref="C6:C30" si="0">SUM(E6:O6)</f>
        <v>79</v>
      </c>
      <c r="D6" s="175">
        <f>SUM(E6:O6)-MIN(E6:I6)</f>
        <v>68</v>
      </c>
      <c r="E6" s="122">
        <f t="shared" ref="E6:E30" si="1">IFERROR(VLOOKUP(B6,$B$93:$C$134,2,FALSE),0)</f>
        <v>14</v>
      </c>
      <c r="F6" s="122">
        <f t="shared" ref="F6:F30" si="2">IFERROR(VLOOKUP(B6,$F$93:$G$134,2,FALSE),0)</f>
        <v>18</v>
      </c>
      <c r="G6" s="181"/>
      <c r="H6" s="122">
        <f t="shared" ref="H6:H30" si="3">IFERROR(VLOOKUP(B6,$J$93:$K$134,2,FALSE),0)</f>
        <v>11</v>
      </c>
      <c r="I6" s="122">
        <f t="shared" ref="I6:I30" si="4">IFERROR(VLOOKUP(B6,$N$93:$O$134,2,FALSE),0)</f>
        <v>36</v>
      </c>
      <c r="J6" s="122">
        <f t="shared" ref="J6:J30" si="5">IFERROR(VLOOKUP(B6,$R$93:$S$134,2,FALSE),0)</f>
        <v>0</v>
      </c>
      <c r="K6" s="181"/>
      <c r="L6" s="122">
        <f t="shared" ref="L6:L30" si="6">IFERROR(VLOOKUP(B6,$V$93:$W$134,2,FALSE),0)</f>
        <v>0</v>
      </c>
      <c r="M6" s="122">
        <f t="shared" ref="M6:M30" si="7">IFERROR(VLOOKUP(B6,$Z$93:$AA$134,2,FALSE),0)</f>
        <v>0</v>
      </c>
      <c r="N6" s="122">
        <f t="shared" ref="N6:N30" si="8">IFERROR(VLOOKUP(B6,$AD$93:$AE$134,2,FALSE),0)</f>
        <v>0</v>
      </c>
      <c r="O6" s="181"/>
    </row>
    <row r="7" spans="1:15" ht="15" customHeight="1">
      <c r="A7" s="59" t="s">
        <v>47</v>
      </c>
      <c r="B7" s="184" t="s">
        <v>133</v>
      </c>
      <c r="C7" s="187">
        <f t="shared" si="0"/>
        <v>57</v>
      </c>
      <c r="D7" s="175">
        <f t="shared" ref="D7:D70" si="9">SUM(E7:O7)-MIN(E7:I7)</f>
        <v>57</v>
      </c>
      <c r="E7" s="122">
        <f t="shared" si="1"/>
        <v>22</v>
      </c>
      <c r="F7" s="122">
        <f t="shared" si="2"/>
        <v>21</v>
      </c>
      <c r="G7" s="123"/>
      <c r="H7" s="122">
        <f t="shared" si="3"/>
        <v>0</v>
      </c>
      <c r="I7" s="122">
        <f t="shared" si="4"/>
        <v>14</v>
      </c>
      <c r="J7" s="122">
        <f t="shared" si="5"/>
        <v>0</v>
      </c>
      <c r="K7" s="123"/>
      <c r="L7" s="122">
        <f t="shared" si="6"/>
        <v>0</v>
      </c>
      <c r="M7" s="122">
        <f t="shared" si="7"/>
        <v>0</v>
      </c>
      <c r="N7" s="122">
        <f t="shared" si="8"/>
        <v>0</v>
      </c>
      <c r="O7" s="123"/>
    </row>
    <row r="8" spans="1:15" ht="15" customHeight="1">
      <c r="A8" s="59" t="s">
        <v>47</v>
      </c>
      <c r="B8" s="96" t="s">
        <v>2616</v>
      </c>
      <c r="C8" s="187">
        <f t="shared" si="0"/>
        <v>20</v>
      </c>
      <c r="D8" s="175">
        <f t="shared" si="9"/>
        <v>20</v>
      </c>
      <c r="E8" s="122">
        <f t="shared" si="1"/>
        <v>0</v>
      </c>
      <c r="F8" s="122">
        <f t="shared" si="2"/>
        <v>0</v>
      </c>
      <c r="G8" s="123"/>
      <c r="H8" s="122">
        <f t="shared" si="3"/>
        <v>0</v>
      </c>
      <c r="I8" s="122">
        <f t="shared" si="4"/>
        <v>20</v>
      </c>
      <c r="J8" s="122">
        <f t="shared" si="5"/>
        <v>0</v>
      </c>
      <c r="K8" s="123"/>
      <c r="L8" s="122">
        <f t="shared" si="6"/>
        <v>0</v>
      </c>
      <c r="M8" s="122">
        <f t="shared" si="7"/>
        <v>0</v>
      </c>
      <c r="N8" s="122">
        <f t="shared" si="8"/>
        <v>0</v>
      </c>
      <c r="O8" s="123"/>
    </row>
    <row r="9" spans="1:15" ht="15" customHeight="1">
      <c r="A9" s="59"/>
      <c r="B9" s="96"/>
      <c r="C9" s="187">
        <f t="shared" si="0"/>
        <v>0</v>
      </c>
      <c r="D9" s="175">
        <f t="shared" si="9"/>
        <v>0</v>
      </c>
      <c r="E9" s="122">
        <f t="shared" si="1"/>
        <v>0</v>
      </c>
      <c r="F9" s="122">
        <f t="shared" si="2"/>
        <v>0</v>
      </c>
      <c r="G9" s="181"/>
      <c r="H9" s="122">
        <f t="shared" si="3"/>
        <v>0</v>
      </c>
      <c r="I9" s="122">
        <f t="shared" si="4"/>
        <v>0</v>
      </c>
      <c r="J9" s="122">
        <f t="shared" si="5"/>
        <v>0</v>
      </c>
      <c r="K9" s="181"/>
      <c r="L9" s="122">
        <f t="shared" si="6"/>
        <v>0</v>
      </c>
      <c r="M9" s="122">
        <f t="shared" si="7"/>
        <v>0</v>
      </c>
      <c r="N9" s="122">
        <f t="shared" si="8"/>
        <v>0</v>
      </c>
      <c r="O9" s="181"/>
    </row>
    <row r="10" spans="1:15" ht="15" customHeight="1">
      <c r="A10" s="59"/>
      <c r="B10" s="96"/>
      <c r="C10" s="187">
        <f t="shared" si="0"/>
        <v>0</v>
      </c>
      <c r="D10" s="175">
        <f t="shared" si="9"/>
        <v>0</v>
      </c>
      <c r="E10" s="122">
        <f t="shared" si="1"/>
        <v>0</v>
      </c>
      <c r="F10" s="122">
        <f t="shared" si="2"/>
        <v>0</v>
      </c>
      <c r="G10" s="123"/>
      <c r="H10" s="122">
        <f t="shared" si="3"/>
        <v>0</v>
      </c>
      <c r="I10" s="122">
        <f t="shared" si="4"/>
        <v>0</v>
      </c>
      <c r="J10" s="122">
        <f t="shared" si="5"/>
        <v>0</v>
      </c>
      <c r="K10" s="123"/>
      <c r="L10" s="122">
        <f t="shared" si="6"/>
        <v>0</v>
      </c>
      <c r="M10" s="122">
        <f t="shared" si="7"/>
        <v>0</v>
      </c>
      <c r="N10" s="122">
        <f t="shared" si="8"/>
        <v>0</v>
      </c>
      <c r="O10" s="123"/>
    </row>
    <row r="11" spans="1:15" ht="15" customHeight="1">
      <c r="A11" s="59"/>
      <c r="B11" s="96"/>
      <c r="C11" s="187">
        <f t="shared" si="0"/>
        <v>0</v>
      </c>
      <c r="D11" s="175">
        <f t="shared" si="9"/>
        <v>0</v>
      </c>
      <c r="E11" s="122">
        <f t="shared" si="1"/>
        <v>0</v>
      </c>
      <c r="F11" s="122">
        <f t="shared" si="2"/>
        <v>0</v>
      </c>
      <c r="G11" s="123"/>
      <c r="H11" s="122">
        <f t="shared" si="3"/>
        <v>0</v>
      </c>
      <c r="I11" s="122">
        <f t="shared" si="4"/>
        <v>0</v>
      </c>
      <c r="J11" s="122">
        <f t="shared" si="5"/>
        <v>0</v>
      </c>
      <c r="K11" s="123"/>
      <c r="L11" s="122">
        <f t="shared" si="6"/>
        <v>0</v>
      </c>
      <c r="M11" s="122">
        <f t="shared" si="7"/>
        <v>0</v>
      </c>
      <c r="N11" s="122">
        <f t="shared" si="8"/>
        <v>0</v>
      </c>
      <c r="O11" s="123"/>
    </row>
    <row r="12" spans="1:15" ht="15" customHeight="1">
      <c r="A12" s="59"/>
      <c r="B12" s="96"/>
      <c r="C12" s="187">
        <f t="shared" si="0"/>
        <v>0</v>
      </c>
      <c r="D12" s="175">
        <f t="shared" si="9"/>
        <v>0</v>
      </c>
      <c r="E12" s="122">
        <f t="shared" si="1"/>
        <v>0</v>
      </c>
      <c r="F12" s="122">
        <f t="shared" si="2"/>
        <v>0</v>
      </c>
      <c r="G12" s="181"/>
      <c r="H12" s="122">
        <f t="shared" si="3"/>
        <v>0</v>
      </c>
      <c r="I12" s="122">
        <f t="shared" si="4"/>
        <v>0</v>
      </c>
      <c r="J12" s="122">
        <f t="shared" si="5"/>
        <v>0</v>
      </c>
      <c r="K12" s="181"/>
      <c r="L12" s="122">
        <f t="shared" si="6"/>
        <v>0</v>
      </c>
      <c r="M12" s="122">
        <f t="shared" si="7"/>
        <v>0</v>
      </c>
      <c r="N12" s="122">
        <f t="shared" si="8"/>
        <v>0</v>
      </c>
      <c r="O12" s="181"/>
    </row>
    <row r="13" spans="1:15" ht="15" customHeight="1">
      <c r="A13" s="59"/>
      <c r="B13" s="96"/>
      <c r="C13" s="187">
        <f t="shared" si="0"/>
        <v>0</v>
      </c>
      <c r="D13" s="175">
        <f t="shared" si="9"/>
        <v>0</v>
      </c>
      <c r="E13" s="122">
        <f t="shared" si="1"/>
        <v>0</v>
      </c>
      <c r="F13" s="122">
        <f t="shared" si="2"/>
        <v>0</v>
      </c>
      <c r="G13" s="181"/>
      <c r="H13" s="122">
        <f t="shared" si="3"/>
        <v>0</v>
      </c>
      <c r="I13" s="122">
        <f t="shared" si="4"/>
        <v>0</v>
      </c>
      <c r="J13" s="122">
        <f t="shared" si="5"/>
        <v>0</v>
      </c>
      <c r="K13" s="181"/>
      <c r="L13" s="122">
        <f t="shared" si="6"/>
        <v>0</v>
      </c>
      <c r="M13" s="122">
        <f t="shared" si="7"/>
        <v>0</v>
      </c>
      <c r="N13" s="122">
        <f t="shared" si="8"/>
        <v>0</v>
      </c>
      <c r="O13" s="181"/>
    </row>
    <row r="14" spans="1:15" ht="15" customHeight="1">
      <c r="A14" s="59"/>
      <c r="B14" s="96"/>
      <c r="C14" s="187">
        <f t="shared" si="0"/>
        <v>0</v>
      </c>
      <c r="D14" s="175">
        <f t="shared" si="9"/>
        <v>0</v>
      </c>
      <c r="E14" s="122">
        <f t="shared" si="1"/>
        <v>0</v>
      </c>
      <c r="F14" s="122">
        <f t="shared" si="2"/>
        <v>0</v>
      </c>
      <c r="G14" s="123"/>
      <c r="H14" s="122">
        <f t="shared" si="3"/>
        <v>0</v>
      </c>
      <c r="I14" s="122">
        <f t="shared" si="4"/>
        <v>0</v>
      </c>
      <c r="J14" s="122">
        <f t="shared" si="5"/>
        <v>0</v>
      </c>
      <c r="K14" s="123"/>
      <c r="L14" s="122">
        <f t="shared" si="6"/>
        <v>0</v>
      </c>
      <c r="M14" s="122">
        <f t="shared" si="7"/>
        <v>0</v>
      </c>
      <c r="N14" s="122">
        <f t="shared" si="8"/>
        <v>0</v>
      </c>
      <c r="O14" s="123"/>
    </row>
    <row r="15" spans="1:15" ht="15" customHeight="1">
      <c r="A15" s="59"/>
      <c r="B15" s="96"/>
      <c r="C15" s="187">
        <f t="shared" si="0"/>
        <v>0</v>
      </c>
      <c r="D15" s="175">
        <f t="shared" si="9"/>
        <v>0</v>
      </c>
      <c r="E15" s="122">
        <f t="shared" si="1"/>
        <v>0</v>
      </c>
      <c r="F15" s="122">
        <f t="shared" si="2"/>
        <v>0</v>
      </c>
      <c r="G15" s="123"/>
      <c r="H15" s="122">
        <f t="shared" si="3"/>
        <v>0</v>
      </c>
      <c r="I15" s="122">
        <f t="shared" si="4"/>
        <v>0</v>
      </c>
      <c r="J15" s="122">
        <f t="shared" si="5"/>
        <v>0</v>
      </c>
      <c r="K15" s="123"/>
      <c r="L15" s="122">
        <f t="shared" si="6"/>
        <v>0</v>
      </c>
      <c r="M15" s="122">
        <f t="shared" si="7"/>
        <v>0</v>
      </c>
      <c r="N15" s="122">
        <f t="shared" si="8"/>
        <v>0</v>
      </c>
      <c r="O15" s="123"/>
    </row>
    <row r="16" spans="1:15" ht="15" customHeight="1">
      <c r="A16" s="59"/>
      <c r="B16" s="96"/>
      <c r="C16" s="187">
        <f t="shared" si="0"/>
        <v>0</v>
      </c>
      <c r="D16" s="175">
        <f t="shared" si="9"/>
        <v>0</v>
      </c>
      <c r="E16" s="122">
        <f t="shared" si="1"/>
        <v>0</v>
      </c>
      <c r="F16" s="122">
        <f t="shared" si="2"/>
        <v>0</v>
      </c>
      <c r="G16" s="123"/>
      <c r="H16" s="122">
        <f t="shared" si="3"/>
        <v>0</v>
      </c>
      <c r="I16" s="122">
        <f t="shared" si="4"/>
        <v>0</v>
      </c>
      <c r="J16" s="122">
        <f t="shared" si="5"/>
        <v>0</v>
      </c>
      <c r="K16" s="123"/>
      <c r="L16" s="122">
        <f t="shared" si="6"/>
        <v>0</v>
      </c>
      <c r="M16" s="122">
        <f t="shared" si="7"/>
        <v>0</v>
      </c>
      <c r="N16" s="122">
        <f t="shared" si="8"/>
        <v>0</v>
      </c>
      <c r="O16" s="123"/>
    </row>
    <row r="17" spans="1:15" ht="15" customHeight="1">
      <c r="A17" s="92"/>
      <c r="B17" s="96"/>
      <c r="C17" s="187">
        <f t="shared" si="0"/>
        <v>0</v>
      </c>
      <c r="D17" s="175">
        <f t="shared" si="9"/>
        <v>0</v>
      </c>
      <c r="E17" s="122">
        <f t="shared" si="1"/>
        <v>0</v>
      </c>
      <c r="F17" s="122">
        <f t="shared" si="2"/>
        <v>0</v>
      </c>
      <c r="G17" s="123"/>
      <c r="H17" s="122">
        <f t="shared" si="3"/>
        <v>0</v>
      </c>
      <c r="I17" s="122">
        <f t="shared" si="4"/>
        <v>0</v>
      </c>
      <c r="J17" s="122">
        <f t="shared" si="5"/>
        <v>0</v>
      </c>
      <c r="K17" s="123"/>
      <c r="L17" s="122">
        <f t="shared" si="6"/>
        <v>0</v>
      </c>
      <c r="M17" s="122">
        <f t="shared" si="7"/>
        <v>0</v>
      </c>
      <c r="N17" s="122">
        <f t="shared" si="8"/>
        <v>0</v>
      </c>
      <c r="O17" s="123"/>
    </row>
    <row r="18" spans="1:15">
      <c r="A18" s="52"/>
      <c r="B18" s="96"/>
      <c r="C18" s="187">
        <f t="shared" si="0"/>
        <v>0</v>
      </c>
      <c r="D18" s="175">
        <f t="shared" si="9"/>
        <v>0</v>
      </c>
      <c r="E18" s="122">
        <f t="shared" si="1"/>
        <v>0</v>
      </c>
      <c r="F18" s="122">
        <f t="shared" si="2"/>
        <v>0</v>
      </c>
      <c r="G18" s="123"/>
      <c r="H18" s="122">
        <f t="shared" si="3"/>
        <v>0</v>
      </c>
      <c r="I18" s="122">
        <f t="shared" si="4"/>
        <v>0</v>
      </c>
      <c r="J18" s="122">
        <f t="shared" si="5"/>
        <v>0</v>
      </c>
      <c r="K18" s="123"/>
      <c r="L18" s="122">
        <f t="shared" si="6"/>
        <v>0</v>
      </c>
      <c r="M18" s="122">
        <f t="shared" si="7"/>
        <v>0</v>
      </c>
      <c r="N18" s="122">
        <f t="shared" si="8"/>
        <v>0</v>
      </c>
      <c r="O18" s="123"/>
    </row>
    <row r="19" spans="1:15">
      <c r="A19" s="52"/>
      <c r="B19" s="96"/>
      <c r="C19" s="187">
        <f t="shared" si="0"/>
        <v>0</v>
      </c>
      <c r="D19" s="175">
        <f t="shared" si="9"/>
        <v>0</v>
      </c>
      <c r="E19" s="122">
        <f t="shared" si="1"/>
        <v>0</v>
      </c>
      <c r="F19" s="122">
        <f t="shared" si="2"/>
        <v>0</v>
      </c>
      <c r="G19" s="123"/>
      <c r="H19" s="122">
        <f t="shared" si="3"/>
        <v>0</v>
      </c>
      <c r="I19" s="122">
        <f t="shared" si="4"/>
        <v>0</v>
      </c>
      <c r="J19" s="122">
        <f t="shared" si="5"/>
        <v>0</v>
      </c>
      <c r="K19" s="123"/>
      <c r="L19" s="122">
        <f t="shared" si="6"/>
        <v>0</v>
      </c>
      <c r="M19" s="122">
        <f t="shared" si="7"/>
        <v>0</v>
      </c>
      <c r="N19" s="122">
        <f t="shared" si="8"/>
        <v>0</v>
      </c>
      <c r="O19" s="123"/>
    </row>
    <row r="20" spans="1:15">
      <c r="A20" s="52"/>
      <c r="B20" s="96"/>
      <c r="C20" s="187">
        <f t="shared" si="0"/>
        <v>0</v>
      </c>
      <c r="D20" s="175">
        <f t="shared" si="9"/>
        <v>0</v>
      </c>
      <c r="E20" s="122">
        <f t="shared" si="1"/>
        <v>0</v>
      </c>
      <c r="F20" s="122">
        <f t="shared" si="2"/>
        <v>0</v>
      </c>
      <c r="G20" s="123"/>
      <c r="H20" s="122">
        <f t="shared" si="3"/>
        <v>0</v>
      </c>
      <c r="I20" s="122">
        <f t="shared" si="4"/>
        <v>0</v>
      </c>
      <c r="J20" s="122">
        <f t="shared" si="5"/>
        <v>0</v>
      </c>
      <c r="K20" s="123"/>
      <c r="L20" s="122">
        <f t="shared" si="6"/>
        <v>0</v>
      </c>
      <c r="M20" s="122">
        <f t="shared" si="7"/>
        <v>0</v>
      </c>
      <c r="N20" s="122">
        <f t="shared" si="8"/>
        <v>0</v>
      </c>
      <c r="O20" s="123"/>
    </row>
    <row r="21" spans="1:15">
      <c r="A21" s="52"/>
      <c r="B21" s="96"/>
      <c r="C21" s="187">
        <f t="shared" si="0"/>
        <v>0</v>
      </c>
      <c r="D21" s="175">
        <f t="shared" si="9"/>
        <v>0</v>
      </c>
      <c r="E21" s="122">
        <f t="shared" si="1"/>
        <v>0</v>
      </c>
      <c r="F21" s="122">
        <f t="shared" si="2"/>
        <v>0</v>
      </c>
      <c r="G21" s="123"/>
      <c r="H21" s="122">
        <f t="shared" si="3"/>
        <v>0</v>
      </c>
      <c r="I21" s="122">
        <f t="shared" si="4"/>
        <v>0</v>
      </c>
      <c r="J21" s="122">
        <f t="shared" si="5"/>
        <v>0</v>
      </c>
      <c r="K21" s="123"/>
      <c r="L21" s="122">
        <f t="shared" si="6"/>
        <v>0</v>
      </c>
      <c r="M21" s="122">
        <f t="shared" si="7"/>
        <v>0</v>
      </c>
      <c r="N21" s="122">
        <f t="shared" si="8"/>
        <v>0</v>
      </c>
      <c r="O21" s="123"/>
    </row>
    <row r="22" spans="1:15">
      <c r="A22" s="52"/>
      <c r="B22" s="96"/>
      <c r="C22" s="187">
        <f t="shared" si="0"/>
        <v>0</v>
      </c>
      <c r="D22" s="175">
        <f t="shared" si="9"/>
        <v>0</v>
      </c>
      <c r="E22" s="122">
        <f t="shared" si="1"/>
        <v>0</v>
      </c>
      <c r="F22" s="122">
        <f t="shared" si="2"/>
        <v>0</v>
      </c>
      <c r="G22" s="181"/>
      <c r="H22" s="122">
        <f t="shared" si="3"/>
        <v>0</v>
      </c>
      <c r="I22" s="122">
        <f t="shared" si="4"/>
        <v>0</v>
      </c>
      <c r="J22" s="122">
        <f t="shared" si="5"/>
        <v>0</v>
      </c>
      <c r="K22" s="181"/>
      <c r="L22" s="122">
        <f t="shared" si="6"/>
        <v>0</v>
      </c>
      <c r="M22" s="122">
        <f t="shared" si="7"/>
        <v>0</v>
      </c>
      <c r="N22" s="122">
        <f t="shared" si="8"/>
        <v>0</v>
      </c>
      <c r="O22" s="181"/>
    </row>
    <row r="23" spans="1:15">
      <c r="A23" s="52"/>
      <c r="B23" s="96"/>
      <c r="C23" s="187">
        <f t="shared" si="0"/>
        <v>0</v>
      </c>
      <c r="D23" s="175">
        <f t="shared" si="9"/>
        <v>0</v>
      </c>
      <c r="E23" s="122">
        <f t="shared" si="1"/>
        <v>0</v>
      </c>
      <c r="F23" s="122">
        <f t="shared" si="2"/>
        <v>0</v>
      </c>
      <c r="G23" s="123"/>
      <c r="H23" s="122">
        <f t="shared" si="3"/>
        <v>0</v>
      </c>
      <c r="I23" s="122">
        <f t="shared" si="4"/>
        <v>0</v>
      </c>
      <c r="J23" s="122">
        <f t="shared" si="5"/>
        <v>0</v>
      </c>
      <c r="K23" s="123"/>
      <c r="L23" s="122">
        <f t="shared" si="6"/>
        <v>0</v>
      </c>
      <c r="M23" s="122">
        <f t="shared" si="7"/>
        <v>0</v>
      </c>
      <c r="N23" s="122">
        <f t="shared" si="8"/>
        <v>0</v>
      </c>
      <c r="O23" s="123"/>
    </row>
    <row r="24" spans="1:15">
      <c r="A24" s="52"/>
      <c r="B24" s="96"/>
      <c r="C24" s="187">
        <f t="shared" si="0"/>
        <v>0</v>
      </c>
      <c r="D24" s="175">
        <f t="shared" si="9"/>
        <v>0</v>
      </c>
      <c r="E24" s="122">
        <f t="shared" si="1"/>
        <v>0</v>
      </c>
      <c r="F24" s="122">
        <f t="shared" si="2"/>
        <v>0</v>
      </c>
      <c r="G24" s="181"/>
      <c r="H24" s="122">
        <f t="shared" si="3"/>
        <v>0</v>
      </c>
      <c r="I24" s="122">
        <f t="shared" si="4"/>
        <v>0</v>
      </c>
      <c r="J24" s="122">
        <f t="shared" si="5"/>
        <v>0</v>
      </c>
      <c r="K24" s="181"/>
      <c r="L24" s="122">
        <f t="shared" si="6"/>
        <v>0</v>
      </c>
      <c r="M24" s="122">
        <f t="shared" si="7"/>
        <v>0</v>
      </c>
      <c r="N24" s="122">
        <f t="shared" si="8"/>
        <v>0</v>
      </c>
      <c r="O24" s="181"/>
    </row>
    <row r="25" spans="1:15">
      <c r="A25" s="94"/>
      <c r="B25" s="96"/>
      <c r="C25" s="187">
        <f t="shared" si="0"/>
        <v>0</v>
      </c>
      <c r="D25" s="175">
        <f t="shared" si="9"/>
        <v>0</v>
      </c>
      <c r="E25" s="122">
        <f t="shared" si="1"/>
        <v>0</v>
      </c>
      <c r="F25" s="122">
        <f t="shared" si="2"/>
        <v>0</v>
      </c>
      <c r="G25" s="123"/>
      <c r="H25" s="122">
        <f t="shared" si="3"/>
        <v>0</v>
      </c>
      <c r="I25" s="122">
        <f t="shared" si="4"/>
        <v>0</v>
      </c>
      <c r="J25" s="122">
        <f t="shared" si="5"/>
        <v>0</v>
      </c>
      <c r="K25" s="123"/>
      <c r="L25" s="122">
        <f t="shared" si="6"/>
        <v>0</v>
      </c>
      <c r="M25" s="122">
        <f t="shared" si="7"/>
        <v>0</v>
      </c>
      <c r="N25" s="122">
        <f t="shared" si="8"/>
        <v>0</v>
      </c>
      <c r="O25" s="123"/>
    </row>
    <row r="26" spans="1:15">
      <c r="A26" s="59"/>
      <c r="B26" s="96"/>
      <c r="C26" s="187">
        <f t="shared" si="0"/>
        <v>0</v>
      </c>
      <c r="D26" s="175">
        <f t="shared" si="9"/>
        <v>0</v>
      </c>
      <c r="E26" s="122">
        <f t="shared" si="1"/>
        <v>0</v>
      </c>
      <c r="F26" s="122">
        <f t="shared" si="2"/>
        <v>0</v>
      </c>
      <c r="G26" s="123"/>
      <c r="H26" s="122">
        <f t="shared" si="3"/>
        <v>0</v>
      </c>
      <c r="I26" s="122">
        <f t="shared" si="4"/>
        <v>0</v>
      </c>
      <c r="J26" s="122">
        <f t="shared" si="5"/>
        <v>0</v>
      </c>
      <c r="K26" s="123"/>
      <c r="L26" s="122">
        <f t="shared" si="6"/>
        <v>0</v>
      </c>
      <c r="M26" s="122">
        <f t="shared" si="7"/>
        <v>0</v>
      </c>
      <c r="N26" s="122">
        <f t="shared" si="8"/>
        <v>0</v>
      </c>
      <c r="O26" s="123"/>
    </row>
    <row r="27" spans="1:15">
      <c r="A27" s="59"/>
      <c r="B27" s="96"/>
      <c r="C27" s="187">
        <f t="shared" si="0"/>
        <v>0</v>
      </c>
      <c r="D27" s="175">
        <f t="shared" si="9"/>
        <v>0</v>
      </c>
      <c r="E27" s="122">
        <f t="shared" si="1"/>
        <v>0</v>
      </c>
      <c r="F27" s="122">
        <f t="shared" si="2"/>
        <v>0</v>
      </c>
      <c r="G27" s="181"/>
      <c r="H27" s="122">
        <f t="shared" si="3"/>
        <v>0</v>
      </c>
      <c r="I27" s="122">
        <f t="shared" si="4"/>
        <v>0</v>
      </c>
      <c r="J27" s="122">
        <f t="shared" si="5"/>
        <v>0</v>
      </c>
      <c r="K27" s="181"/>
      <c r="L27" s="122">
        <f t="shared" si="6"/>
        <v>0</v>
      </c>
      <c r="M27" s="122">
        <f t="shared" si="7"/>
        <v>0</v>
      </c>
      <c r="N27" s="122">
        <f t="shared" si="8"/>
        <v>0</v>
      </c>
      <c r="O27" s="181"/>
    </row>
    <row r="28" spans="1:15">
      <c r="A28" s="52"/>
      <c r="B28" s="96"/>
      <c r="C28" s="187">
        <f t="shared" si="0"/>
        <v>0</v>
      </c>
      <c r="D28" s="175">
        <f t="shared" si="9"/>
        <v>0</v>
      </c>
      <c r="E28" s="122">
        <f t="shared" si="1"/>
        <v>0</v>
      </c>
      <c r="F28" s="122">
        <f t="shared" si="2"/>
        <v>0</v>
      </c>
      <c r="G28" s="181"/>
      <c r="H28" s="122">
        <f t="shared" si="3"/>
        <v>0</v>
      </c>
      <c r="I28" s="122">
        <f t="shared" si="4"/>
        <v>0</v>
      </c>
      <c r="J28" s="122">
        <f t="shared" si="5"/>
        <v>0</v>
      </c>
      <c r="K28" s="181"/>
      <c r="L28" s="122">
        <f t="shared" si="6"/>
        <v>0</v>
      </c>
      <c r="M28" s="122">
        <f t="shared" si="7"/>
        <v>0</v>
      </c>
      <c r="N28" s="122">
        <f t="shared" si="8"/>
        <v>0</v>
      </c>
      <c r="O28" s="181"/>
    </row>
    <row r="29" spans="1:15">
      <c r="A29" s="52"/>
      <c r="B29" s="96"/>
      <c r="C29" s="187">
        <f t="shared" si="0"/>
        <v>0</v>
      </c>
      <c r="D29" s="175">
        <f t="shared" si="9"/>
        <v>0</v>
      </c>
      <c r="E29" s="122">
        <f t="shared" si="1"/>
        <v>0</v>
      </c>
      <c r="F29" s="122">
        <f t="shared" si="2"/>
        <v>0</v>
      </c>
      <c r="G29" s="123"/>
      <c r="H29" s="122">
        <f t="shared" si="3"/>
        <v>0</v>
      </c>
      <c r="I29" s="122">
        <f t="shared" si="4"/>
        <v>0</v>
      </c>
      <c r="J29" s="122">
        <f t="shared" si="5"/>
        <v>0</v>
      </c>
      <c r="K29" s="123"/>
      <c r="L29" s="122">
        <f t="shared" si="6"/>
        <v>0</v>
      </c>
      <c r="M29" s="122">
        <f t="shared" si="7"/>
        <v>0</v>
      </c>
      <c r="N29" s="122">
        <f t="shared" si="8"/>
        <v>0</v>
      </c>
      <c r="O29" s="123"/>
    </row>
    <row r="30" spans="1:15">
      <c r="A30" s="59"/>
      <c r="B30" s="96"/>
      <c r="C30" s="187">
        <f t="shared" si="0"/>
        <v>0</v>
      </c>
      <c r="D30" s="175">
        <f t="shared" si="9"/>
        <v>0</v>
      </c>
      <c r="E30" s="122">
        <f t="shared" si="1"/>
        <v>0</v>
      </c>
      <c r="F30" s="122">
        <f t="shared" si="2"/>
        <v>0</v>
      </c>
      <c r="G30" s="181"/>
      <c r="H30" s="122">
        <f t="shared" si="3"/>
        <v>0</v>
      </c>
      <c r="I30" s="122">
        <f t="shared" si="4"/>
        <v>0</v>
      </c>
      <c r="J30" s="122">
        <f t="shared" si="5"/>
        <v>0</v>
      </c>
      <c r="K30" s="181"/>
      <c r="L30" s="122">
        <f t="shared" si="6"/>
        <v>0</v>
      </c>
      <c r="M30" s="122">
        <f t="shared" si="7"/>
        <v>0</v>
      </c>
      <c r="N30" s="122">
        <f t="shared" si="8"/>
        <v>0</v>
      </c>
      <c r="O30" s="181"/>
    </row>
    <row r="31" spans="1:15" hidden="1">
      <c r="A31" s="59"/>
      <c r="B31" s="96"/>
      <c r="C31" s="187">
        <f t="shared" ref="C31:C70" si="10">SUM(E31:O31)</f>
        <v>0</v>
      </c>
      <c r="D31" s="175">
        <f t="shared" si="9"/>
        <v>0</v>
      </c>
      <c r="E31" s="122">
        <f t="shared" ref="E31:E37" si="11">IFERROR(VLOOKUP(B31,$B$93:$C$134,2,FALSE),0)</f>
        <v>0</v>
      </c>
      <c r="F31" s="122">
        <f t="shared" ref="F31:F37" si="12">IFERROR(VLOOKUP(B31,$F$93:$G$134,2,FALSE),0)</f>
        <v>0</v>
      </c>
      <c r="G31" s="181"/>
      <c r="H31" s="122">
        <f t="shared" ref="H31:H37" si="13">IFERROR(VLOOKUP(B31,$J$93:$K$134,2,FALSE),0)</f>
        <v>0</v>
      </c>
      <c r="I31" s="122">
        <f t="shared" ref="I31:I37" si="14">IFERROR(VLOOKUP(B31,$N$93:$O$134,2,FALSE),0)</f>
        <v>0</v>
      </c>
      <c r="J31" s="122">
        <f t="shared" ref="J31:J37" si="15">IFERROR(VLOOKUP(B31,$R$93:$S$134,2,FALSE),0)</f>
        <v>0</v>
      </c>
      <c r="K31" s="181"/>
      <c r="L31" s="122">
        <f t="shared" ref="L31:L37" si="16">IFERROR(VLOOKUP(B31,$V$93:$W$134,2,FALSE),0)</f>
        <v>0</v>
      </c>
      <c r="M31" s="122">
        <f t="shared" ref="M31:M37" si="17">IFERROR(VLOOKUP(B31,$Z$93:$AA$134,2,FALSE),0)</f>
        <v>0</v>
      </c>
      <c r="N31" s="122">
        <f t="shared" ref="N31:N37" si="18">IFERROR(VLOOKUP(B31,$AD$93:$AE$134,2,FALSE),0)</f>
        <v>0</v>
      </c>
      <c r="O31" s="181"/>
    </row>
    <row r="32" spans="1:15" hidden="1">
      <c r="A32" s="59"/>
      <c r="B32" s="96"/>
      <c r="C32" s="187">
        <f t="shared" si="10"/>
        <v>0</v>
      </c>
      <c r="D32" s="175">
        <f t="shared" si="9"/>
        <v>0</v>
      </c>
      <c r="E32" s="122">
        <f t="shared" si="11"/>
        <v>0</v>
      </c>
      <c r="F32" s="122">
        <f t="shared" si="12"/>
        <v>0</v>
      </c>
      <c r="G32" s="123"/>
      <c r="H32" s="122">
        <f t="shared" si="13"/>
        <v>0</v>
      </c>
      <c r="I32" s="122">
        <f t="shared" si="14"/>
        <v>0</v>
      </c>
      <c r="J32" s="122">
        <f t="shared" si="15"/>
        <v>0</v>
      </c>
      <c r="K32" s="123"/>
      <c r="L32" s="122">
        <f t="shared" si="16"/>
        <v>0</v>
      </c>
      <c r="M32" s="122">
        <f t="shared" si="17"/>
        <v>0</v>
      </c>
      <c r="N32" s="122">
        <f t="shared" si="18"/>
        <v>0</v>
      </c>
      <c r="O32" s="123"/>
    </row>
    <row r="33" spans="1:15" hidden="1">
      <c r="A33" s="59"/>
      <c r="B33" s="96"/>
      <c r="C33" s="187">
        <f t="shared" si="10"/>
        <v>0</v>
      </c>
      <c r="D33" s="175">
        <f t="shared" si="9"/>
        <v>0</v>
      </c>
      <c r="E33" s="122">
        <f t="shared" si="11"/>
        <v>0</v>
      </c>
      <c r="F33" s="122">
        <f t="shared" si="12"/>
        <v>0</v>
      </c>
      <c r="G33" s="123"/>
      <c r="H33" s="122">
        <f t="shared" si="13"/>
        <v>0</v>
      </c>
      <c r="I33" s="122">
        <f t="shared" si="14"/>
        <v>0</v>
      </c>
      <c r="J33" s="122">
        <f t="shared" si="15"/>
        <v>0</v>
      </c>
      <c r="K33" s="123"/>
      <c r="L33" s="122">
        <f t="shared" si="16"/>
        <v>0</v>
      </c>
      <c r="M33" s="122">
        <f t="shared" si="17"/>
        <v>0</v>
      </c>
      <c r="N33" s="122">
        <f t="shared" si="18"/>
        <v>0</v>
      </c>
      <c r="O33" s="123"/>
    </row>
    <row r="34" spans="1:15" hidden="1">
      <c r="A34" s="59"/>
      <c r="B34" s="96"/>
      <c r="C34" s="187">
        <f t="shared" si="10"/>
        <v>0</v>
      </c>
      <c r="D34" s="175">
        <f t="shared" si="9"/>
        <v>0</v>
      </c>
      <c r="E34" s="122">
        <f t="shared" si="11"/>
        <v>0</v>
      </c>
      <c r="F34" s="122">
        <f t="shared" si="12"/>
        <v>0</v>
      </c>
      <c r="G34" s="123"/>
      <c r="H34" s="122">
        <f t="shared" si="13"/>
        <v>0</v>
      </c>
      <c r="I34" s="122">
        <f t="shared" si="14"/>
        <v>0</v>
      </c>
      <c r="J34" s="122">
        <f t="shared" si="15"/>
        <v>0</v>
      </c>
      <c r="K34" s="123"/>
      <c r="L34" s="122">
        <f t="shared" si="16"/>
        <v>0</v>
      </c>
      <c r="M34" s="122">
        <f t="shared" si="17"/>
        <v>0</v>
      </c>
      <c r="N34" s="122">
        <f t="shared" si="18"/>
        <v>0</v>
      </c>
      <c r="O34" s="123"/>
    </row>
    <row r="35" spans="1:15" hidden="1">
      <c r="A35" s="59"/>
      <c r="B35" s="96"/>
      <c r="C35" s="187">
        <f t="shared" si="10"/>
        <v>0</v>
      </c>
      <c r="D35" s="175">
        <f t="shared" si="9"/>
        <v>0</v>
      </c>
      <c r="E35" s="122">
        <f t="shared" si="11"/>
        <v>0</v>
      </c>
      <c r="F35" s="122">
        <f t="shared" si="12"/>
        <v>0</v>
      </c>
      <c r="G35" s="123"/>
      <c r="H35" s="122">
        <f t="shared" si="13"/>
        <v>0</v>
      </c>
      <c r="I35" s="122">
        <f t="shared" si="14"/>
        <v>0</v>
      </c>
      <c r="J35" s="122">
        <f t="shared" si="15"/>
        <v>0</v>
      </c>
      <c r="K35" s="123"/>
      <c r="L35" s="122">
        <f t="shared" si="16"/>
        <v>0</v>
      </c>
      <c r="M35" s="122">
        <f t="shared" si="17"/>
        <v>0</v>
      </c>
      <c r="N35" s="122">
        <f t="shared" si="18"/>
        <v>0</v>
      </c>
      <c r="O35" s="123"/>
    </row>
    <row r="36" spans="1:15" hidden="1">
      <c r="A36" s="59"/>
      <c r="B36" s="96"/>
      <c r="C36" s="187">
        <f t="shared" si="10"/>
        <v>0</v>
      </c>
      <c r="D36" s="175">
        <f t="shared" si="9"/>
        <v>0</v>
      </c>
      <c r="E36" s="122">
        <f t="shared" si="11"/>
        <v>0</v>
      </c>
      <c r="F36" s="122">
        <f t="shared" si="12"/>
        <v>0</v>
      </c>
      <c r="G36" s="181"/>
      <c r="H36" s="122">
        <f t="shared" si="13"/>
        <v>0</v>
      </c>
      <c r="I36" s="122">
        <f t="shared" si="14"/>
        <v>0</v>
      </c>
      <c r="J36" s="122">
        <f t="shared" si="15"/>
        <v>0</v>
      </c>
      <c r="K36" s="181"/>
      <c r="L36" s="122">
        <f t="shared" si="16"/>
        <v>0</v>
      </c>
      <c r="M36" s="122">
        <f t="shared" si="17"/>
        <v>0</v>
      </c>
      <c r="N36" s="122">
        <f t="shared" si="18"/>
        <v>0</v>
      </c>
      <c r="O36" s="181"/>
    </row>
    <row r="37" spans="1:15" hidden="1">
      <c r="A37" s="59"/>
      <c r="B37" s="96"/>
      <c r="C37" s="187">
        <f t="shared" si="10"/>
        <v>0</v>
      </c>
      <c r="D37" s="175">
        <f t="shared" si="9"/>
        <v>0</v>
      </c>
      <c r="E37" s="122">
        <f t="shared" si="11"/>
        <v>0</v>
      </c>
      <c r="F37" s="122">
        <f t="shared" si="12"/>
        <v>0</v>
      </c>
      <c r="G37" s="123"/>
      <c r="H37" s="122">
        <f t="shared" si="13"/>
        <v>0</v>
      </c>
      <c r="I37" s="122">
        <f t="shared" si="14"/>
        <v>0</v>
      </c>
      <c r="J37" s="122">
        <f t="shared" si="15"/>
        <v>0</v>
      </c>
      <c r="K37" s="123"/>
      <c r="L37" s="122">
        <f t="shared" si="16"/>
        <v>0</v>
      </c>
      <c r="M37" s="122">
        <f t="shared" si="17"/>
        <v>0</v>
      </c>
      <c r="N37" s="122">
        <f t="shared" si="18"/>
        <v>0</v>
      </c>
      <c r="O37" s="123"/>
    </row>
    <row r="38" spans="1:15" hidden="1">
      <c r="A38" s="59"/>
      <c r="B38" s="96"/>
      <c r="C38" s="187">
        <f t="shared" si="10"/>
        <v>0</v>
      </c>
      <c r="D38" s="175">
        <f t="shared" si="9"/>
        <v>0</v>
      </c>
      <c r="E38" s="122">
        <f t="shared" ref="E38:E69" si="19">IFERROR(VLOOKUP(B38,$B$93:$C$134,2,FALSE),0)</f>
        <v>0</v>
      </c>
      <c r="F38" s="122">
        <f t="shared" ref="F38:F69" si="20">IFERROR(VLOOKUP(B38,$F$93:$G$134,2,FALSE),0)</f>
        <v>0</v>
      </c>
      <c r="G38" s="181"/>
      <c r="H38" s="122">
        <f t="shared" ref="H38:H69" si="21">IFERROR(VLOOKUP(B38,$J$93:$K$134,2,FALSE),0)</f>
        <v>0</v>
      </c>
      <c r="I38" s="122">
        <f t="shared" ref="I38:I69" si="22">IFERROR(VLOOKUP(B38,$N$93:$O$134,2,FALSE),0)</f>
        <v>0</v>
      </c>
      <c r="J38" s="122">
        <f t="shared" ref="J38:J69" si="23">IFERROR(VLOOKUP(B38,$R$93:$S$134,2,FALSE),0)</f>
        <v>0</v>
      </c>
      <c r="K38" s="181"/>
      <c r="L38" s="122">
        <f t="shared" ref="L38:L69" si="24">IFERROR(VLOOKUP(B38,$V$93:$W$134,2,FALSE),0)</f>
        <v>0</v>
      </c>
      <c r="M38" s="122">
        <f t="shared" ref="M38:M69" si="25">IFERROR(VLOOKUP(B38,$Z$93:$AA$134,2,FALSE),0)</f>
        <v>0</v>
      </c>
      <c r="N38" s="122">
        <f t="shared" ref="N38:N69" si="26">IFERROR(VLOOKUP(B38,$AD$93:$AE$134,2,FALSE),0)</f>
        <v>0</v>
      </c>
      <c r="O38" s="181"/>
    </row>
    <row r="39" spans="1:15" hidden="1">
      <c r="A39" s="59"/>
      <c r="B39" s="96"/>
      <c r="C39" s="187">
        <f t="shared" si="10"/>
        <v>0</v>
      </c>
      <c r="D39" s="175">
        <f t="shared" si="9"/>
        <v>0</v>
      </c>
      <c r="E39" s="122">
        <f t="shared" si="19"/>
        <v>0</v>
      </c>
      <c r="F39" s="122">
        <f t="shared" si="20"/>
        <v>0</v>
      </c>
      <c r="G39" s="123"/>
      <c r="H39" s="122">
        <f t="shared" si="21"/>
        <v>0</v>
      </c>
      <c r="I39" s="122">
        <f t="shared" si="22"/>
        <v>0</v>
      </c>
      <c r="J39" s="122">
        <f t="shared" si="23"/>
        <v>0</v>
      </c>
      <c r="K39" s="123"/>
      <c r="L39" s="122">
        <f t="shared" si="24"/>
        <v>0</v>
      </c>
      <c r="M39" s="122">
        <f t="shared" si="25"/>
        <v>0</v>
      </c>
      <c r="N39" s="122">
        <f t="shared" si="26"/>
        <v>0</v>
      </c>
      <c r="O39" s="123"/>
    </row>
    <row r="40" spans="1:15" hidden="1">
      <c r="A40" s="59"/>
      <c r="B40" s="96"/>
      <c r="C40" s="187">
        <f t="shared" si="10"/>
        <v>0</v>
      </c>
      <c r="D40" s="175">
        <f t="shared" si="9"/>
        <v>0</v>
      </c>
      <c r="E40" s="122">
        <f t="shared" si="19"/>
        <v>0</v>
      </c>
      <c r="F40" s="122">
        <f t="shared" si="20"/>
        <v>0</v>
      </c>
      <c r="G40" s="181"/>
      <c r="H40" s="122">
        <f t="shared" si="21"/>
        <v>0</v>
      </c>
      <c r="I40" s="122">
        <f t="shared" si="22"/>
        <v>0</v>
      </c>
      <c r="J40" s="122">
        <f t="shared" si="23"/>
        <v>0</v>
      </c>
      <c r="K40" s="181"/>
      <c r="L40" s="122">
        <f t="shared" si="24"/>
        <v>0</v>
      </c>
      <c r="M40" s="122">
        <f t="shared" si="25"/>
        <v>0</v>
      </c>
      <c r="N40" s="122">
        <f t="shared" si="26"/>
        <v>0</v>
      </c>
      <c r="O40" s="181"/>
    </row>
    <row r="41" spans="1:15" hidden="1">
      <c r="A41" s="59"/>
      <c r="B41" s="96"/>
      <c r="C41" s="187">
        <f t="shared" si="10"/>
        <v>0</v>
      </c>
      <c r="D41" s="175">
        <f t="shared" si="9"/>
        <v>0</v>
      </c>
      <c r="E41" s="122">
        <f t="shared" si="19"/>
        <v>0</v>
      </c>
      <c r="F41" s="122">
        <f t="shared" si="20"/>
        <v>0</v>
      </c>
      <c r="G41" s="181"/>
      <c r="H41" s="122">
        <f t="shared" si="21"/>
        <v>0</v>
      </c>
      <c r="I41" s="122">
        <f t="shared" si="22"/>
        <v>0</v>
      </c>
      <c r="J41" s="122">
        <f t="shared" si="23"/>
        <v>0</v>
      </c>
      <c r="K41" s="181"/>
      <c r="L41" s="122">
        <f t="shared" si="24"/>
        <v>0</v>
      </c>
      <c r="M41" s="122">
        <f t="shared" si="25"/>
        <v>0</v>
      </c>
      <c r="N41" s="122">
        <f t="shared" si="26"/>
        <v>0</v>
      </c>
      <c r="O41" s="181"/>
    </row>
    <row r="42" spans="1:15" hidden="1">
      <c r="A42" s="59"/>
      <c r="B42" s="96"/>
      <c r="C42" s="187">
        <f t="shared" si="10"/>
        <v>0</v>
      </c>
      <c r="D42" s="175">
        <f t="shared" si="9"/>
        <v>0</v>
      </c>
      <c r="E42" s="122">
        <f t="shared" si="19"/>
        <v>0</v>
      </c>
      <c r="F42" s="122">
        <f t="shared" si="20"/>
        <v>0</v>
      </c>
      <c r="G42" s="181"/>
      <c r="H42" s="122">
        <f t="shared" si="21"/>
        <v>0</v>
      </c>
      <c r="I42" s="122">
        <f t="shared" si="22"/>
        <v>0</v>
      </c>
      <c r="J42" s="122">
        <f t="shared" si="23"/>
        <v>0</v>
      </c>
      <c r="K42" s="181"/>
      <c r="L42" s="122">
        <f t="shared" si="24"/>
        <v>0</v>
      </c>
      <c r="M42" s="122">
        <f t="shared" si="25"/>
        <v>0</v>
      </c>
      <c r="N42" s="122">
        <f t="shared" si="26"/>
        <v>0</v>
      </c>
      <c r="O42" s="181"/>
    </row>
    <row r="43" spans="1:15" hidden="1">
      <c r="A43" s="59"/>
      <c r="B43" s="96"/>
      <c r="C43" s="187">
        <f t="shared" si="10"/>
        <v>0</v>
      </c>
      <c r="D43" s="175">
        <f t="shared" si="9"/>
        <v>0</v>
      </c>
      <c r="E43" s="122">
        <f t="shared" si="19"/>
        <v>0</v>
      </c>
      <c r="F43" s="122">
        <f t="shared" si="20"/>
        <v>0</v>
      </c>
      <c r="G43" s="181"/>
      <c r="H43" s="122">
        <f t="shared" si="21"/>
        <v>0</v>
      </c>
      <c r="I43" s="122">
        <f t="shared" si="22"/>
        <v>0</v>
      </c>
      <c r="J43" s="122">
        <f t="shared" si="23"/>
        <v>0</v>
      </c>
      <c r="K43" s="181"/>
      <c r="L43" s="122">
        <f t="shared" si="24"/>
        <v>0</v>
      </c>
      <c r="M43" s="122">
        <f t="shared" si="25"/>
        <v>0</v>
      </c>
      <c r="N43" s="122">
        <f t="shared" si="26"/>
        <v>0</v>
      </c>
      <c r="O43" s="181"/>
    </row>
    <row r="44" spans="1:15" hidden="1">
      <c r="A44" s="59"/>
      <c r="B44" s="96"/>
      <c r="C44" s="187">
        <f t="shared" si="10"/>
        <v>0</v>
      </c>
      <c r="D44" s="175">
        <f t="shared" si="9"/>
        <v>0</v>
      </c>
      <c r="E44" s="122">
        <f t="shared" si="19"/>
        <v>0</v>
      </c>
      <c r="F44" s="122">
        <f t="shared" si="20"/>
        <v>0</v>
      </c>
      <c r="G44" s="181"/>
      <c r="H44" s="122">
        <f t="shared" si="21"/>
        <v>0</v>
      </c>
      <c r="I44" s="122">
        <f t="shared" si="22"/>
        <v>0</v>
      </c>
      <c r="J44" s="122">
        <f t="shared" si="23"/>
        <v>0</v>
      </c>
      <c r="K44" s="181"/>
      <c r="L44" s="122">
        <f t="shared" si="24"/>
        <v>0</v>
      </c>
      <c r="M44" s="122">
        <f t="shared" si="25"/>
        <v>0</v>
      </c>
      <c r="N44" s="122">
        <f t="shared" si="26"/>
        <v>0</v>
      </c>
      <c r="O44" s="181"/>
    </row>
    <row r="45" spans="1:15" hidden="1">
      <c r="A45" s="59"/>
      <c r="B45" s="96"/>
      <c r="C45" s="187">
        <f t="shared" si="10"/>
        <v>0</v>
      </c>
      <c r="D45" s="175">
        <f t="shared" si="9"/>
        <v>0</v>
      </c>
      <c r="E45" s="122">
        <f t="shared" si="19"/>
        <v>0</v>
      </c>
      <c r="F45" s="122">
        <f t="shared" si="20"/>
        <v>0</v>
      </c>
      <c r="G45" s="123"/>
      <c r="H45" s="122">
        <f t="shared" si="21"/>
        <v>0</v>
      </c>
      <c r="I45" s="122">
        <f t="shared" si="22"/>
        <v>0</v>
      </c>
      <c r="J45" s="122">
        <f t="shared" si="23"/>
        <v>0</v>
      </c>
      <c r="K45" s="123"/>
      <c r="L45" s="122">
        <f t="shared" si="24"/>
        <v>0</v>
      </c>
      <c r="M45" s="122">
        <f t="shared" si="25"/>
        <v>0</v>
      </c>
      <c r="N45" s="122">
        <f t="shared" si="26"/>
        <v>0</v>
      </c>
      <c r="O45" s="123"/>
    </row>
    <row r="46" spans="1:15" hidden="1">
      <c r="A46" s="59"/>
      <c r="B46" s="96"/>
      <c r="C46" s="187">
        <f t="shared" si="10"/>
        <v>0</v>
      </c>
      <c r="D46" s="175">
        <f t="shared" si="9"/>
        <v>0</v>
      </c>
      <c r="E46" s="122">
        <f t="shared" si="19"/>
        <v>0</v>
      </c>
      <c r="F46" s="122">
        <f t="shared" si="20"/>
        <v>0</v>
      </c>
      <c r="G46" s="123"/>
      <c r="H46" s="122">
        <f t="shared" si="21"/>
        <v>0</v>
      </c>
      <c r="I46" s="122">
        <f t="shared" si="22"/>
        <v>0</v>
      </c>
      <c r="J46" s="122">
        <f t="shared" si="23"/>
        <v>0</v>
      </c>
      <c r="K46" s="123"/>
      <c r="L46" s="122">
        <f t="shared" si="24"/>
        <v>0</v>
      </c>
      <c r="M46" s="122">
        <f t="shared" si="25"/>
        <v>0</v>
      </c>
      <c r="N46" s="122">
        <f t="shared" si="26"/>
        <v>0</v>
      </c>
      <c r="O46" s="123"/>
    </row>
    <row r="47" spans="1:15" hidden="1">
      <c r="A47" s="59"/>
      <c r="B47" s="96"/>
      <c r="C47" s="187">
        <f t="shared" si="10"/>
        <v>0</v>
      </c>
      <c r="D47" s="175">
        <f t="shared" si="9"/>
        <v>0</v>
      </c>
      <c r="E47" s="122">
        <f t="shared" si="19"/>
        <v>0</v>
      </c>
      <c r="F47" s="122">
        <f t="shared" si="20"/>
        <v>0</v>
      </c>
      <c r="G47" s="123"/>
      <c r="H47" s="122">
        <f t="shared" si="21"/>
        <v>0</v>
      </c>
      <c r="I47" s="122">
        <f t="shared" si="22"/>
        <v>0</v>
      </c>
      <c r="J47" s="122">
        <f t="shared" si="23"/>
        <v>0</v>
      </c>
      <c r="K47" s="123"/>
      <c r="L47" s="122">
        <f t="shared" si="24"/>
        <v>0</v>
      </c>
      <c r="M47" s="122">
        <f t="shared" si="25"/>
        <v>0</v>
      </c>
      <c r="N47" s="122">
        <f t="shared" si="26"/>
        <v>0</v>
      </c>
      <c r="O47" s="123"/>
    </row>
    <row r="48" spans="1:15" hidden="1">
      <c r="A48" s="59"/>
      <c r="B48" s="96"/>
      <c r="C48" s="187">
        <f t="shared" si="10"/>
        <v>0</v>
      </c>
      <c r="D48" s="175">
        <f t="shared" si="9"/>
        <v>0</v>
      </c>
      <c r="E48" s="122">
        <f t="shared" si="19"/>
        <v>0</v>
      </c>
      <c r="F48" s="122">
        <f t="shared" si="20"/>
        <v>0</v>
      </c>
      <c r="G48" s="181"/>
      <c r="H48" s="122">
        <f t="shared" si="21"/>
        <v>0</v>
      </c>
      <c r="I48" s="122">
        <f t="shared" si="22"/>
        <v>0</v>
      </c>
      <c r="J48" s="122">
        <f t="shared" si="23"/>
        <v>0</v>
      </c>
      <c r="K48" s="181"/>
      <c r="L48" s="122">
        <f t="shared" si="24"/>
        <v>0</v>
      </c>
      <c r="M48" s="122">
        <f t="shared" si="25"/>
        <v>0</v>
      </c>
      <c r="N48" s="122">
        <f t="shared" si="26"/>
        <v>0</v>
      </c>
      <c r="O48" s="181"/>
    </row>
    <row r="49" spans="1:15" hidden="1">
      <c r="A49" s="59"/>
      <c r="B49" s="96"/>
      <c r="C49" s="187">
        <f t="shared" si="10"/>
        <v>0</v>
      </c>
      <c r="D49" s="175">
        <f t="shared" si="9"/>
        <v>0</v>
      </c>
      <c r="E49" s="122">
        <f t="shared" si="19"/>
        <v>0</v>
      </c>
      <c r="F49" s="122">
        <f t="shared" si="20"/>
        <v>0</v>
      </c>
      <c r="G49" s="181"/>
      <c r="H49" s="122">
        <f t="shared" si="21"/>
        <v>0</v>
      </c>
      <c r="I49" s="122">
        <f t="shared" si="22"/>
        <v>0</v>
      </c>
      <c r="J49" s="122">
        <f t="shared" si="23"/>
        <v>0</v>
      </c>
      <c r="K49" s="181"/>
      <c r="L49" s="122">
        <f t="shared" si="24"/>
        <v>0</v>
      </c>
      <c r="M49" s="122">
        <f t="shared" si="25"/>
        <v>0</v>
      </c>
      <c r="N49" s="122">
        <f t="shared" si="26"/>
        <v>0</v>
      </c>
      <c r="O49" s="181"/>
    </row>
    <row r="50" spans="1:15" hidden="1">
      <c r="A50" s="59"/>
      <c r="B50" s="96"/>
      <c r="C50" s="187">
        <f t="shared" si="10"/>
        <v>0</v>
      </c>
      <c r="D50" s="175">
        <f t="shared" si="9"/>
        <v>0</v>
      </c>
      <c r="E50" s="122">
        <f t="shared" si="19"/>
        <v>0</v>
      </c>
      <c r="F50" s="122">
        <f t="shared" si="20"/>
        <v>0</v>
      </c>
      <c r="G50" s="181"/>
      <c r="H50" s="122">
        <f t="shared" si="21"/>
        <v>0</v>
      </c>
      <c r="I50" s="122">
        <f t="shared" si="22"/>
        <v>0</v>
      </c>
      <c r="J50" s="122">
        <f t="shared" si="23"/>
        <v>0</v>
      </c>
      <c r="K50" s="181"/>
      <c r="L50" s="122">
        <f t="shared" si="24"/>
        <v>0</v>
      </c>
      <c r="M50" s="122">
        <f t="shared" si="25"/>
        <v>0</v>
      </c>
      <c r="N50" s="122">
        <f t="shared" si="26"/>
        <v>0</v>
      </c>
      <c r="O50" s="181"/>
    </row>
    <row r="51" spans="1:15" hidden="1">
      <c r="A51" s="59"/>
      <c r="B51" s="96"/>
      <c r="C51" s="187">
        <f t="shared" si="10"/>
        <v>0</v>
      </c>
      <c r="D51" s="175">
        <f t="shared" si="9"/>
        <v>0</v>
      </c>
      <c r="E51" s="122">
        <f t="shared" si="19"/>
        <v>0</v>
      </c>
      <c r="F51" s="122">
        <f t="shared" si="20"/>
        <v>0</v>
      </c>
      <c r="G51" s="123"/>
      <c r="H51" s="122">
        <f t="shared" si="21"/>
        <v>0</v>
      </c>
      <c r="I51" s="122">
        <f t="shared" si="22"/>
        <v>0</v>
      </c>
      <c r="J51" s="122">
        <f t="shared" si="23"/>
        <v>0</v>
      </c>
      <c r="K51" s="123"/>
      <c r="L51" s="122">
        <f t="shared" si="24"/>
        <v>0</v>
      </c>
      <c r="M51" s="122">
        <f t="shared" si="25"/>
        <v>0</v>
      </c>
      <c r="N51" s="122">
        <f t="shared" si="26"/>
        <v>0</v>
      </c>
      <c r="O51" s="123"/>
    </row>
    <row r="52" spans="1:15" hidden="1">
      <c r="A52" s="59"/>
      <c r="B52" s="96"/>
      <c r="C52" s="187">
        <f t="shared" si="10"/>
        <v>0</v>
      </c>
      <c r="D52" s="175">
        <f t="shared" si="9"/>
        <v>0</v>
      </c>
      <c r="E52" s="122">
        <f t="shared" si="19"/>
        <v>0</v>
      </c>
      <c r="F52" s="122">
        <f t="shared" si="20"/>
        <v>0</v>
      </c>
      <c r="G52" s="181"/>
      <c r="H52" s="122">
        <f t="shared" si="21"/>
        <v>0</v>
      </c>
      <c r="I52" s="122">
        <f t="shared" si="22"/>
        <v>0</v>
      </c>
      <c r="J52" s="122">
        <f t="shared" si="23"/>
        <v>0</v>
      </c>
      <c r="K52" s="181"/>
      <c r="L52" s="122">
        <f t="shared" si="24"/>
        <v>0</v>
      </c>
      <c r="M52" s="122">
        <f t="shared" si="25"/>
        <v>0</v>
      </c>
      <c r="N52" s="122">
        <f t="shared" si="26"/>
        <v>0</v>
      </c>
      <c r="O52" s="181"/>
    </row>
    <row r="53" spans="1:15" hidden="1">
      <c r="A53" s="59"/>
      <c r="B53" s="96"/>
      <c r="C53" s="187">
        <f t="shared" si="10"/>
        <v>0</v>
      </c>
      <c r="D53" s="175">
        <f t="shared" si="9"/>
        <v>0</v>
      </c>
      <c r="E53" s="122">
        <f t="shared" si="19"/>
        <v>0</v>
      </c>
      <c r="F53" s="122">
        <f t="shared" si="20"/>
        <v>0</v>
      </c>
      <c r="G53" s="123"/>
      <c r="H53" s="122">
        <f t="shared" si="21"/>
        <v>0</v>
      </c>
      <c r="I53" s="122">
        <f t="shared" si="22"/>
        <v>0</v>
      </c>
      <c r="J53" s="122">
        <f t="shared" si="23"/>
        <v>0</v>
      </c>
      <c r="K53" s="123"/>
      <c r="L53" s="122">
        <f t="shared" si="24"/>
        <v>0</v>
      </c>
      <c r="M53" s="122">
        <f t="shared" si="25"/>
        <v>0</v>
      </c>
      <c r="N53" s="122">
        <f t="shared" si="26"/>
        <v>0</v>
      </c>
      <c r="O53" s="123"/>
    </row>
    <row r="54" spans="1:15" hidden="1">
      <c r="A54" s="59"/>
      <c r="B54" s="96"/>
      <c r="C54" s="187">
        <f t="shared" si="10"/>
        <v>0</v>
      </c>
      <c r="D54" s="175">
        <f t="shared" si="9"/>
        <v>0</v>
      </c>
      <c r="E54" s="122">
        <f t="shared" si="19"/>
        <v>0</v>
      </c>
      <c r="F54" s="122">
        <f t="shared" si="20"/>
        <v>0</v>
      </c>
      <c r="G54" s="181"/>
      <c r="H54" s="122">
        <f t="shared" si="21"/>
        <v>0</v>
      </c>
      <c r="I54" s="122">
        <f t="shared" si="22"/>
        <v>0</v>
      </c>
      <c r="J54" s="122">
        <f t="shared" si="23"/>
        <v>0</v>
      </c>
      <c r="K54" s="181"/>
      <c r="L54" s="122">
        <f t="shared" si="24"/>
        <v>0</v>
      </c>
      <c r="M54" s="122">
        <f t="shared" si="25"/>
        <v>0</v>
      </c>
      <c r="N54" s="122">
        <f t="shared" si="26"/>
        <v>0</v>
      </c>
      <c r="O54" s="181"/>
    </row>
    <row r="55" spans="1:15" hidden="1">
      <c r="A55" s="59"/>
      <c r="B55" s="96"/>
      <c r="C55" s="187">
        <f t="shared" si="10"/>
        <v>0</v>
      </c>
      <c r="D55" s="175">
        <f t="shared" si="9"/>
        <v>0</v>
      </c>
      <c r="E55" s="122">
        <f t="shared" si="19"/>
        <v>0</v>
      </c>
      <c r="F55" s="122">
        <f t="shared" si="20"/>
        <v>0</v>
      </c>
      <c r="G55" s="181"/>
      <c r="H55" s="122">
        <f t="shared" si="21"/>
        <v>0</v>
      </c>
      <c r="I55" s="122">
        <f t="shared" si="22"/>
        <v>0</v>
      </c>
      <c r="J55" s="122">
        <f t="shared" si="23"/>
        <v>0</v>
      </c>
      <c r="K55" s="181"/>
      <c r="L55" s="122">
        <f t="shared" si="24"/>
        <v>0</v>
      </c>
      <c r="M55" s="122">
        <f t="shared" si="25"/>
        <v>0</v>
      </c>
      <c r="N55" s="122">
        <f t="shared" si="26"/>
        <v>0</v>
      </c>
      <c r="O55" s="181"/>
    </row>
    <row r="56" spans="1:15" hidden="1">
      <c r="A56" s="59"/>
      <c r="B56" s="96"/>
      <c r="C56" s="187">
        <f t="shared" si="10"/>
        <v>0</v>
      </c>
      <c r="D56" s="175">
        <f t="shared" si="9"/>
        <v>0</v>
      </c>
      <c r="E56" s="122">
        <f t="shared" si="19"/>
        <v>0</v>
      </c>
      <c r="F56" s="122">
        <f t="shared" si="20"/>
        <v>0</v>
      </c>
      <c r="G56" s="181"/>
      <c r="H56" s="122">
        <f t="shared" si="21"/>
        <v>0</v>
      </c>
      <c r="I56" s="122">
        <f t="shared" si="22"/>
        <v>0</v>
      </c>
      <c r="J56" s="122">
        <f t="shared" si="23"/>
        <v>0</v>
      </c>
      <c r="K56" s="181"/>
      <c r="L56" s="122">
        <f t="shared" si="24"/>
        <v>0</v>
      </c>
      <c r="M56" s="122">
        <f t="shared" si="25"/>
        <v>0</v>
      </c>
      <c r="N56" s="122">
        <f t="shared" si="26"/>
        <v>0</v>
      </c>
      <c r="O56" s="181"/>
    </row>
    <row r="57" spans="1:15" hidden="1">
      <c r="A57" s="59"/>
      <c r="B57" s="96"/>
      <c r="C57" s="187">
        <f t="shared" si="10"/>
        <v>0</v>
      </c>
      <c r="D57" s="175">
        <f t="shared" si="9"/>
        <v>0</v>
      </c>
      <c r="E57" s="122">
        <f t="shared" si="19"/>
        <v>0</v>
      </c>
      <c r="F57" s="122">
        <f t="shared" si="20"/>
        <v>0</v>
      </c>
      <c r="G57" s="181"/>
      <c r="H57" s="122">
        <f t="shared" si="21"/>
        <v>0</v>
      </c>
      <c r="I57" s="122">
        <f t="shared" si="22"/>
        <v>0</v>
      </c>
      <c r="J57" s="122">
        <f t="shared" si="23"/>
        <v>0</v>
      </c>
      <c r="K57" s="181"/>
      <c r="L57" s="122">
        <f t="shared" si="24"/>
        <v>0</v>
      </c>
      <c r="M57" s="122">
        <f t="shared" si="25"/>
        <v>0</v>
      </c>
      <c r="N57" s="122">
        <f t="shared" si="26"/>
        <v>0</v>
      </c>
      <c r="O57" s="181"/>
    </row>
    <row r="58" spans="1:15" hidden="1">
      <c r="A58" s="59"/>
      <c r="B58" s="96"/>
      <c r="C58" s="187">
        <f t="shared" si="10"/>
        <v>0</v>
      </c>
      <c r="D58" s="175">
        <f t="shared" si="9"/>
        <v>0</v>
      </c>
      <c r="E58" s="122">
        <f t="shared" si="19"/>
        <v>0</v>
      </c>
      <c r="F58" s="122">
        <f t="shared" si="20"/>
        <v>0</v>
      </c>
      <c r="G58" s="123"/>
      <c r="H58" s="122">
        <f t="shared" si="21"/>
        <v>0</v>
      </c>
      <c r="I58" s="122">
        <f t="shared" si="22"/>
        <v>0</v>
      </c>
      <c r="J58" s="122">
        <f t="shared" si="23"/>
        <v>0</v>
      </c>
      <c r="K58" s="123"/>
      <c r="L58" s="122">
        <f t="shared" si="24"/>
        <v>0</v>
      </c>
      <c r="M58" s="122">
        <f t="shared" si="25"/>
        <v>0</v>
      </c>
      <c r="N58" s="122">
        <f t="shared" si="26"/>
        <v>0</v>
      </c>
      <c r="O58" s="123"/>
    </row>
    <row r="59" spans="1:15" hidden="1">
      <c r="A59" s="59"/>
      <c r="B59" s="96"/>
      <c r="C59" s="187">
        <f t="shared" si="10"/>
        <v>0</v>
      </c>
      <c r="D59" s="175">
        <f t="shared" si="9"/>
        <v>0</v>
      </c>
      <c r="E59" s="122">
        <f t="shared" si="19"/>
        <v>0</v>
      </c>
      <c r="F59" s="122">
        <f t="shared" si="20"/>
        <v>0</v>
      </c>
      <c r="G59" s="181"/>
      <c r="H59" s="122">
        <f t="shared" si="21"/>
        <v>0</v>
      </c>
      <c r="I59" s="122">
        <f t="shared" si="22"/>
        <v>0</v>
      </c>
      <c r="J59" s="122">
        <f t="shared" si="23"/>
        <v>0</v>
      </c>
      <c r="K59" s="181"/>
      <c r="L59" s="122">
        <f t="shared" si="24"/>
        <v>0</v>
      </c>
      <c r="M59" s="122">
        <f t="shared" si="25"/>
        <v>0</v>
      </c>
      <c r="N59" s="122">
        <f t="shared" si="26"/>
        <v>0</v>
      </c>
      <c r="O59" s="181"/>
    </row>
    <row r="60" spans="1:15" hidden="1">
      <c r="A60" s="59"/>
      <c r="B60" s="96"/>
      <c r="C60" s="187">
        <f t="shared" si="10"/>
        <v>0</v>
      </c>
      <c r="D60" s="175">
        <f t="shared" si="9"/>
        <v>0</v>
      </c>
      <c r="E60" s="122">
        <f t="shared" si="19"/>
        <v>0</v>
      </c>
      <c r="F60" s="122">
        <f t="shared" si="20"/>
        <v>0</v>
      </c>
      <c r="G60" s="181"/>
      <c r="H60" s="122">
        <f t="shared" si="21"/>
        <v>0</v>
      </c>
      <c r="I60" s="122">
        <f t="shared" si="22"/>
        <v>0</v>
      </c>
      <c r="J60" s="122">
        <f t="shared" si="23"/>
        <v>0</v>
      </c>
      <c r="K60" s="181"/>
      <c r="L60" s="122">
        <f t="shared" si="24"/>
        <v>0</v>
      </c>
      <c r="M60" s="122">
        <f t="shared" si="25"/>
        <v>0</v>
      </c>
      <c r="N60" s="122">
        <f t="shared" si="26"/>
        <v>0</v>
      </c>
      <c r="O60" s="181"/>
    </row>
    <row r="61" spans="1:15" hidden="1">
      <c r="A61" s="59"/>
      <c r="B61" s="96"/>
      <c r="C61" s="187">
        <f t="shared" si="10"/>
        <v>0</v>
      </c>
      <c r="D61" s="175">
        <f t="shared" si="9"/>
        <v>0</v>
      </c>
      <c r="E61" s="122">
        <f t="shared" si="19"/>
        <v>0</v>
      </c>
      <c r="F61" s="122">
        <f t="shared" si="20"/>
        <v>0</v>
      </c>
      <c r="G61" s="181"/>
      <c r="H61" s="122">
        <f t="shared" si="21"/>
        <v>0</v>
      </c>
      <c r="I61" s="122">
        <f t="shared" si="22"/>
        <v>0</v>
      </c>
      <c r="J61" s="122">
        <f t="shared" si="23"/>
        <v>0</v>
      </c>
      <c r="K61" s="181"/>
      <c r="L61" s="122">
        <f t="shared" si="24"/>
        <v>0</v>
      </c>
      <c r="M61" s="122">
        <f t="shared" si="25"/>
        <v>0</v>
      </c>
      <c r="N61" s="122">
        <f t="shared" si="26"/>
        <v>0</v>
      </c>
      <c r="O61" s="181"/>
    </row>
    <row r="62" spans="1:15" hidden="1">
      <c r="A62" s="59"/>
      <c r="B62" s="96"/>
      <c r="C62" s="187">
        <f t="shared" si="10"/>
        <v>0</v>
      </c>
      <c r="D62" s="175">
        <f t="shared" si="9"/>
        <v>0</v>
      </c>
      <c r="E62" s="122">
        <f t="shared" si="19"/>
        <v>0</v>
      </c>
      <c r="F62" s="122">
        <f t="shared" si="20"/>
        <v>0</v>
      </c>
      <c r="G62" s="123"/>
      <c r="H62" s="122">
        <f t="shared" si="21"/>
        <v>0</v>
      </c>
      <c r="I62" s="122">
        <f t="shared" si="22"/>
        <v>0</v>
      </c>
      <c r="J62" s="122">
        <f t="shared" si="23"/>
        <v>0</v>
      </c>
      <c r="K62" s="123"/>
      <c r="L62" s="122">
        <f t="shared" si="24"/>
        <v>0</v>
      </c>
      <c r="M62" s="122">
        <f t="shared" si="25"/>
        <v>0</v>
      </c>
      <c r="N62" s="122">
        <f t="shared" si="26"/>
        <v>0</v>
      </c>
      <c r="O62" s="123"/>
    </row>
    <row r="63" spans="1:15" hidden="1">
      <c r="A63" s="59"/>
      <c r="B63" s="96"/>
      <c r="C63" s="187">
        <f t="shared" si="10"/>
        <v>0</v>
      </c>
      <c r="D63" s="175">
        <f t="shared" si="9"/>
        <v>0</v>
      </c>
      <c r="E63" s="122">
        <f t="shared" si="19"/>
        <v>0</v>
      </c>
      <c r="F63" s="122">
        <f t="shared" si="20"/>
        <v>0</v>
      </c>
      <c r="G63" s="181"/>
      <c r="H63" s="122">
        <f t="shared" si="21"/>
        <v>0</v>
      </c>
      <c r="I63" s="122">
        <f t="shared" si="22"/>
        <v>0</v>
      </c>
      <c r="J63" s="122">
        <f t="shared" si="23"/>
        <v>0</v>
      </c>
      <c r="K63" s="181"/>
      <c r="L63" s="122">
        <f t="shared" si="24"/>
        <v>0</v>
      </c>
      <c r="M63" s="122">
        <f t="shared" si="25"/>
        <v>0</v>
      </c>
      <c r="N63" s="122">
        <f t="shared" si="26"/>
        <v>0</v>
      </c>
      <c r="O63" s="181"/>
    </row>
    <row r="64" spans="1:15" hidden="1">
      <c r="A64" s="59"/>
      <c r="B64" s="96"/>
      <c r="C64" s="187">
        <f t="shared" si="10"/>
        <v>0</v>
      </c>
      <c r="D64" s="175">
        <f t="shared" si="9"/>
        <v>0</v>
      </c>
      <c r="E64" s="122">
        <f t="shared" si="19"/>
        <v>0</v>
      </c>
      <c r="F64" s="122">
        <f t="shared" si="20"/>
        <v>0</v>
      </c>
      <c r="G64" s="123"/>
      <c r="H64" s="122">
        <f t="shared" si="21"/>
        <v>0</v>
      </c>
      <c r="I64" s="122">
        <f t="shared" si="22"/>
        <v>0</v>
      </c>
      <c r="J64" s="122">
        <f t="shared" si="23"/>
        <v>0</v>
      </c>
      <c r="K64" s="123"/>
      <c r="L64" s="122">
        <f t="shared" si="24"/>
        <v>0</v>
      </c>
      <c r="M64" s="122">
        <f t="shared" si="25"/>
        <v>0</v>
      </c>
      <c r="N64" s="122">
        <f t="shared" si="26"/>
        <v>0</v>
      </c>
      <c r="O64" s="123"/>
    </row>
    <row r="65" spans="1:15" hidden="1">
      <c r="A65" s="59"/>
      <c r="B65" s="96"/>
      <c r="C65" s="187">
        <f t="shared" si="10"/>
        <v>0</v>
      </c>
      <c r="D65" s="175">
        <f t="shared" si="9"/>
        <v>0</v>
      </c>
      <c r="E65" s="122">
        <f t="shared" si="19"/>
        <v>0</v>
      </c>
      <c r="F65" s="122">
        <f t="shared" si="20"/>
        <v>0</v>
      </c>
      <c r="G65" s="181"/>
      <c r="H65" s="122">
        <f t="shared" si="21"/>
        <v>0</v>
      </c>
      <c r="I65" s="122">
        <f t="shared" si="22"/>
        <v>0</v>
      </c>
      <c r="J65" s="122">
        <f t="shared" si="23"/>
        <v>0</v>
      </c>
      <c r="K65" s="181"/>
      <c r="L65" s="122">
        <f t="shared" si="24"/>
        <v>0</v>
      </c>
      <c r="M65" s="122">
        <f t="shared" si="25"/>
        <v>0</v>
      </c>
      <c r="N65" s="122">
        <f t="shared" si="26"/>
        <v>0</v>
      </c>
      <c r="O65" s="181"/>
    </row>
    <row r="66" spans="1:15" hidden="1">
      <c r="A66" s="59"/>
      <c r="B66" s="96"/>
      <c r="C66" s="187">
        <f t="shared" si="10"/>
        <v>0</v>
      </c>
      <c r="D66" s="175">
        <f t="shared" si="9"/>
        <v>0</v>
      </c>
      <c r="E66" s="122">
        <f t="shared" si="19"/>
        <v>0</v>
      </c>
      <c r="F66" s="122">
        <f t="shared" si="20"/>
        <v>0</v>
      </c>
      <c r="G66" s="181"/>
      <c r="H66" s="122">
        <f t="shared" si="21"/>
        <v>0</v>
      </c>
      <c r="I66" s="122">
        <f t="shared" si="22"/>
        <v>0</v>
      </c>
      <c r="J66" s="122">
        <f t="shared" si="23"/>
        <v>0</v>
      </c>
      <c r="K66" s="181"/>
      <c r="L66" s="122">
        <f t="shared" si="24"/>
        <v>0</v>
      </c>
      <c r="M66" s="122">
        <f t="shared" si="25"/>
        <v>0</v>
      </c>
      <c r="N66" s="122">
        <f t="shared" si="26"/>
        <v>0</v>
      </c>
      <c r="O66" s="181"/>
    </row>
    <row r="67" spans="1:15" hidden="1">
      <c r="A67" s="59"/>
      <c r="B67" s="96"/>
      <c r="C67" s="187">
        <f t="shared" si="10"/>
        <v>0</v>
      </c>
      <c r="D67" s="175">
        <f t="shared" si="9"/>
        <v>0</v>
      </c>
      <c r="E67" s="122">
        <f t="shared" si="19"/>
        <v>0</v>
      </c>
      <c r="F67" s="122">
        <f t="shared" si="20"/>
        <v>0</v>
      </c>
      <c r="G67" s="181"/>
      <c r="H67" s="122">
        <f t="shared" si="21"/>
        <v>0</v>
      </c>
      <c r="I67" s="122">
        <f t="shared" si="22"/>
        <v>0</v>
      </c>
      <c r="J67" s="122">
        <f t="shared" si="23"/>
        <v>0</v>
      </c>
      <c r="K67" s="181"/>
      <c r="L67" s="122">
        <f t="shared" si="24"/>
        <v>0</v>
      </c>
      <c r="M67" s="122">
        <f t="shared" si="25"/>
        <v>0</v>
      </c>
      <c r="N67" s="122">
        <f t="shared" si="26"/>
        <v>0</v>
      </c>
      <c r="O67" s="181"/>
    </row>
    <row r="68" spans="1:15" hidden="1">
      <c r="A68" s="59"/>
      <c r="B68" s="96"/>
      <c r="C68" s="187">
        <f t="shared" si="10"/>
        <v>0</v>
      </c>
      <c r="D68" s="175">
        <f t="shared" si="9"/>
        <v>0</v>
      </c>
      <c r="E68" s="122">
        <f t="shared" si="19"/>
        <v>0</v>
      </c>
      <c r="F68" s="122">
        <f t="shared" si="20"/>
        <v>0</v>
      </c>
      <c r="G68" s="181"/>
      <c r="H68" s="122">
        <f t="shared" si="21"/>
        <v>0</v>
      </c>
      <c r="I68" s="122">
        <f t="shared" si="22"/>
        <v>0</v>
      </c>
      <c r="J68" s="122">
        <f t="shared" si="23"/>
        <v>0</v>
      </c>
      <c r="K68" s="181"/>
      <c r="L68" s="122">
        <f t="shared" si="24"/>
        <v>0</v>
      </c>
      <c r="M68" s="122">
        <f t="shared" si="25"/>
        <v>0</v>
      </c>
      <c r="N68" s="122">
        <f t="shared" si="26"/>
        <v>0</v>
      </c>
      <c r="O68" s="181"/>
    </row>
    <row r="69" spans="1:15" hidden="1">
      <c r="A69" s="59"/>
      <c r="B69" s="96"/>
      <c r="C69" s="187">
        <f t="shared" si="10"/>
        <v>0</v>
      </c>
      <c r="D69" s="175">
        <f t="shared" si="9"/>
        <v>0</v>
      </c>
      <c r="E69" s="122">
        <f t="shared" si="19"/>
        <v>0</v>
      </c>
      <c r="F69" s="122">
        <f t="shared" si="20"/>
        <v>0</v>
      </c>
      <c r="G69" s="181"/>
      <c r="H69" s="122">
        <f t="shared" si="21"/>
        <v>0</v>
      </c>
      <c r="I69" s="122">
        <f t="shared" si="22"/>
        <v>0</v>
      </c>
      <c r="J69" s="122">
        <f t="shared" si="23"/>
        <v>0</v>
      </c>
      <c r="K69" s="181"/>
      <c r="L69" s="122">
        <f t="shared" si="24"/>
        <v>0</v>
      </c>
      <c r="M69" s="122">
        <f t="shared" si="25"/>
        <v>0</v>
      </c>
      <c r="N69" s="122">
        <f t="shared" si="26"/>
        <v>0</v>
      </c>
      <c r="O69" s="181"/>
    </row>
    <row r="70" spans="1:15" hidden="1">
      <c r="A70" s="59"/>
      <c r="B70" s="96"/>
      <c r="C70" s="187">
        <f t="shared" si="10"/>
        <v>0</v>
      </c>
      <c r="D70" s="175">
        <f t="shared" si="9"/>
        <v>0</v>
      </c>
      <c r="E70" s="122">
        <f t="shared" ref="E70:E84" si="27">IFERROR(VLOOKUP(B70,$B$93:$C$134,2,FALSE),0)</f>
        <v>0</v>
      </c>
      <c r="F70" s="122">
        <f t="shared" ref="F70:F84" si="28">IFERROR(VLOOKUP(B70,$F$93:$G$134,2,FALSE),0)</f>
        <v>0</v>
      </c>
      <c r="G70" s="181"/>
      <c r="H70" s="122">
        <f t="shared" ref="H70:H84" si="29">IFERROR(VLOOKUP(B70,$J$93:$K$134,2,FALSE),0)</f>
        <v>0</v>
      </c>
      <c r="I70" s="122">
        <f t="shared" ref="I70:I84" si="30">IFERROR(VLOOKUP(B70,$N$93:$O$134,2,FALSE),0)</f>
        <v>0</v>
      </c>
      <c r="J70" s="122">
        <f t="shared" ref="J70:J84" si="31">IFERROR(VLOOKUP(B70,$R$93:$S$134,2,FALSE),0)</f>
        <v>0</v>
      </c>
      <c r="K70" s="181"/>
      <c r="L70" s="122">
        <f t="shared" ref="L70:L84" si="32">IFERROR(VLOOKUP(B70,$V$93:$W$134,2,FALSE),0)</f>
        <v>0</v>
      </c>
      <c r="M70" s="122">
        <f t="shared" ref="M70:M84" si="33">IFERROR(VLOOKUP(B70,$Z$93:$AA$134,2,FALSE),0)</f>
        <v>0</v>
      </c>
      <c r="N70" s="122">
        <f t="shared" ref="N70:N84" si="34">IFERROR(VLOOKUP(B70,$AD$93:$AE$134,2,FALSE),0)</f>
        <v>0</v>
      </c>
      <c r="O70" s="181"/>
    </row>
    <row r="71" spans="1:15" hidden="1">
      <c r="A71" s="59"/>
      <c r="B71" s="96"/>
      <c r="C71" s="187">
        <f t="shared" ref="C71:C84" si="35">SUM(E71:O71)</f>
        <v>0</v>
      </c>
      <c r="D71" s="175">
        <f t="shared" ref="D71:D84" si="36">SUM(E71:O71)-MIN(E71:I71)</f>
        <v>0</v>
      </c>
      <c r="E71" s="122">
        <f t="shared" si="27"/>
        <v>0</v>
      </c>
      <c r="F71" s="122">
        <f t="shared" si="28"/>
        <v>0</v>
      </c>
      <c r="G71" s="181"/>
      <c r="H71" s="122">
        <f t="shared" si="29"/>
        <v>0</v>
      </c>
      <c r="I71" s="122">
        <f t="shared" si="30"/>
        <v>0</v>
      </c>
      <c r="J71" s="122">
        <f t="shared" si="31"/>
        <v>0</v>
      </c>
      <c r="K71" s="181"/>
      <c r="L71" s="122">
        <f t="shared" si="32"/>
        <v>0</v>
      </c>
      <c r="M71" s="122">
        <f t="shared" si="33"/>
        <v>0</v>
      </c>
      <c r="N71" s="122">
        <f t="shared" si="34"/>
        <v>0</v>
      </c>
      <c r="O71" s="181"/>
    </row>
    <row r="72" spans="1:15" hidden="1">
      <c r="A72" s="59"/>
      <c r="B72" s="96"/>
      <c r="C72" s="187">
        <f t="shared" si="35"/>
        <v>0</v>
      </c>
      <c r="D72" s="175">
        <f t="shared" si="36"/>
        <v>0</v>
      </c>
      <c r="E72" s="122">
        <f t="shared" si="27"/>
        <v>0</v>
      </c>
      <c r="F72" s="122">
        <f t="shared" si="28"/>
        <v>0</v>
      </c>
      <c r="G72" s="181"/>
      <c r="H72" s="122">
        <f t="shared" si="29"/>
        <v>0</v>
      </c>
      <c r="I72" s="122">
        <f t="shared" si="30"/>
        <v>0</v>
      </c>
      <c r="J72" s="122">
        <f t="shared" si="31"/>
        <v>0</v>
      </c>
      <c r="K72" s="181"/>
      <c r="L72" s="122">
        <f t="shared" si="32"/>
        <v>0</v>
      </c>
      <c r="M72" s="122">
        <f t="shared" si="33"/>
        <v>0</v>
      </c>
      <c r="N72" s="122">
        <f t="shared" si="34"/>
        <v>0</v>
      </c>
      <c r="O72" s="181"/>
    </row>
    <row r="73" spans="1:15" hidden="1">
      <c r="A73" s="59"/>
      <c r="B73" s="96"/>
      <c r="C73" s="187">
        <f t="shared" si="35"/>
        <v>0</v>
      </c>
      <c r="D73" s="175">
        <f t="shared" si="36"/>
        <v>0</v>
      </c>
      <c r="E73" s="122">
        <f t="shared" si="27"/>
        <v>0</v>
      </c>
      <c r="F73" s="122">
        <f t="shared" si="28"/>
        <v>0</v>
      </c>
      <c r="G73" s="181"/>
      <c r="H73" s="122">
        <f t="shared" si="29"/>
        <v>0</v>
      </c>
      <c r="I73" s="122">
        <f t="shared" si="30"/>
        <v>0</v>
      </c>
      <c r="J73" s="122">
        <f t="shared" si="31"/>
        <v>0</v>
      </c>
      <c r="K73" s="181"/>
      <c r="L73" s="122">
        <f t="shared" si="32"/>
        <v>0</v>
      </c>
      <c r="M73" s="122">
        <f t="shared" si="33"/>
        <v>0</v>
      </c>
      <c r="N73" s="122">
        <f t="shared" si="34"/>
        <v>0</v>
      </c>
      <c r="O73" s="181"/>
    </row>
    <row r="74" spans="1:15" hidden="1">
      <c r="A74" s="59"/>
      <c r="B74" s="96"/>
      <c r="C74" s="187">
        <f t="shared" si="35"/>
        <v>0</v>
      </c>
      <c r="D74" s="175">
        <f t="shared" si="36"/>
        <v>0</v>
      </c>
      <c r="E74" s="122">
        <f t="shared" si="27"/>
        <v>0</v>
      </c>
      <c r="F74" s="122">
        <f t="shared" si="28"/>
        <v>0</v>
      </c>
      <c r="G74" s="181"/>
      <c r="H74" s="122">
        <f t="shared" si="29"/>
        <v>0</v>
      </c>
      <c r="I74" s="122">
        <f t="shared" si="30"/>
        <v>0</v>
      </c>
      <c r="J74" s="122">
        <f t="shared" si="31"/>
        <v>0</v>
      </c>
      <c r="K74" s="181"/>
      <c r="L74" s="122">
        <f t="shared" si="32"/>
        <v>0</v>
      </c>
      <c r="M74" s="122">
        <f t="shared" si="33"/>
        <v>0</v>
      </c>
      <c r="N74" s="122">
        <f t="shared" si="34"/>
        <v>0</v>
      </c>
      <c r="O74" s="181"/>
    </row>
    <row r="75" spans="1:15" hidden="1">
      <c r="A75" s="59"/>
      <c r="B75" s="96"/>
      <c r="C75" s="187">
        <f t="shared" si="35"/>
        <v>0</v>
      </c>
      <c r="D75" s="175">
        <f t="shared" si="36"/>
        <v>0</v>
      </c>
      <c r="E75" s="122">
        <f t="shared" si="27"/>
        <v>0</v>
      </c>
      <c r="F75" s="122">
        <f t="shared" si="28"/>
        <v>0</v>
      </c>
      <c r="G75" s="181"/>
      <c r="H75" s="122">
        <f t="shared" si="29"/>
        <v>0</v>
      </c>
      <c r="I75" s="122">
        <f t="shared" si="30"/>
        <v>0</v>
      </c>
      <c r="J75" s="122">
        <f t="shared" si="31"/>
        <v>0</v>
      </c>
      <c r="K75" s="181"/>
      <c r="L75" s="122">
        <f t="shared" si="32"/>
        <v>0</v>
      </c>
      <c r="M75" s="122">
        <f t="shared" si="33"/>
        <v>0</v>
      </c>
      <c r="N75" s="122">
        <f t="shared" si="34"/>
        <v>0</v>
      </c>
      <c r="O75" s="181"/>
    </row>
    <row r="76" spans="1:15" ht="15" hidden="1">
      <c r="A76" s="59"/>
      <c r="B76" s="97"/>
      <c r="C76" s="187">
        <f t="shared" si="35"/>
        <v>0</v>
      </c>
      <c r="D76" s="175">
        <f t="shared" si="36"/>
        <v>0</v>
      </c>
      <c r="E76" s="122">
        <f t="shared" si="27"/>
        <v>0</v>
      </c>
      <c r="F76" s="122">
        <f t="shared" si="28"/>
        <v>0</v>
      </c>
      <c r="G76" s="181"/>
      <c r="H76" s="122">
        <f t="shared" si="29"/>
        <v>0</v>
      </c>
      <c r="I76" s="122">
        <f t="shared" si="30"/>
        <v>0</v>
      </c>
      <c r="J76" s="122">
        <f t="shared" si="31"/>
        <v>0</v>
      </c>
      <c r="K76" s="181"/>
      <c r="L76" s="122">
        <f t="shared" si="32"/>
        <v>0</v>
      </c>
      <c r="M76" s="122">
        <f t="shared" si="33"/>
        <v>0</v>
      </c>
      <c r="N76" s="122">
        <f t="shared" si="34"/>
        <v>0</v>
      </c>
      <c r="O76" s="181"/>
    </row>
    <row r="77" spans="1:15" ht="15" hidden="1">
      <c r="A77" s="59"/>
      <c r="B77" s="97"/>
      <c r="C77" s="187">
        <f t="shared" si="35"/>
        <v>0</v>
      </c>
      <c r="D77" s="175">
        <f t="shared" si="36"/>
        <v>0</v>
      </c>
      <c r="E77" s="122">
        <f t="shared" si="27"/>
        <v>0</v>
      </c>
      <c r="F77" s="122">
        <f t="shared" si="28"/>
        <v>0</v>
      </c>
      <c r="G77" s="181"/>
      <c r="H77" s="122">
        <f t="shared" si="29"/>
        <v>0</v>
      </c>
      <c r="I77" s="122">
        <f t="shared" si="30"/>
        <v>0</v>
      </c>
      <c r="J77" s="122">
        <f t="shared" si="31"/>
        <v>0</v>
      </c>
      <c r="K77" s="181"/>
      <c r="L77" s="122">
        <f t="shared" si="32"/>
        <v>0</v>
      </c>
      <c r="M77" s="122">
        <f t="shared" si="33"/>
        <v>0</v>
      </c>
      <c r="N77" s="122">
        <f t="shared" si="34"/>
        <v>0</v>
      </c>
      <c r="O77" s="181"/>
    </row>
    <row r="78" spans="1:15" ht="15" hidden="1">
      <c r="A78" s="59"/>
      <c r="B78" s="97"/>
      <c r="C78" s="187">
        <f t="shared" si="35"/>
        <v>0</v>
      </c>
      <c r="D78" s="175">
        <f t="shared" si="36"/>
        <v>0</v>
      </c>
      <c r="E78" s="122">
        <f t="shared" si="27"/>
        <v>0</v>
      </c>
      <c r="F78" s="122">
        <f t="shared" si="28"/>
        <v>0</v>
      </c>
      <c r="G78" s="181"/>
      <c r="H78" s="122">
        <f t="shared" si="29"/>
        <v>0</v>
      </c>
      <c r="I78" s="122">
        <f t="shared" si="30"/>
        <v>0</v>
      </c>
      <c r="J78" s="122">
        <f t="shared" si="31"/>
        <v>0</v>
      </c>
      <c r="K78" s="181"/>
      <c r="L78" s="122">
        <f t="shared" si="32"/>
        <v>0</v>
      </c>
      <c r="M78" s="122">
        <f t="shared" si="33"/>
        <v>0</v>
      </c>
      <c r="N78" s="122">
        <f t="shared" si="34"/>
        <v>0</v>
      </c>
      <c r="O78" s="181"/>
    </row>
    <row r="79" spans="1:15" ht="15" hidden="1">
      <c r="A79" s="59"/>
      <c r="B79" s="97"/>
      <c r="C79" s="187">
        <f t="shared" si="35"/>
        <v>0</v>
      </c>
      <c r="D79" s="175">
        <f t="shared" si="36"/>
        <v>0</v>
      </c>
      <c r="E79" s="122">
        <f t="shared" si="27"/>
        <v>0</v>
      </c>
      <c r="F79" s="122">
        <f t="shared" si="28"/>
        <v>0</v>
      </c>
      <c r="G79" s="181"/>
      <c r="H79" s="122">
        <f t="shared" si="29"/>
        <v>0</v>
      </c>
      <c r="I79" s="122">
        <f t="shared" si="30"/>
        <v>0</v>
      </c>
      <c r="J79" s="122">
        <f t="shared" si="31"/>
        <v>0</v>
      </c>
      <c r="K79" s="181"/>
      <c r="L79" s="122">
        <f t="shared" si="32"/>
        <v>0</v>
      </c>
      <c r="M79" s="122">
        <f t="shared" si="33"/>
        <v>0</v>
      </c>
      <c r="N79" s="122">
        <f t="shared" si="34"/>
        <v>0</v>
      </c>
      <c r="O79" s="181"/>
    </row>
    <row r="80" spans="1:15" ht="15" hidden="1">
      <c r="A80" s="59"/>
      <c r="B80" s="97"/>
      <c r="C80" s="187">
        <f t="shared" si="35"/>
        <v>0</v>
      </c>
      <c r="D80" s="175">
        <f t="shared" si="36"/>
        <v>0</v>
      </c>
      <c r="E80" s="122">
        <f t="shared" si="27"/>
        <v>0</v>
      </c>
      <c r="F80" s="122">
        <f t="shared" si="28"/>
        <v>0</v>
      </c>
      <c r="G80" s="181"/>
      <c r="H80" s="122">
        <f t="shared" si="29"/>
        <v>0</v>
      </c>
      <c r="I80" s="122">
        <f t="shared" si="30"/>
        <v>0</v>
      </c>
      <c r="J80" s="122">
        <f t="shared" si="31"/>
        <v>0</v>
      </c>
      <c r="K80" s="181"/>
      <c r="L80" s="122">
        <f t="shared" si="32"/>
        <v>0</v>
      </c>
      <c r="M80" s="122">
        <f t="shared" si="33"/>
        <v>0</v>
      </c>
      <c r="N80" s="122">
        <f t="shared" si="34"/>
        <v>0</v>
      </c>
      <c r="O80" s="181"/>
    </row>
    <row r="81" spans="1:32" ht="15" hidden="1">
      <c r="A81" s="59"/>
      <c r="B81" s="97"/>
      <c r="C81" s="187">
        <f t="shared" si="35"/>
        <v>0</v>
      </c>
      <c r="D81" s="175">
        <f t="shared" si="36"/>
        <v>0</v>
      </c>
      <c r="E81" s="122">
        <f t="shared" si="27"/>
        <v>0</v>
      </c>
      <c r="F81" s="122">
        <f t="shared" si="28"/>
        <v>0</v>
      </c>
      <c r="G81" s="181"/>
      <c r="H81" s="122">
        <f t="shared" si="29"/>
        <v>0</v>
      </c>
      <c r="I81" s="122">
        <f t="shared" si="30"/>
        <v>0</v>
      </c>
      <c r="J81" s="122">
        <f t="shared" si="31"/>
        <v>0</v>
      </c>
      <c r="K81" s="181"/>
      <c r="L81" s="122">
        <f t="shared" si="32"/>
        <v>0</v>
      </c>
      <c r="M81" s="122">
        <f t="shared" si="33"/>
        <v>0</v>
      </c>
      <c r="N81" s="122">
        <f t="shared" si="34"/>
        <v>0</v>
      </c>
      <c r="O81" s="181"/>
    </row>
    <row r="82" spans="1:32" ht="15" hidden="1">
      <c r="A82" s="59"/>
      <c r="B82" s="97"/>
      <c r="C82" s="187">
        <f t="shared" si="35"/>
        <v>0</v>
      </c>
      <c r="D82" s="175">
        <f t="shared" si="36"/>
        <v>0</v>
      </c>
      <c r="E82" s="122">
        <f t="shared" si="27"/>
        <v>0</v>
      </c>
      <c r="F82" s="122">
        <f t="shared" si="28"/>
        <v>0</v>
      </c>
      <c r="G82" s="123"/>
      <c r="H82" s="122">
        <f t="shared" si="29"/>
        <v>0</v>
      </c>
      <c r="I82" s="122">
        <f t="shared" si="30"/>
        <v>0</v>
      </c>
      <c r="J82" s="122">
        <f t="shared" si="31"/>
        <v>0</v>
      </c>
      <c r="K82" s="123"/>
      <c r="L82" s="122">
        <f t="shared" si="32"/>
        <v>0</v>
      </c>
      <c r="M82" s="122">
        <f t="shared" si="33"/>
        <v>0</v>
      </c>
      <c r="N82" s="122">
        <f t="shared" si="34"/>
        <v>0</v>
      </c>
      <c r="O82" s="123"/>
    </row>
    <row r="83" spans="1:32" ht="15" hidden="1">
      <c r="A83" s="59"/>
      <c r="B83" s="97"/>
      <c r="C83" s="187">
        <f t="shared" si="35"/>
        <v>0</v>
      </c>
      <c r="D83" s="175">
        <f t="shared" si="36"/>
        <v>0</v>
      </c>
      <c r="E83" s="122">
        <f t="shared" si="27"/>
        <v>0</v>
      </c>
      <c r="F83" s="122">
        <f t="shared" si="28"/>
        <v>0</v>
      </c>
      <c r="G83" s="123"/>
      <c r="H83" s="122">
        <f t="shared" si="29"/>
        <v>0</v>
      </c>
      <c r="I83" s="122">
        <f t="shared" si="30"/>
        <v>0</v>
      </c>
      <c r="J83" s="122">
        <f t="shared" si="31"/>
        <v>0</v>
      </c>
      <c r="K83" s="123"/>
      <c r="L83" s="122">
        <f t="shared" si="32"/>
        <v>0</v>
      </c>
      <c r="M83" s="122">
        <f t="shared" si="33"/>
        <v>0</v>
      </c>
      <c r="N83" s="122">
        <f t="shared" si="34"/>
        <v>0</v>
      </c>
      <c r="O83" s="123"/>
    </row>
    <row r="84" spans="1:32" ht="15" hidden="1">
      <c r="A84" s="52"/>
      <c r="B84" s="97"/>
      <c r="C84" s="187">
        <f t="shared" si="35"/>
        <v>0</v>
      </c>
      <c r="D84" s="175">
        <f t="shared" si="36"/>
        <v>0</v>
      </c>
      <c r="E84" s="122">
        <f t="shared" si="27"/>
        <v>0</v>
      </c>
      <c r="F84" s="122">
        <f t="shared" si="28"/>
        <v>0</v>
      </c>
      <c r="G84" s="123"/>
      <c r="H84" s="122">
        <f t="shared" si="29"/>
        <v>0</v>
      </c>
      <c r="I84" s="122">
        <f t="shared" si="30"/>
        <v>0</v>
      </c>
      <c r="J84" s="122">
        <f t="shared" si="31"/>
        <v>0</v>
      </c>
      <c r="K84" s="123"/>
      <c r="L84" s="122">
        <f t="shared" si="32"/>
        <v>0</v>
      </c>
      <c r="M84" s="122">
        <f t="shared" si="33"/>
        <v>0</v>
      </c>
      <c r="N84" s="122">
        <f t="shared" si="34"/>
        <v>0</v>
      </c>
      <c r="O84" s="123"/>
    </row>
    <row r="88" spans="1:32" ht="13.5" thickBot="1"/>
    <row r="89" spans="1:32">
      <c r="A89" s="247" t="s">
        <v>152</v>
      </c>
      <c r="B89" s="248"/>
      <c r="C89" s="248"/>
      <c r="D89" s="249"/>
      <c r="E89" s="255" t="s">
        <v>153</v>
      </c>
      <c r="F89" s="256"/>
      <c r="G89" s="256"/>
      <c r="H89" s="257"/>
      <c r="I89" s="255" t="s">
        <v>51</v>
      </c>
      <c r="J89" s="256"/>
      <c r="K89" s="256"/>
      <c r="L89" s="257"/>
      <c r="M89" s="244" t="s">
        <v>154</v>
      </c>
      <c r="N89" s="245"/>
      <c r="O89" s="245"/>
      <c r="P89" s="246"/>
      <c r="Q89" s="244" t="s">
        <v>155</v>
      </c>
      <c r="R89" s="245"/>
      <c r="S89" s="245"/>
      <c r="T89" s="246"/>
      <c r="U89" s="244" t="s">
        <v>156</v>
      </c>
      <c r="V89" s="245"/>
      <c r="W89" s="245"/>
      <c r="X89" s="246"/>
      <c r="Y89" s="244" t="s">
        <v>157</v>
      </c>
      <c r="Z89" s="245"/>
      <c r="AA89" s="245"/>
      <c r="AB89" s="246"/>
      <c r="AC89" s="244" t="s">
        <v>158</v>
      </c>
      <c r="AD89" s="245"/>
      <c r="AE89" s="245"/>
      <c r="AF89" s="246"/>
    </row>
    <row r="90" spans="1:32">
      <c r="A90" s="156"/>
      <c r="C90" s="147"/>
      <c r="E90" s="113"/>
      <c r="H90" s="112"/>
      <c r="I90" s="113"/>
      <c r="L90" s="112"/>
      <c r="M90" s="113"/>
      <c r="P90" s="157"/>
      <c r="Q90" s="105"/>
      <c r="T90" s="157"/>
      <c r="U90" s="105"/>
      <c r="X90" s="157"/>
      <c r="Y90" s="105"/>
      <c r="AB90" s="157"/>
      <c r="AC90" s="105"/>
      <c r="AF90" s="157"/>
    </row>
    <row r="91" spans="1:32">
      <c r="A91" s="105" t="s">
        <v>162</v>
      </c>
      <c r="B91" s="102" t="s">
        <v>159</v>
      </c>
      <c r="C91" s="102" t="s">
        <v>163</v>
      </c>
      <c r="D91" s="112" t="s">
        <v>174</v>
      </c>
      <c r="E91" s="113" t="s">
        <v>162</v>
      </c>
      <c r="F91" s="111" t="s">
        <v>159</v>
      </c>
      <c r="G91" s="111" t="s">
        <v>163</v>
      </c>
      <c r="H91" s="112" t="s">
        <v>174</v>
      </c>
      <c r="I91" s="113" t="s">
        <v>162</v>
      </c>
      <c r="J91" s="111" t="s">
        <v>159</v>
      </c>
      <c r="K91" s="111" t="s">
        <v>163</v>
      </c>
      <c r="L91" s="112" t="s">
        <v>174</v>
      </c>
      <c r="M91" s="113" t="s">
        <v>162</v>
      </c>
      <c r="N91" s="111" t="s">
        <v>159</v>
      </c>
      <c r="O91" s="102" t="s">
        <v>163</v>
      </c>
      <c r="P91" s="106" t="s">
        <v>174</v>
      </c>
      <c r="Q91" s="105" t="s">
        <v>162</v>
      </c>
      <c r="R91" s="102" t="s">
        <v>159</v>
      </c>
      <c r="S91" s="102" t="s">
        <v>163</v>
      </c>
      <c r="T91" s="106" t="s">
        <v>174</v>
      </c>
      <c r="U91" s="105" t="s">
        <v>162</v>
      </c>
      <c r="V91" s="102" t="s">
        <v>159</v>
      </c>
      <c r="W91" s="102" t="s">
        <v>163</v>
      </c>
      <c r="X91" s="106" t="s">
        <v>174</v>
      </c>
      <c r="Y91" s="105" t="s">
        <v>162</v>
      </c>
      <c r="Z91" s="102" t="s">
        <v>159</v>
      </c>
      <c r="AA91" s="102" t="s">
        <v>163</v>
      </c>
      <c r="AB91" s="106" t="s">
        <v>174</v>
      </c>
      <c r="AC91" s="105" t="s">
        <v>162</v>
      </c>
      <c r="AD91" s="102" t="s">
        <v>159</v>
      </c>
      <c r="AE91" s="102" t="s">
        <v>163</v>
      </c>
      <c r="AF91" s="106" t="s">
        <v>174</v>
      </c>
    </row>
    <row r="92" spans="1:32">
      <c r="A92" s="156"/>
      <c r="B92" s="107">
        <f>COUNTA(B93:B136)</f>
        <v>8</v>
      </c>
      <c r="C92" s="147"/>
      <c r="D92" s="112"/>
      <c r="E92" s="113"/>
      <c r="F92" s="114">
        <f>COUNTA(F93:F136)</f>
        <v>5</v>
      </c>
      <c r="H92" s="112"/>
      <c r="I92" s="113"/>
      <c r="J92" s="114">
        <f>COUNTA(J93:J136)</f>
        <v>3</v>
      </c>
      <c r="L92" s="112"/>
      <c r="M92" s="113"/>
      <c r="N92" s="114">
        <f>COUNTA(N93:N136)</f>
        <v>6</v>
      </c>
      <c r="O92" s="147"/>
      <c r="P92" s="157"/>
      <c r="Q92" s="156"/>
      <c r="R92" s="107">
        <f>COUNTA(R93:R136)</f>
        <v>0</v>
      </c>
      <c r="S92" s="147"/>
      <c r="T92" s="157"/>
      <c r="U92" s="156"/>
      <c r="V92" s="107">
        <f>COUNTA(V93:V136)</f>
        <v>0</v>
      </c>
      <c r="W92" s="147"/>
      <c r="X92" s="157"/>
      <c r="Y92" s="156"/>
      <c r="Z92" s="107">
        <f>COUNTA(Z93:Z136)</f>
        <v>0</v>
      </c>
      <c r="AA92" s="147"/>
      <c r="AB92" s="157"/>
      <c r="AC92" s="156"/>
      <c r="AD92" s="107">
        <f>COUNTA(AD93:AD136)</f>
        <v>0</v>
      </c>
      <c r="AE92" s="147"/>
      <c r="AF92" s="157"/>
    </row>
    <row r="93" spans="1:32">
      <c r="A93" s="105">
        <v>1</v>
      </c>
      <c r="B93" s="223" t="s">
        <v>186</v>
      </c>
      <c r="C93" s="102">
        <f>VLOOKUP(B92,'POINTS SCORE'!$B$10:$AI$39,2,FALSE)</f>
        <v>37</v>
      </c>
      <c r="D93" s="111">
        <f>VLOOKUP(B92,'POINTS SCORE'!$B$39:$AI$78,2,FALSE)</f>
        <v>40</v>
      </c>
      <c r="E93" s="113">
        <v>1</v>
      </c>
      <c r="F93" s="223" t="s">
        <v>184</v>
      </c>
      <c r="G93" s="111">
        <f>VLOOKUP(F92,'POINTS SCORE'!$B$10:$AI$39,2,FALSE)</f>
        <v>35</v>
      </c>
      <c r="H93" s="111">
        <f>VLOOKUP(F92,'POINTS SCORE'!$B$39:$AI$78,2,FALSE)</f>
        <v>40</v>
      </c>
      <c r="I93" s="113">
        <v>1</v>
      </c>
      <c r="J93" s="223" t="s">
        <v>185</v>
      </c>
      <c r="K93" s="111">
        <f>VLOOKUP(J92,'POINTS SCORE'!$B$10:$AI$39,2,FALSE)</f>
        <v>18</v>
      </c>
      <c r="L93" s="111">
        <f>VLOOKUP(J92,'POINTS SCORE'!$B$39:$AI$78,2,FALSE)</f>
        <v>20</v>
      </c>
      <c r="M93" s="113">
        <v>1</v>
      </c>
      <c r="N93" s="223" t="s">
        <v>134</v>
      </c>
      <c r="O93" s="102">
        <f>VLOOKUP(N92,'POINTS SCORE'!$B$10:$AI$39,2,FALSE)</f>
        <v>36</v>
      </c>
      <c r="P93" s="102">
        <f>VLOOKUP(N92,'POINTS SCORE'!$B$39:$AI$78,2,FALSE)</f>
        <v>40</v>
      </c>
      <c r="Q93" s="105">
        <v>1</v>
      </c>
      <c r="R93" s="223"/>
      <c r="S93" s="102" t="e">
        <f>VLOOKUP(R92,'POINTS SCORE'!$B$10:$AI$39,2,FALSE)</f>
        <v>#N/A</v>
      </c>
      <c r="T93" s="102" t="e">
        <f>VLOOKUP(R92,'POINTS SCORE'!$B$39:$AI$78,2,FALSE)</f>
        <v>#N/A</v>
      </c>
      <c r="U93" s="105">
        <v>1</v>
      </c>
      <c r="V93" s="223"/>
      <c r="W93" s="102" t="e">
        <f>VLOOKUP(V92,'POINTS SCORE'!$B$10:$AI$39,2,FALSE)</f>
        <v>#N/A</v>
      </c>
      <c r="X93" s="102" t="e">
        <f>VLOOKUP(V92,'POINTS SCORE'!$B$39:$AI$78,2,FALSE)</f>
        <v>#N/A</v>
      </c>
      <c r="Y93" s="105">
        <v>1</v>
      </c>
      <c r="Z93" s="223"/>
      <c r="AA93" s="102" t="e">
        <f>VLOOKUP(Z92,'POINTS SCORE'!$B$10:$AI$39,2,FALSE)</f>
        <v>#N/A</v>
      </c>
      <c r="AB93" s="102" t="e">
        <f>VLOOKUP(Z92,'POINTS SCORE'!$B$39:$AI$78,2,FALSE)</f>
        <v>#N/A</v>
      </c>
      <c r="AC93" s="105">
        <v>1</v>
      </c>
      <c r="AD93" s="223"/>
      <c r="AE93" s="102" t="e">
        <f>VLOOKUP(AD92,'POINTS SCORE'!$B$10:$AI$39,2,FALSE)</f>
        <v>#N/A</v>
      </c>
      <c r="AF93" s="106" t="e">
        <f>VLOOKUP(AD92,'POINTS SCORE'!$B$39:$AI$78,2,FALSE)</f>
        <v>#N/A</v>
      </c>
    </row>
    <row r="94" spans="1:32">
      <c r="A94" s="105">
        <v>2</v>
      </c>
      <c r="B94" s="223" t="s">
        <v>184</v>
      </c>
      <c r="C94" s="102">
        <f>VLOOKUP(B92,'POINTS SCORE'!$B$10:$AI$39,3,FALSE)</f>
        <v>32</v>
      </c>
      <c r="D94" s="111">
        <f>VLOOKUP(B92,'POINTS SCORE'!$B$39:$AI$78,3,FALSE)</f>
        <v>39</v>
      </c>
      <c r="E94" s="113">
        <v>2</v>
      </c>
      <c r="F94" s="223" t="s">
        <v>185</v>
      </c>
      <c r="G94" s="111">
        <f>VLOOKUP(F92,'POINTS SCORE'!$B$10:$AI$39,3,FALSE)</f>
        <v>26</v>
      </c>
      <c r="H94" s="111">
        <f>VLOOKUP(F92,'POINTS SCORE'!$B$39:$AI$78,3,FALSE)</f>
        <v>39</v>
      </c>
      <c r="I94" s="113">
        <v>2</v>
      </c>
      <c r="J94" s="223" t="s">
        <v>134</v>
      </c>
      <c r="K94" s="111">
        <f>VLOOKUP(J92,'POINTS SCORE'!$B$10:$AI$39,3,FALSE)</f>
        <v>11</v>
      </c>
      <c r="L94" s="111">
        <f>VLOOKUP(J92,'POINTS SCORE'!$B$39:$AI$78,3,FALSE)</f>
        <v>19.5</v>
      </c>
      <c r="M94" s="113">
        <v>2</v>
      </c>
      <c r="N94" s="223" t="s">
        <v>185</v>
      </c>
      <c r="O94" s="102">
        <f>VLOOKUP(N92,'POINTS SCORE'!$B$10:$AI$39,3,FALSE)</f>
        <v>28</v>
      </c>
      <c r="P94" s="102">
        <f>VLOOKUP(N92,'POINTS SCORE'!$B$39:$AI$78,3,FALSE)</f>
        <v>39</v>
      </c>
      <c r="Q94" s="105">
        <v>2</v>
      </c>
      <c r="R94" s="223"/>
      <c r="S94" s="102" t="e">
        <f>VLOOKUP(R92,'POINTS SCORE'!$B$10:$AI$39,3,FALSE)</f>
        <v>#N/A</v>
      </c>
      <c r="T94" s="102" t="e">
        <f>VLOOKUP(R92,'POINTS SCORE'!$B$39:$AI$78,3,FALSE)</f>
        <v>#N/A</v>
      </c>
      <c r="U94" s="105">
        <v>2</v>
      </c>
      <c r="V94" s="223"/>
      <c r="W94" s="102" t="e">
        <f>VLOOKUP(V92,'POINTS SCORE'!$B$10:$AI$39,3,FALSE)</f>
        <v>#N/A</v>
      </c>
      <c r="X94" s="102" t="e">
        <f>VLOOKUP(V92,'POINTS SCORE'!$B$39:$AI$78,3,FALSE)</f>
        <v>#N/A</v>
      </c>
      <c r="Y94" s="105">
        <v>2</v>
      </c>
      <c r="Z94" s="223"/>
      <c r="AA94" s="102" t="e">
        <f>VLOOKUP(Z92,'POINTS SCORE'!$B$10:$AI$39,3,FALSE)</f>
        <v>#N/A</v>
      </c>
      <c r="AB94" s="102" t="e">
        <f>VLOOKUP(Z92,'POINTS SCORE'!$B$39:$AI$78,3,FALSE)</f>
        <v>#N/A</v>
      </c>
      <c r="AC94" s="105">
        <v>2</v>
      </c>
      <c r="AD94" s="223"/>
      <c r="AE94" s="102" t="e">
        <f>VLOOKUP(AD92,'POINTS SCORE'!$B$10:$AI$39,3,FALSE)</f>
        <v>#N/A</v>
      </c>
      <c r="AF94" s="106" t="e">
        <f>VLOOKUP(AD92,'POINTS SCORE'!$B$39:$AI$78,3,FALSE)</f>
        <v>#N/A</v>
      </c>
    </row>
    <row r="95" spans="1:32">
      <c r="A95" s="105">
        <v>3</v>
      </c>
      <c r="B95" s="223" t="s">
        <v>185</v>
      </c>
      <c r="C95" s="102">
        <f>VLOOKUP(B92,'POINTS SCORE'!$B$10:$AI$39,4,FALSE)</f>
        <v>26</v>
      </c>
      <c r="D95" s="111">
        <f>VLOOKUP(B92,'POINTS SCORE'!$B$39:$AI$78,4,FALSE)</f>
        <v>38</v>
      </c>
      <c r="E95" s="113">
        <v>3</v>
      </c>
      <c r="F95" s="223" t="s">
        <v>133</v>
      </c>
      <c r="G95" s="111">
        <f>VLOOKUP(F92,'POINTS SCORE'!$B$10:$AI$39,4,FALSE)</f>
        <v>21</v>
      </c>
      <c r="H95" s="111">
        <f>VLOOKUP(F92,'POINTS SCORE'!$B$39:$AI$78,4,FALSE)</f>
        <v>38</v>
      </c>
      <c r="I95" s="113">
        <v>3</v>
      </c>
      <c r="J95" s="223" t="s">
        <v>189</v>
      </c>
      <c r="K95" s="111">
        <f>VLOOKUP(J92,'POINTS SCORE'!$B$10:$AI$39,4,FALSE)</f>
        <v>8</v>
      </c>
      <c r="L95" s="111">
        <f>VLOOKUP(J92,'POINTS SCORE'!$B$39:$AI$78,4,FALSE)</f>
        <v>19</v>
      </c>
      <c r="M95" s="113">
        <v>3</v>
      </c>
      <c r="N95" s="223" t="s">
        <v>189</v>
      </c>
      <c r="O95" s="102">
        <f>VLOOKUP(N92,'POINTS SCORE'!$B$10:$AI$39,4,FALSE)</f>
        <v>24</v>
      </c>
      <c r="P95" s="102">
        <f>VLOOKUP(N92,'POINTS SCORE'!$B$39:$AI$78,4,FALSE)</f>
        <v>38</v>
      </c>
      <c r="Q95" s="105">
        <v>3</v>
      </c>
      <c r="R95" s="223"/>
      <c r="S95" s="102" t="e">
        <f>VLOOKUP(R92,'POINTS SCORE'!$B$10:$AI$39,4,FALSE)</f>
        <v>#N/A</v>
      </c>
      <c r="T95" s="102" t="e">
        <f>VLOOKUP(R92,'POINTS SCORE'!$B$39:$AI$78,4,FALSE)</f>
        <v>#N/A</v>
      </c>
      <c r="U95" s="105">
        <v>3</v>
      </c>
      <c r="V95" s="223"/>
      <c r="W95" s="102" t="e">
        <f>VLOOKUP(V92,'POINTS SCORE'!$B$10:$AI$39,4,FALSE)</f>
        <v>#N/A</v>
      </c>
      <c r="X95" s="102" t="e">
        <f>VLOOKUP(V92,'POINTS SCORE'!$B$39:$AI$78,4,FALSE)</f>
        <v>#N/A</v>
      </c>
      <c r="Y95" s="105">
        <v>3</v>
      </c>
      <c r="Z95" s="223"/>
      <c r="AA95" s="102" t="e">
        <f>VLOOKUP(Z92,'POINTS SCORE'!$B$10:$AI$39,4,FALSE)</f>
        <v>#N/A</v>
      </c>
      <c r="AB95" s="102" t="e">
        <f>VLOOKUP(Z92,'POINTS SCORE'!$B$39:$AI$78,4,FALSE)</f>
        <v>#N/A</v>
      </c>
      <c r="AC95" s="105">
        <v>3</v>
      </c>
      <c r="AD95" s="223"/>
      <c r="AE95" s="102" t="e">
        <f>VLOOKUP(AD92,'POINTS SCORE'!$B$10:$AI$39,4,FALSE)</f>
        <v>#N/A</v>
      </c>
      <c r="AF95" s="106" t="e">
        <f>VLOOKUP(AD92,'POINTS SCORE'!$B$39:$AI$78,4,FALSE)</f>
        <v>#N/A</v>
      </c>
    </row>
    <row r="96" spans="1:32">
      <c r="A96" s="105">
        <v>4</v>
      </c>
      <c r="B96" s="223" t="s">
        <v>133</v>
      </c>
      <c r="C96" s="102">
        <f>VLOOKUP(B92,'POINTS SCORE'!$B$10:$AI$39,5,FALSE)</f>
        <v>22</v>
      </c>
      <c r="D96" s="111">
        <f>VLOOKUP(B92,'POINTS SCORE'!$B$39:$AI$78,5,FALSE)</f>
        <v>37</v>
      </c>
      <c r="E96" s="113">
        <v>4</v>
      </c>
      <c r="F96" s="223" t="s">
        <v>134</v>
      </c>
      <c r="G96" s="111">
        <f>VLOOKUP(F92,'POINTS SCORE'!$B$10:$AI$39,5,FALSE)</f>
        <v>18</v>
      </c>
      <c r="H96" s="111">
        <f>VLOOKUP(F92,'POINTS SCORE'!$B$39:$AI$78,5,FALSE)</f>
        <v>37</v>
      </c>
      <c r="I96" s="113">
        <v>4</v>
      </c>
      <c r="J96" s="223"/>
      <c r="K96" s="111">
        <f>VLOOKUP(J92,'POINTS SCORE'!$B$10:$AI$39,5,FALSE)</f>
        <v>0</v>
      </c>
      <c r="L96" s="111">
        <f>VLOOKUP(J92,'POINTS SCORE'!$B$39:$AI$78,5,FALSE)</f>
        <v>0</v>
      </c>
      <c r="M96" s="113">
        <v>4</v>
      </c>
      <c r="N96" s="223" t="s">
        <v>2616</v>
      </c>
      <c r="O96" s="102">
        <f>VLOOKUP(N92,'POINTS SCORE'!$B$10:$AI$39,5,FALSE)</f>
        <v>20</v>
      </c>
      <c r="P96" s="102">
        <f>VLOOKUP(N92,'POINTS SCORE'!$B$39:$AI$78,5,FALSE)</f>
        <v>37</v>
      </c>
      <c r="Q96" s="105">
        <v>4</v>
      </c>
      <c r="R96" s="223"/>
      <c r="S96" s="102" t="e">
        <f>VLOOKUP(R92,'POINTS SCORE'!$B$10:$AI$39,5,FALSE)</f>
        <v>#N/A</v>
      </c>
      <c r="T96" s="102" t="e">
        <f>VLOOKUP(R92,'POINTS SCORE'!$B$39:$AI$78,5,FALSE)</f>
        <v>#N/A</v>
      </c>
      <c r="U96" s="105">
        <v>4</v>
      </c>
      <c r="V96" s="223"/>
      <c r="W96" s="102" t="e">
        <f>VLOOKUP(V92,'POINTS SCORE'!$B$10:$AI$39,5,FALSE)</f>
        <v>#N/A</v>
      </c>
      <c r="X96" s="102" t="e">
        <f>VLOOKUP(V92,'POINTS SCORE'!$B$39:$AI$78,5,FALSE)</f>
        <v>#N/A</v>
      </c>
      <c r="Y96" s="105">
        <v>4</v>
      </c>
      <c r="Z96" s="223"/>
      <c r="AA96" s="102" t="e">
        <f>VLOOKUP(Z92,'POINTS SCORE'!$B$10:$AI$39,5,FALSE)</f>
        <v>#N/A</v>
      </c>
      <c r="AB96" s="102" t="e">
        <f>VLOOKUP(Z92,'POINTS SCORE'!$B$39:$AI$78,5,FALSE)</f>
        <v>#N/A</v>
      </c>
      <c r="AC96" s="105">
        <v>4</v>
      </c>
      <c r="AD96" s="223"/>
      <c r="AE96" s="102" t="e">
        <f>VLOOKUP(AD92,'POINTS SCORE'!$B$10:$AI$39,5,FALSE)</f>
        <v>#N/A</v>
      </c>
      <c r="AF96" s="106" t="e">
        <f>VLOOKUP(AD92,'POINTS SCORE'!$B$39:$AI$78,5,FALSE)</f>
        <v>#N/A</v>
      </c>
    </row>
    <row r="97" spans="1:32">
      <c r="A97" s="105">
        <v>5</v>
      </c>
      <c r="B97" s="223" t="s">
        <v>187</v>
      </c>
      <c r="C97" s="102">
        <f>VLOOKUP(B92,'POINTS SCORE'!$B$10:$AI$39,6,FALSE)</f>
        <v>19</v>
      </c>
      <c r="D97" s="111">
        <f>VLOOKUP(B92,'POINTS SCORE'!$B$39:$AI$78,6,FALSE)</f>
        <v>36</v>
      </c>
      <c r="E97" s="113">
        <v>5</v>
      </c>
      <c r="F97" s="223" t="s">
        <v>188</v>
      </c>
      <c r="G97" s="111">
        <f>VLOOKUP(F92,'POINTS SCORE'!$B$10:$AI$39,6,FALSE)</f>
        <v>16</v>
      </c>
      <c r="H97" s="111">
        <f>VLOOKUP(F92,'POINTS SCORE'!$B$39:$AI$78,6,FALSE)</f>
        <v>36</v>
      </c>
      <c r="I97" s="113">
        <v>5</v>
      </c>
      <c r="J97" s="223"/>
      <c r="K97" s="111">
        <f>VLOOKUP(J92,'POINTS SCORE'!$B$10:$AI$39,6,FALSE)</f>
        <v>0</v>
      </c>
      <c r="L97" s="111">
        <f>VLOOKUP(J92,'POINTS SCORE'!$B$39:$AI$78,6,FALSE)</f>
        <v>0</v>
      </c>
      <c r="M97" s="113">
        <v>5</v>
      </c>
      <c r="N97" s="223" t="s">
        <v>2617</v>
      </c>
      <c r="O97" s="102">
        <f>VLOOKUP(N92,'POINTS SCORE'!$B$10:$AI$39,6,FALSE)</f>
        <v>17</v>
      </c>
      <c r="P97" s="102">
        <f>VLOOKUP(N92,'POINTS SCORE'!$B$39:$AI$78,6,FALSE)</f>
        <v>36</v>
      </c>
      <c r="Q97" s="105">
        <v>5</v>
      </c>
      <c r="R97" s="223"/>
      <c r="S97" s="102" t="e">
        <f>VLOOKUP(R92,'POINTS SCORE'!$B$10:$AI$39,6,FALSE)</f>
        <v>#N/A</v>
      </c>
      <c r="T97" s="102" t="e">
        <f>VLOOKUP(R92,'POINTS SCORE'!$B$39:$AI$78,6,FALSE)</f>
        <v>#N/A</v>
      </c>
      <c r="U97" s="105">
        <v>5</v>
      </c>
      <c r="V97" s="223"/>
      <c r="W97" s="102" t="e">
        <f>VLOOKUP(V92,'POINTS SCORE'!$B$10:$AI$39,6,FALSE)</f>
        <v>#N/A</v>
      </c>
      <c r="X97" s="102" t="e">
        <f>VLOOKUP(V92,'POINTS SCORE'!$B$39:$AI$78,6,FALSE)</f>
        <v>#N/A</v>
      </c>
      <c r="Y97" s="105">
        <v>5</v>
      </c>
      <c r="Z97" s="223"/>
      <c r="AA97" s="102" t="e">
        <f>VLOOKUP(Z92,'POINTS SCORE'!$B$10:$AI$39,6,FALSE)</f>
        <v>#N/A</v>
      </c>
      <c r="AB97" s="102" t="e">
        <f>VLOOKUP(Z92,'POINTS SCORE'!$B$39:$AI$78,6,FALSE)</f>
        <v>#N/A</v>
      </c>
      <c r="AC97" s="105">
        <v>5</v>
      </c>
      <c r="AD97" s="223"/>
      <c r="AE97" s="102" t="e">
        <f>VLOOKUP(AD92,'POINTS SCORE'!$B$10:$AI$39,6,FALSE)</f>
        <v>#N/A</v>
      </c>
      <c r="AF97" s="106" t="e">
        <f>VLOOKUP(AD92,'POINTS SCORE'!$B$39:$AI$78,6,FALSE)</f>
        <v>#N/A</v>
      </c>
    </row>
    <row r="98" spans="1:32">
      <c r="A98" s="105">
        <v>6</v>
      </c>
      <c r="B98" s="223"/>
      <c r="C98" s="102">
        <f>VLOOKUP(B92,'POINTS SCORE'!$B$10:$AI$39,7,FALSE)</f>
        <v>17</v>
      </c>
      <c r="D98" s="111">
        <f>VLOOKUP(B92,'POINTS SCORE'!$B$39:$AI$78,7,FALSE)</f>
        <v>35</v>
      </c>
      <c r="E98" s="113">
        <v>6</v>
      </c>
      <c r="F98" s="223"/>
      <c r="G98" s="111">
        <f>VLOOKUP(F92,'POINTS SCORE'!$B$10:$AI$39,7,FALSE)</f>
        <v>0</v>
      </c>
      <c r="H98" s="111">
        <f>VLOOKUP(F92,'POINTS SCORE'!$B$39:$AI$78,7,FALSE)</f>
        <v>0</v>
      </c>
      <c r="I98" s="113">
        <v>6</v>
      </c>
      <c r="J98" s="223"/>
      <c r="K98" s="111">
        <f>VLOOKUP(J92,'POINTS SCORE'!$B$10:$AI$39,7,FALSE)</f>
        <v>0</v>
      </c>
      <c r="L98" s="111">
        <f>VLOOKUP(J92,'POINTS SCORE'!$B$39:$AI$78,7,FALSE)</f>
        <v>0</v>
      </c>
      <c r="M98" s="113">
        <v>6</v>
      </c>
      <c r="N98" s="223"/>
      <c r="O98" s="102">
        <f>VLOOKUP(N92,'POINTS SCORE'!$B$10:$AI$39,7,FALSE)</f>
        <v>16</v>
      </c>
      <c r="P98" s="102">
        <f>VLOOKUP(N92,'POINTS SCORE'!$B$39:$AI$78,7,FALSE)</f>
        <v>35</v>
      </c>
      <c r="Q98" s="105">
        <v>6</v>
      </c>
      <c r="R98" s="223"/>
      <c r="S98" s="102" t="e">
        <f>VLOOKUP(R92,'POINTS SCORE'!$B$10:$AI$39,7,FALSE)</f>
        <v>#N/A</v>
      </c>
      <c r="T98" s="102" t="e">
        <f>VLOOKUP(R92,'POINTS SCORE'!$B$39:$AI$78,7,FALSE)</f>
        <v>#N/A</v>
      </c>
      <c r="U98" s="105">
        <v>6</v>
      </c>
      <c r="V98" s="223"/>
      <c r="W98" s="102" t="e">
        <f>VLOOKUP(V92,'POINTS SCORE'!$B$10:$AI$39,7,FALSE)</f>
        <v>#N/A</v>
      </c>
      <c r="X98" s="102" t="e">
        <f>VLOOKUP(V92,'POINTS SCORE'!$B$39:$AI$78,7,FALSE)</f>
        <v>#N/A</v>
      </c>
      <c r="Y98" s="105">
        <v>6</v>
      </c>
      <c r="Z98" s="223"/>
      <c r="AA98" s="102" t="e">
        <f>VLOOKUP(Z92,'POINTS SCORE'!$B$10:$AI$39,7,FALSE)</f>
        <v>#N/A</v>
      </c>
      <c r="AB98" s="102" t="e">
        <f>VLOOKUP(Z92,'POINTS SCORE'!$B$39:$AI$78,7,FALSE)</f>
        <v>#N/A</v>
      </c>
      <c r="AC98" s="105">
        <v>6</v>
      </c>
      <c r="AD98" s="223"/>
      <c r="AE98" s="102" t="e">
        <f>VLOOKUP(AD92,'POINTS SCORE'!$B$10:$AI$39,7,FALSE)</f>
        <v>#N/A</v>
      </c>
      <c r="AF98" s="106" t="e">
        <f>VLOOKUP(AD92,'POINTS SCORE'!$B$39:$AI$78,7,FALSE)</f>
        <v>#N/A</v>
      </c>
    </row>
    <row r="99" spans="1:32">
      <c r="A99" s="105">
        <v>7</v>
      </c>
      <c r="B99" s="222"/>
      <c r="C99" s="102">
        <f>VLOOKUP(B92,'POINTS SCORE'!$B$10:$AI$39,8,FALSE)</f>
        <v>16</v>
      </c>
      <c r="D99" s="111">
        <f>VLOOKUP(B92,'POINTS SCORE'!$B$39:$AI$78,8,FALSE)</f>
        <v>34</v>
      </c>
      <c r="E99" s="113">
        <v>7</v>
      </c>
      <c r="F99" s="222"/>
      <c r="G99" s="111">
        <f>VLOOKUP(F92,'POINTS SCORE'!$B$10:$AI$39,8,FALSE)</f>
        <v>0</v>
      </c>
      <c r="H99" s="111">
        <f>VLOOKUP(F92,'POINTS SCORE'!$B$39:$AI$78,8,FALSE)</f>
        <v>0</v>
      </c>
      <c r="I99" s="113">
        <v>7</v>
      </c>
      <c r="J99" s="222"/>
      <c r="K99" s="111">
        <f>VLOOKUP(J92,'POINTS SCORE'!$B$10:$AI$39,8,FALSE)</f>
        <v>0</v>
      </c>
      <c r="L99" s="111">
        <f>VLOOKUP(J92,'POINTS SCORE'!$B$39:$AI$78,8,FALSE)</f>
        <v>0</v>
      </c>
      <c r="M99" s="113">
        <v>7</v>
      </c>
      <c r="N99" s="222"/>
      <c r="O99" s="102">
        <f>VLOOKUP(N92,'POINTS SCORE'!$B$10:$AI$39,8,FALSE)</f>
        <v>0</v>
      </c>
      <c r="P99" s="102">
        <f>VLOOKUP(N92,'POINTS SCORE'!$B$39:$AI$78,8,FALSE)</f>
        <v>0</v>
      </c>
      <c r="Q99" s="105">
        <v>7</v>
      </c>
      <c r="R99" s="222"/>
      <c r="S99" s="102" t="e">
        <f>VLOOKUP(R92,'POINTS SCORE'!$B$10:$AI$39,8,FALSE)</f>
        <v>#N/A</v>
      </c>
      <c r="T99" s="102" t="e">
        <f>VLOOKUP(R92,'POINTS SCORE'!$B$39:$AI$78,8,FALSE)</f>
        <v>#N/A</v>
      </c>
      <c r="U99" s="105">
        <v>7</v>
      </c>
      <c r="V99" s="222"/>
      <c r="W99" s="102" t="e">
        <f>VLOOKUP(V92,'POINTS SCORE'!$B$10:$AI$39,8,FALSE)</f>
        <v>#N/A</v>
      </c>
      <c r="X99" s="102" t="e">
        <f>VLOOKUP(V92,'POINTS SCORE'!$B$39:$AI$78,8,FALSE)</f>
        <v>#N/A</v>
      </c>
      <c r="Y99" s="105">
        <v>7</v>
      </c>
      <c r="Z99" s="222"/>
      <c r="AA99" s="102" t="e">
        <f>VLOOKUP(Z92,'POINTS SCORE'!$B$10:$AI$39,8,FALSE)</f>
        <v>#N/A</v>
      </c>
      <c r="AB99" s="102" t="e">
        <f>VLOOKUP(Z92,'POINTS SCORE'!$B$39:$AI$78,8,FALSE)</f>
        <v>#N/A</v>
      </c>
      <c r="AC99" s="105">
        <v>7</v>
      </c>
      <c r="AD99" s="222"/>
      <c r="AE99" s="102" t="e">
        <f>VLOOKUP(AD92,'POINTS SCORE'!$B$10:$AI$39,8,FALSE)</f>
        <v>#N/A</v>
      </c>
      <c r="AF99" s="106" t="e">
        <f>VLOOKUP(AD92,'POINTS SCORE'!$B$39:$AI$78,8,FALSE)</f>
        <v>#N/A</v>
      </c>
    </row>
    <row r="100" spans="1:32">
      <c r="A100" s="105">
        <v>8</v>
      </c>
      <c r="B100" s="222"/>
      <c r="C100" s="102">
        <f>VLOOKUP(B92,'POINTS SCORE'!$B$10:$AI$39,9,FALSE)</f>
        <v>16</v>
      </c>
      <c r="D100" s="111">
        <f>VLOOKUP(B92,'POINTS SCORE'!$B$39:$AI$78,9,FALSE)</f>
        <v>33</v>
      </c>
      <c r="E100" s="113">
        <v>8</v>
      </c>
      <c r="F100" s="222"/>
      <c r="G100" s="111">
        <f>VLOOKUP(F92,'POINTS SCORE'!$B$10:$AI$39,9,FALSE)</f>
        <v>0</v>
      </c>
      <c r="H100" s="111">
        <f>VLOOKUP(F92,'POINTS SCORE'!$B$39:$AI$78,9,FALSE)</f>
        <v>0</v>
      </c>
      <c r="I100" s="113">
        <v>8</v>
      </c>
      <c r="J100" s="222"/>
      <c r="K100" s="111">
        <f>VLOOKUP(J92,'POINTS SCORE'!$B$10:$AI$39,9,FALSE)</f>
        <v>0</v>
      </c>
      <c r="L100" s="111">
        <f>VLOOKUP(J92,'POINTS SCORE'!$B$39:$AI$78,9,FALSE)</f>
        <v>0</v>
      </c>
      <c r="M100" s="113">
        <v>8</v>
      </c>
      <c r="N100" s="222"/>
      <c r="O100" s="102">
        <f>VLOOKUP(N92,'POINTS SCORE'!$B$10:$AI$39,9,FALSE)</f>
        <v>0</v>
      </c>
      <c r="P100" s="102">
        <f>VLOOKUP(N92,'POINTS SCORE'!$B$39:$AI$78,9,FALSE)</f>
        <v>0</v>
      </c>
      <c r="Q100" s="105">
        <v>8</v>
      </c>
      <c r="R100" s="222"/>
      <c r="S100" s="102" t="e">
        <f>VLOOKUP(R92,'POINTS SCORE'!$B$10:$AI$39,9,FALSE)</f>
        <v>#N/A</v>
      </c>
      <c r="T100" s="102" t="e">
        <f>VLOOKUP(R92,'POINTS SCORE'!$B$39:$AI$78,9,FALSE)</f>
        <v>#N/A</v>
      </c>
      <c r="U100" s="105">
        <v>8</v>
      </c>
      <c r="V100" s="222"/>
      <c r="W100" s="102" t="e">
        <f>VLOOKUP(V92,'POINTS SCORE'!$B$10:$AI$39,9,FALSE)</f>
        <v>#N/A</v>
      </c>
      <c r="X100" s="102" t="e">
        <f>VLOOKUP(V92,'POINTS SCORE'!$B$39:$AI$78,9,FALSE)</f>
        <v>#N/A</v>
      </c>
      <c r="Y100" s="105">
        <v>8</v>
      </c>
      <c r="Z100" s="222"/>
      <c r="AA100" s="102" t="e">
        <f>VLOOKUP(Z92,'POINTS SCORE'!$B$10:$AI$39,9,FALSE)</f>
        <v>#N/A</v>
      </c>
      <c r="AB100" s="102" t="e">
        <f>VLOOKUP(Z92,'POINTS SCORE'!$B$39:$AI$78,9,FALSE)</f>
        <v>#N/A</v>
      </c>
      <c r="AC100" s="105">
        <v>8</v>
      </c>
      <c r="AD100" s="222"/>
      <c r="AE100" s="102" t="e">
        <f>VLOOKUP(AD92,'POINTS SCORE'!$B$10:$AI$39,9,FALSE)</f>
        <v>#N/A</v>
      </c>
      <c r="AF100" s="106" t="e">
        <f>VLOOKUP(AD92,'POINTS SCORE'!$B$39:$AI$78,9,FALSE)</f>
        <v>#N/A</v>
      </c>
    </row>
    <row r="101" spans="1:32">
      <c r="A101" s="105">
        <v>9</v>
      </c>
      <c r="B101" s="222"/>
      <c r="C101" s="102">
        <f>VLOOKUP(B92,'POINTS SCORE'!$B$10:$AI$39,10,FALSE)</f>
        <v>0</v>
      </c>
      <c r="D101" s="111">
        <f>VLOOKUP(B92,'POINTS SCORE'!$B$39:$AI$78,10,FALSE)</f>
        <v>0</v>
      </c>
      <c r="E101" s="113">
        <v>9</v>
      </c>
      <c r="F101" s="222"/>
      <c r="G101" s="111">
        <f>VLOOKUP(F92,'POINTS SCORE'!$B$10:$AI$39,10,FALSE)</f>
        <v>0</v>
      </c>
      <c r="H101" s="111">
        <f>VLOOKUP(F92,'POINTS SCORE'!$B$39:$AI$78,10,FALSE)</f>
        <v>0</v>
      </c>
      <c r="I101" s="113">
        <v>9</v>
      </c>
      <c r="J101" s="222"/>
      <c r="K101" s="111">
        <f>VLOOKUP(J92,'POINTS SCORE'!$B$10:$AI$39,10,FALSE)</f>
        <v>0</v>
      </c>
      <c r="L101" s="111">
        <f>VLOOKUP(J92,'POINTS SCORE'!$B$39:$AI$78,10,FALSE)</f>
        <v>0</v>
      </c>
      <c r="M101" s="113">
        <v>9</v>
      </c>
      <c r="N101" s="222"/>
      <c r="O101" s="102">
        <f>VLOOKUP(N92,'POINTS SCORE'!$B$10:$AI$39,10,FALSE)</f>
        <v>0</v>
      </c>
      <c r="P101" s="102">
        <f>VLOOKUP(N92,'POINTS SCORE'!$B$39:$AI$78,10,FALSE)</f>
        <v>0</v>
      </c>
      <c r="Q101" s="105">
        <v>9</v>
      </c>
      <c r="R101" s="222"/>
      <c r="S101" s="102" t="e">
        <f>VLOOKUP(R92,'POINTS SCORE'!$B$10:$AI$39,10,FALSE)</f>
        <v>#N/A</v>
      </c>
      <c r="T101" s="102" t="e">
        <f>VLOOKUP(R92,'POINTS SCORE'!$B$39:$AI$78,10,FALSE)</f>
        <v>#N/A</v>
      </c>
      <c r="U101" s="105">
        <v>9</v>
      </c>
      <c r="V101" s="222"/>
      <c r="W101" s="102" t="e">
        <f>VLOOKUP(V92,'POINTS SCORE'!$B$10:$AI$39,10,FALSE)</f>
        <v>#N/A</v>
      </c>
      <c r="X101" s="102" t="e">
        <f>VLOOKUP(V92,'POINTS SCORE'!$B$39:$AI$78,10,FALSE)</f>
        <v>#N/A</v>
      </c>
      <c r="Y101" s="105">
        <v>9</v>
      </c>
      <c r="Z101" s="222"/>
      <c r="AA101" s="102" t="e">
        <f>VLOOKUP(Z92,'POINTS SCORE'!$B$10:$AI$39,10,FALSE)</f>
        <v>#N/A</v>
      </c>
      <c r="AB101" s="102" t="e">
        <f>VLOOKUP(Z92,'POINTS SCORE'!$B$39:$AI$78,10,FALSE)</f>
        <v>#N/A</v>
      </c>
      <c r="AC101" s="105">
        <v>9</v>
      </c>
      <c r="AD101" s="222"/>
      <c r="AE101" s="102" t="e">
        <f>VLOOKUP(AD92,'POINTS SCORE'!$B$10:$AI$39,10,FALSE)</f>
        <v>#N/A</v>
      </c>
      <c r="AF101" s="106" t="e">
        <f>VLOOKUP(AD92,'POINTS SCORE'!$B$39:$AI$78,10,FALSE)</f>
        <v>#N/A</v>
      </c>
    </row>
    <row r="102" spans="1:32">
      <c r="A102" s="105">
        <v>10</v>
      </c>
      <c r="B102" s="222"/>
      <c r="C102" s="102">
        <f>VLOOKUP(B92,'POINTS SCORE'!$B$10:$AI$39,11,FALSE)</f>
        <v>0</v>
      </c>
      <c r="D102" s="111">
        <f>VLOOKUP(B92,'POINTS SCORE'!$B$39:$AI$78,11,FALSE)</f>
        <v>0</v>
      </c>
      <c r="E102" s="113">
        <v>10</v>
      </c>
      <c r="F102" s="222"/>
      <c r="G102" s="111">
        <f>VLOOKUP(F92,'POINTS SCORE'!$B$10:$AI$39,11,FALSE)</f>
        <v>0</v>
      </c>
      <c r="H102" s="111">
        <f>VLOOKUP(F92,'POINTS SCORE'!$B$39:$AI$78,11,FALSE)</f>
        <v>0</v>
      </c>
      <c r="I102" s="113">
        <v>10</v>
      </c>
      <c r="J102" s="222"/>
      <c r="K102" s="111">
        <f>VLOOKUP(J92,'POINTS SCORE'!$B$10:$AI$39,11,FALSE)</f>
        <v>0</v>
      </c>
      <c r="L102" s="111">
        <f>VLOOKUP(J92,'POINTS SCORE'!$B$39:$AI$78,11,FALSE)</f>
        <v>0</v>
      </c>
      <c r="M102" s="113">
        <v>10</v>
      </c>
      <c r="N102" s="222"/>
      <c r="O102" s="102">
        <f>VLOOKUP(N92,'POINTS SCORE'!$B$10:$AI$39,11,FALSE)</f>
        <v>0</v>
      </c>
      <c r="P102" s="102">
        <f>VLOOKUP(N92,'POINTS SCORE'!$B$39:$AI$78,11,FALSE)</f>
        <v>0</v>
      </c>
      <c r="Q102" s="105">
        <v>10</v>
      </c>
      <c r="R102" s="222"/>
      <c r="S102" s="102" t="e">
        <f>VLOOKUP(R92,'POINTS SCORE'!$B$10:$AI$39,11,FALSE)</f>
        <v>#N/A</v>
      </c>
      <c r="T102" s="102" t="e">
        <f>VLOOKUP(R92,'POINTS SCORE'!$B$39:$AI$78,11,FALSE)</f>
        <v>#N/A</v>
      </c>
      <c r="U102" s="105">
        <v>10</v>
      </c>
      <c r="V102" s="222"/>
      <c r="W102" s="102" t="e">
        <f>VLOOKUP(V92,'POINTS SCORE'!$B$10:$AI$39,11,FALSE)</f>
        <v>#N/A</v>
      </c>
      <c r="X102" s="102" t="e">
        <f>VLOOKUP(V92,'POINTS SCORE'!$B$39:$AI$78,11,FALSE)</f>
        <v>#N/A</v>
      </c>
      <c r="Y102" s="105">
        <v>10</v>
      </c>
      <c r="Z102" s="222"/>
      <c r="AA102" s="102" t="e">
        <f>VLOOKUP(Z92,'POINTS SCORE'!$B$10:$AI$39,11,FALSE)</f>
        <v>#N/A</v>
      </c>
      <c r="AB102" s="102" t="e">
        <f>VLOOKUP(Z92,'POINTS SCORE'!$B$39:$AI$78,11,FALSE)</f>
        <v>#N/A</v>
      </c>
      <c r="AC102" s="105">
        <v>10</v>
      </c>
      <c r="AD102" s="222"/>
      <c r="AE102" s="102" t="e">
        <f>VLOOKUP(AD92,'POINTS SCORE'!$B$10:$AI$39,11,FALSE)</f>
        <v>#N/A</v>
      </c>
      <c r="AF102" s="106" t="e">
        <f>VLOOKUP(AD92,'POINTS SCORE'!$B$39:$AI$78,11,FALSE)</f>
        <v>#N/A</v>
      </c>
    </row>
    <row r="103" spans="1:32">
      <c r="A103" s="105">
        <v>11</v>
      </c>
      <c r="B103" s="222"/>
      <c r="C103" s="102">
        <f>VLOOKUP(B92,'POINTS SCORE'!$B$10:$AI$39,12,FALSE)</f>
        <v>0</v>
      </c>
      <c r="D103" s="111">
        <f>VLOOKUP(B92,'POINTS SCORE'!$B$39:$AI$78,12,FALSE)</f>
        <v>0</v>
      </c>
      <c r="E103" s="113">
        <v>11</v>
      </c>
      <c r="F103" s="222"/>
      <c r="G103" s="111">
        <f>VLOOKUP(F92,'POINTS SCORE'!$B$10:$AI$39,12,FALSE)</f>
        <v>0</v>
      </c>
      <c r="H103" s="111">
        <f>VLOOKUP(F92,'POINTS SCORE'!$B$39:$AI$78,12,FALSE)</f>
        <v>0</v>
      </c>
      <c r="I103" s="113">
        <v>11</v>
      </c>
      <c r="J103" s="222"/>
      <c r="K103" s="111">
        <f>VLOOKUP(J92,'POINTS SCORE'!$B$10:$AI$39,12,FALSE)</f>
        <v>0</v>
      </c>
      <c r="L103" s="111">
        <f>VLOOKUP(J92,'POINTS SCORE'!$B$39:$AI$78,12,FALSE)</f>
        <v>0</v>
      </c>
      <c r="M103" s="113">
        <v>11</v>
      </c>
      <c r="N103" s="222"/>
      <c r="O103" s="102">
        <f>VLOOKUP(N92,'POINTS SCORE'!$B$10:$AI$39,12,FALSE)</f>
        <v>0</v>
      </c>
      <c r="P103" s="102">
        <f>VLOOKUP(N92,'POINTS SCORE'!$B$39:$AI$78,12,FALSE)</f>
        <v>0</v>
      </c>
      <c r="Q103" s="105">
        <v>11</v>
      </c>
      <c r="R103" s="222"/>
      <c r="S103" s="102" t="e">
        <f>VLOOKUP(R92,'POINTS SCORE'!$B$10:$AI$39,12,FALSE)</f>
        <v>#N/A</v>
      </c>
      <c r="T103" s="102" t="e">
        <f>VLOOKUP(R92,'POINTS SCORE'!$B$39:$AI$78,12,FALSE)</f>
        <v>#N/A</v>
      </c>
      <c r="U103" s="105">
        <v>11</v>
      </c>
      <c r="V103" s="222"/>
      <c r="W103" s="102" t="e">
        <f>VLOOKUP(V92,'POINTS SCORE'!$B$10:$AI$39,12,FALSE)</f>
        <v>#N/A</v>
      </c>
      <c r="X103" s="102" t="e">
        <f>VLOOKUP(V92,'POINTS SCORE'!$B$39:$AI$78,12,FALSE)</f>
        <v>#N/A</v>
      </c>
      <c r="Y103" s="105">
        <v>11</v>
      </c>
      <c r="Z103" s="222"/>
      <c r="AA103" s="102" t="e">
        <f>VLOOKUP(Z92,'POINTS SCORE'!$B$10:$AI$39,12,FALSE)</f>
        <v>#N/A</v>
      </c>
      <c r="AB103" s="102" t="e">
        <f>VLOOKUP(Z92,'POINTS SCORE'!$B$39:$AI$78,12,FALSE)</f>
        <v>#N/A</v>
      </c>
      <c r="AC103" s="105">
        <v>11</v>
      </c>
      <c r="AD103" s="222"/>
      <c r="AE103" s="102" t="e">
        <f>VLOOKUP(AD92,'POINTS SCORE'!$B$10:$AI$39,12,FALSE)</f>
        <v>#N/A</v>
      </c>
      <c r="AF103" s="106" t="e">
        <f>VLOOKUP(AD92,'POINTS SCORE'!$B$39:$AI$78,12,FALSE)</f>
        <v>#N/A</v>
      </c>
    </row>
    <row r="104" spans="1:32">
      <c r="A104" s="105">
        <v>12</v>
      </c>
      <c r="B104" s="222"/>
      <c r="C104" s="102">
        <f>VLOOKUP(B92,'POINTS SCORE'!$B$10:$AI$39,13,FALSE)</f>
        <v>0</v>
      </c>
      <c r="D104" s="111">
        <f>VLOOKUP(B92,'POINTS SCORE'!$B$39:$AI$78,13,FALSE)</f>
        <v>0</v>
      </c>
      <c r="E104" s="113">
        <v>12</v>
      </c>
      <c r="F104" s="222"/>
      <c r="G104" s="111">
        <f>VLOOKUP(F92,'POINTS SCORE'!$B$10:$AI$39,13,FALSE)</f>
        <v>0</v>
      </c>
      <c r="H104" s="111">
        <f>VLOOKUP(F92,'POINTS SCORE'!$B$39:$AI$78,13,FALSE)</f>
        <v>0</v>
      </c>
      <c r="I104" s="113">
        <v>12</v>
      </c>
      <c r="J104" s="222"/>
      <c r="K104" s="111">
        <f>VLOOKUP(J92,'POINTS SCORE'!$B$10:$AI$39,13,FALSE)</f>
        <v>0</v>
      </c>
      <c r="L104" s="111">
        <f>VLOOKUP(J92,'POINTS SCORE'!$B$39:$AI$78,13,FALSE)</f>
        <v>0</v>
      </c>
      <c r="M104" s="113">
        <v>12</v>
      </c>
      <c r="N104" s="222"/>
      <c r="O104" s="102">
        <f>VLOOKUP(N92,'POINTS SCORE'!$B$10:$AI$39,13,FALSE)</f>
        <v>0</v>
      </c>
      <c r="P104" s="102">
        <f>VLOOKUP(N92,'POINTS SCORE'!$B$39:$AI$78,13,FALSE)</f>
        <v>0</v>
      </c>
      <c r="Q104" s="105">
        <v>12</v>
      </c>
      <c r="R104" s="222"/>
      <c r="S104" s="102" t="e">
        <f>VLOOKUP(R92,'POINTS SCORE'!$B$10:$AI$39,13,FALSE)</f>
        <v>#N/A</v>
      </c>
      <c r="T104" s="102" t="e">
        <f>VLOOKUP(R92,'POINTS SCORE'!$B$39:$AI$78,13,FALSE)</f>
        <v>#N/A</v>
      </c>
      <c r="U104" s="105">
        <v>12</v>
      </c>
      <c r="V104" s="222"/>
      <c r="W104" s="102" t="e">
        <f>VLOOKUP(V92,'POINTS SCORE'!$B$10:$AI$39,13,FALSE)</f>
        <v>#N/A</v>
      </c>
      <c r="X104" s="102" t="e">
        <f>VLOOKUP(V92,'POINTS SCORE'!$B$39:$AI$78,13,FALSE)</f>
        <v>#N/A</v>
      </c>
      <c r="Y104" s="105">
        <v>12</v>
      </c>
      <c r="Z104" s="222"/>
      <c r="AA104" s="102" t="e">
        <f>VLOOKUP(Z92,'POINTS SCORE'!$B$10:$AI$39,13,FALSE)</f>
        <v>#N/A</v>
      </c>
      <c r="AB104" s="102" t="e">
        <f>VLOOKUP(Z92,'POINTS SCORE'!$B$39:$AI$78,13,FALSE)</f>
        <v>#N/A</v>
      </c>
      <c r="AC104" s="105">
        <v>12</v>
      </c>
      <c r="AD104" s="222"/>
      <c r="AE104" s="102" t="e">
        <f>VLOOKUP(AD92,'POINTS SCORE'!$B$10:$AI$39,13,FALSE)</f>
        <v>#N/A</v>
      </c>
      <c r="AF104" s="106" t="e">
        <f>VLOOKUP(AD92,'POINTS SCORE'!$B$39:$AI$78,13,FALSE)</f>
        <v>#N/A</v>
      </c>
    </row>
    <row r="105" spans="1:32">
      <c r="A105" s="105">
        <v>13</v>
      </c>
      <c r="B105" s="222"/>
      <c r="C105" s="102">
        <f>VLOOKUP(B92,'POINTS SCORE'!$B$10:$AI$39,14,FALSE)</f>
        <v>0</v>
      </c>
      <c r="D105" s="111">
        <f>VLOOKUP(B92,'POINTS SCORE'!$B$39:$AI$78,14,FALSE)</f>
        <v>0</v>
      </c>
      <c r="E105" s="113">
        <v>13</v>
      </c>
      <c r="F105" s="222"/>
      <c r="G105" s="111">
        <f>VLOOKUP(F92,'POINTS SCORE'!$B$10:$AI$39,14,FALSE)</f>
        <v>0</v>
      </c>
      <c r="H105" s="111">
        <f>VLOOKUP(F92,'POINTS SCORE'!$B$39:$AI$78,14,FALSE)</f>
        <v>0</v>
      </c>
      <c r="I105" s="113">
        <v>13</v>
      </c>
      <c r="J105" s="222"/>
      <c r="K105" s="111">
        <f>VLOOKUP(J92,'POINTS SCORE'!$B$10:$AI$39,14,FALSE)</f>
        <v>0</v>
      </c>
      <c r="L105" s="111">
        <f>VLOOKUP(J92,'POINTS SCORE'!$B$39:$AI$78,14,FALSE)</f>
        <v>0</v>
      </c>
      <c r="M105" s="113">
        <v>13</v>
      </c>
      <c r="N105" s="222"/>
      <c r="O105" s="102">
        <f>VLOOKUP(N92,'POINTS SCORE'!$B$10:$AI$39,14,FALSE)</f>
        <v>0</v>
      </c>
      <c r="P105" s="102">
        <f>VLOOKUP(N92,'POINTS SCORE'!$B$39:$AI$78,14,FALSE)</f>
        <v>0</v>
      </c>
      <c r="Q105" s="105">
        <v>13</v>
      </c>
      <c r="R105" s="222"/>
      <c r="S105" s="102" t="e">
        <f>VLOOKUP(R92,'POINTS SCORE'!$B$10:$AI$39,14,FALSE)</f>
        <v>#N/A</v>
      </c>
      <c r="T105" s="102" t="e">
        <f>VLOOKUP(R92,'POINTS SCORE'!$B$39:$AI$78,14,FALSE)</f>
        <v>#N/A</v>
      </c>
      <c r="U105" s="105">
        <v>13</v>
      </c>
      <c r="V105" s="222"/>
      <c r="W105" s="102" t="e">
        <f>VLOOKUP(V92,'POINTS SCORE'!$B$10:$AI$39,14,FALSE)</f>
        <v>#N/A</v>
      </c>
      <c r="X105" s="102" t="e">
        <f>VLOOKUP(V92,'POINTS SCORE'!$B$39:$AI$78,14,FALSE)</f>
        <v>#N/A</v>
      </c>
      <c r="Y105" s="105">
        <v>13</v>
      </c>
      <c r="Z105" s="222"/>
      <c r="AA105" s="102" t="e">
        <f>VLOOKUP(Z92,'POINTS SCORE'!$B$10:$AI$39,14,FALSE)</f>
        <v>#N/A</v>
      </c>
      <c r="AB105" s="102" t="e">
        <f>VLOOKUP(Z92,'POINTS SCORE'!$B$39:$AI$78,14,FALSE)</f>
        <v>#N/A</v>
      </c>
      <c r="AC105" s="105">
        <v>13</v>
      </c>
      <c r="AD105" s="222"/>
      <c r="AE105" s="102" t="e">
        <f>VLOOKUP(AD92,'POINTS SCORE'!$B$10:$AI$39,14,FALSE)</f>
        <v>#N/A</v>
      </c>
      <c r="AF105" s="106" t="e">
        <f>VLOOKUP(AD92,'POINTS SCORE'!$B$39:$AI$78,14,FALSE)</f>
        <v>#N/A</v>
      </c>
    </row>
    <row r="106" spans="1:32">
      <c r="A106" s="105">
        <v>14</v>
      </c>
      <c r="B106" s="222"/>
      <c r="C106" s="102">
        <f>VLOOKUP(B92,'POINTS SCORE'!$B$10:$AI$39,15,FALSE)</f>
        <v>0</v>
      </c>
      <c r="D106" s="111">
        <f>VLOOKUP(B92,'POINTS SCORE'!$B$39:$AI$78,15,FALSE)</f>
        <v>0</v>
      </c>
      <c r="E106" s="113">
        <v>14</v>
      </c>
      <c r="F106" s="222"/>
      <c r="G106" s="111">
        <f>VLOOKUP(F92,'POINTS SCORE'!$B$10:$AI$39,15,FALSE)</f>
        <v>0</v>
      </c>
      <c r="H106" s="111">
        <f>VLOOKUP(F92,'POINTS SCORE'!$B$39:$AI$78,15,FALSE)</f>
        <v>0</v>
      </c>
      <c r="I106" s="113">
        <v>14</v>
      </c>
      <c r="J106" s="222"/>
      <c r="K106" s="111">
        <f>VLOOKUP(J92,'POINTS SCORE'!$B$10:$AI$39,15,FALSE)</f>
        <v>0</v>
      </c>
      <c r="L106" s="111">
        <f>VLOOKUP(J92,'POINTS SCORE'!$B$39:$AI$78,15,FALSE)</f>
        <v>0</v>
      </c>
      <c r="M106" s="113">
        <v>14</v>
      </c>
      <c r="N106" s="222"/>
      <c r="O106" s="102">
        <f>VLOOKUP(N92,'POINTS SCORE'!$B$10:$AI$39,15,FALSE)</f>
        <v>0</v>
      </c>
      <c r="P106" s="102">
        <f>VLOOKUP(N92,'POINTS SCORE'!$B$39:$AI$78,15,FALSE)</f>
        <v>0</v>
      </c>
      <c r="Q106" s="105">
        <v>14</v>
      </c>
      <c r="R106" s="222"/>
      <c r="S106" s="102" t="e">
        <f>VLOOKUP(R92,'POINTS SCORE'!$B$10:$AI$39,15,FALSE)</f>
        <v>#N/A</v>
      </c>
      <c r="T106" s="102" t="e">
        <f>VLOOKUP(R92,'POINTS SCORE'!$B$39:$AI$78,15,FALSE)</f>
        <v>#N/A</v>
      </c>
      <c r="U106" s="105">
        <v>14</v>
      </c>
      <c r="V106" s="222"/>
      <c r="W106" s="102" t="e">
        <f>VLOOKUP(V92,'POINTS SCORE'!$B$10:$AI$39,15,FALSE)</f>
        <v>#N/A</v>
      </c>
      <c r="X106" s="102" t="e">
        <f>VLOOKUP(V92,'POINTS SCORE'!$B$39:$AI$78,15,FALSE)</f>
        <v>#N/A</v>
      </c>
      <c r="Y106" s="105">
        <v>14</v>
      </c>
      <c r="Z106" s="222"/>
      <c r="AA106" s="102" t="e">
        <f>VLOOKUP(Z92,'POINTS SCORE'!$B$10:$AI$39,15,FALSE)</f>
        <v>#N/A</v>
      </c>
      <c r="AB106" s="102" t="e">
        <f>VLOOKUP(Z92,'POINTS SCORE'!$B$39:$AI$78,15,FALSE)</f>
        <v>#N/A</v>
      </c>
      <c r="AC106" s="105">
        <v>14</v>
      </c>
      <c r="AD106" s="222"/>
      <c r="AE106" s="102" t="e">
        <f>VLOOKUP(AD92,'POINTS SCORE'!$B$10:$AI$39,15,FALSE)</f>
        <v>#N/A</v>
      </c>
      <c r="AF106" s="106" t="e">
        <f>VLOOKUP(AD92,'POINTS SCORE'!$B$39:$AI$78,15,FALSE)</f>
        <v>#N/A</v>
      </c>
    </row>
    <row r="107" spans="1:32">
      <c r="A107" s="105">
        <v>15</v>
      </c>
      <c r="B107" s="222"/>
      <c r="C107" s="102">
        <f>VLOOKUP(B92,'POINTS SCORE'!$B$10:$AI$39,16,FALSE)</f>
        <v>0</v>
      </c>
      <c r="D107" s="111">
        <f>VLOOKUP(B92,'POINTS SCORE'!$B$39:$AI$78,16,FALSE)</f>
        <v>0</v>
      </c>
      <c r="E107" s="113">
        <v>15</v>
      </c>
      <c r="F107" s="222"/>
      <c r="G107" s="111">
        <f>VLOOKUP(F92,'POINTS SCORE'!$B$10:$AI$39,16,FALSE)</f>
        <v>0</v>
      </c>
      <c r="H107" s="111">
        <f>VLOOKUP(F92,'POINTS SCORE'!$B$39:$AI$78,16,FALSE)</f>
        <v>0</v>
      </c>
      <c r="I107" s="113">
        <v>15</v>
      </c>
      <c r="J107" s="222"/>
      <c r="K107" s="111">
        <f>VLOOKUP(J92,'POINTS SCORE'!$B$10:$AI$39,16,FALSE)</f>
        <v>0</v>
      </c>
      <c r="L107" s="111">
        <f>VLOOKUP(J92,'POINTS SCORE'!$B$39:$AI$78,16,FALSE)</f>
        <v>0</v>
      </c>
      <c r="M107" s="113">
        <v>15</v>
      </c>
      <c r="N107" s="222"/>
      <c r="O107" s="102">
        <f>VLOOKUP(N92,'POINTS SCORE'!$B$10:$AI$39,16,FALSE)</f>
        <v>0</v>
      </c>
      <c r="P107" s="102">
        <f>VLOOKUP(N92,'POINTS SCORE'!$B$39:$AI$78,16,FALSE)</f>
        <v>0</v>
      </c>
      <c r="Q107" s="105">
        <v>15</v>
      </c>
      <c r="R107" s="222"/>
      <c r="S107" s="102" t="e">
        <f>VLOOKUP(R92,'POINTS SCORE'!$B$10:$AI$39,16,FALSE)</f>
        <v>#N/A</v>
      </c>
      <c r="T107" s="102" t="e">
        <f>VLOOKUP(R92,'POINTS SCORE'!$B$39:$AI$78,16,FALSE)</f>
        <v>#N/A</v>
      </c>
      <c r="U107" s="105">
        <v>15</v>
      </c>
      <c r="V107" s="222"/>
      <c r="W107" s="102" t="e">
        <f>VLOOKUP(V92,'POINTS SCORE'!$B$10:$AI$39,16,FALSE)</f>
        <v>#N/A</v>
      </c>
      <c r="X107" s="102" t="e">
        <f>VLOOKUP(V92,'POINTS SCORE'!$B$39:$AI$78,16,FALSE)</f>
        <v>#N/A</v>
      </c>
      <c r="Y107" s="105">
        <v>15</v>
      </c>
      <c r="Z107" s="222"/>
      <c r="AA107" s="102" t="e">
        <f>VLOOKUP(Z92,'POINTS SCORE'!$B$10:$AI$39,16,FALSE)</f>
        <v>#N/A</v>
      </c>
      <c r="AB107" s="102" t="e">
        <f>VLOOKUP(Z92,'POINTS SCORE'!$B$39:$AI$78,16,FALSE)</f>
        <v>#N/A</v>
      </c>
      <c r="AC107" s="105">
        <v>15</v>
      </c>
      <c r="AD107" s="222"/>
      <c r="AE107" s="102" t="e">
        <f>VLOOKUP(AD92,'POINTS SCORE'!$B$10:$AI$39,16,FALSE)</f>
        <v>#N/A</v>
      </c>
      <c r="AF107" s="106" t="e">
        <f>VLOOKUP(AD92,'POINTS SCORE'!$B$39:$AI$78,16,FALSE)</f>
        <v>#N/A</v>
      </c>
    </row>
    <row r="108" spans="1:32">
      <c r="A108" s="105">
        <v>16</v>
      </c>
      <c r="B108" s="222"/>
      <c r="C108" s="102">
        <f>VLOOKUP(B92,'POINTS SCORE'!$B$10:$AI$39,17,FALSE)</f>
        <v>0</v>
      </c>
      <c r="D108" s="111">
        <f>VLOOKUP(B92,'POINTS SCORE'!$B$39:$AI$78,17,FALSE)</f>
        <v>0</v>
      </c>
      <c r="E108" s="113">
        <v>16</v>
      </c>
      <c r="F108" s="222"/>
      <c r="G108" s="111">
        <f>VLOOKUP(F92,'POINTS SCORE'!$B$10:$AI$39,17,FALSE)</f>
        <v>0</v>
      </c>
      <c r="H108" s="111">
        <f>VLOOKUP(F92,'POINTS SCORE'!$B$39:$AI$78,17,FALSE)</f>
        <v>0</v>
      </c>
      <c r="I108" s="113">
        <v>16</v>
      </c>
      <c r="J108" s="222"/>
      <c r="K108" s="111">
        <f>VLOOKUP(J92,'POINTS SCORE'!$B$10:$AI$39,17,FALSE)</f>
        <v>0</v>
      </c>
      <c r="L108" s="111">
        <f>VLOOKUP(J92,'POINTS SCORE'!$B$39:$AI$78,17,FALSE)</f>
        <v>0</v>
      </c>
      <c r="M108" s="113">
        <v>16</v>
      </c>
      <c r="N108" s="222"/>
      <c r="O108" s="102">
        <f>VLOOKUP(N92,'POINTS SCORE'!$B$10:$AI$39,17,FALSE)</f>
        <v>0</v>
      </c>
      <c r="P108" s="102">
        <f>VLOOKUP(N92,'POINTS SCORE'!$B$39:$AI$78,17,FALSE)</f>
        <v>0</v>
      </c>
      <c r="Q108" s="105">
        <v>16</v>
      </c>
      <c r="R108" s="222"/>
      <c r="S108" s="102" t="e">
        <f>VLOOKUP(R92,'POINTS SCORE'!$B$10:$AI$39,17,FALSE)</f>
        <v>#N/A</v>
      </c>
      <c r="T108" s="102" t="e">
        <f>VLOOKUP(R92,'POINTS SCORE'!$B$39:$AI$78,17,FALSE)</f>
        <v>#N/A</v>
      </c>
      <c r="U108" s="105">
        <v>16</v>
      </c>
      <c r="V108" s="222"/>
      <c r="W108" s="102" t="e">
        <f>VLOOKUP(V92,'POINTS SCORE'!$B$10:$AI$39,17,FALSE)</f>
        <v>#N/A</v>
      </c>
      <c r="X108" s="102" t="e">
        <f>VLOOKUP(V92,'POINTS SCORE'!$B$39:$AI$78,17,FALSE)</f>
        <v>#N/A</v>
      </c>
      <c r="Y108" s="105">
        <v>16</v>
      </c>
      <c r="Z108" s="222"/>
      <c r="AA108" s="102" t="e">
        <f>VLOOKUP(Z92,'POINTS SCORE'!$B$10:$AI$39,17,FALSE)</f>
        <v>#N/A</v>
      </c>
      <c r="AB108" s="102" t="e">
        <f>VLOOKUP(Z92,'POINTS SCORE'!$B$39:$AI$78,17,FALSE)</f>
        <v>#N/A</v>
      </c>
      <c r="AC108" s="105">
        <v>16</v>
      </c>
      <c r="AD108" s="222"/>
      <c r="AE108" s="102" t="e">
        <f>VLOOKUP(AD92,'POINTS SCORE'!$B$10:$AI$39,17,FALSE)</f>
        <v>#N/A</v>
      </c>
      <c r="AF108" s="106" t="e">
        <f>VLOOKUP(AD92,'POINTS SCORE'!$B$39:$AI$78,17,FALSE)</f>
        <v>#N/A</v>
      </c>
    </row>
    <row r="109" spans="1:32">
      <c r="A109" s="105">
        <v>17</v>
      </c>
      <c r="B109" s="222"/>
      <c r="C109" s="102">
        <f>VLOOKUP(B92,'POINTS SCORE'!$B$10:$AI$39,18,FALSE)</f>
        <v>0</v>
      </c>
      <c r="D109" s="111">
        <f>VLOOKUP(B92,'POINTS SCORE'!$B$39:$AI$78,18,FALSE)</f>
        <v>0</v>
      </c>
      <c r="E109" s="113">
        <v>17</v>
      </c>
      <c r="F109" s="222"/>
      <c r="G109" s="111">
        <f>VLOOKUP(F92,'POINTS SCORE'!$B$10:$AI$39,18,FALSE)</f>
        <v>0</v>
      </c>
      <c r="H109" s="111">
        <f>VLOOKUP(F92,'POINTS SCORE'!$B$39:$AI$78,18,FALSE)</f>
        <v>0</v>
      </c>
      <c r="I109" s="113">
        <v>17</v>
      </c>
      <c r="J109" s="222"/>
      <c r="K109" s="111">
        <f>VLOOKUP(J92,'POINTS SCORE'!$B$10:$AI$39,18,FALSE)</f>
        <v>0</v>
      </c>
      <c r="L109" s="111">
        <f>VLOOKUP(J92,'POINTS SCORE'!$B$39:$AI$78,18,FALSE)</f>
        <v>0</v>
      </c>
      <c r="M109" s="113">
        <v>17</v>
      </c>
      <c r="N109" s="222"/>
      <c r="O109" s="102">
        <f>VLOOKUP(N92,'POINTS SCORE'!$B$10:$AI$39,18,FALSE)</f>
        <v>0</v>
      </c>
      <c r="P109" s="102">
        <f>VLOOKUP(N92,'POINTS SCORE'!$B$39:$AI$78,18,FALSE)</f>
        <v>0</v>
      </c>
      <c r="Q109" s="105">
        <v>17</v>
      </c>
      <c r="R109" s="222"/>
      <c r="S109" s="102" t="e">
        <f>VLOOKUP(R92,'POINTS SCORE'!$B$10:$AI$39,18,FALSE)</f>
        <v>#N/A</v>
      </c>
      <c r="T109" s="102" t="e">
        <f>VLOOKUP(R92,'POINTS SCORE'!$B$39:$AI$78,18,FALSE)</f>
        <v>#N/A</v>
      </c>
      <c r="U109" s="105">
        <v>17</v>
      </c>
      <c r="V109" s="222"/>
      <c r="W109" s="102" t="e">
        <f>VLOOKUP(V92,'POINTS SCORE'!$B$10:$AI$39,18,FALSE)</f>
        <v>#N/A</v>
      </c>
      <c r="X109" s="102" t="e">
        <f>VLOOKUP(V92,'POINTS SCORE'!$B$39:$AI$78,18,FALSE)</f>
        <v>#N/A</v>
      </c>
      <c r="Y109" s="105">
        <v>17</v>
      </c>
      <c r="Z109" s="222"/>
      <c r="AA109" s="102" t="e">
        <f>VLOOKUP(Z92,'POINTS SCORE'!$B$10:$AI$39,18,FALSE)</f>
        <v>#N/A</v>
      </c>
      <c r="AB109" s="102" t="e">
        <f>VLOOKUP(Z92,'POINTS SCORE'!$B$39:$AI$78,18,FALSE)</f>
        <v>#N/A</v>
      </c>
      <c r="AC109" s="105">
        <v>17</v>
      </c>
      <c r="AD109" s="222"/>
      <c r="AE109" s="102" t="e">
        <f>VLOOKUP(AD92,'POINTS SCORE'!$B$10:$AI$39,18,FALSE)</f>
        <v>#N/A</v>
      </c>
      <c r="AF109" s="106" t="e">
        <f>VLOOKUP(AD92,'POINTS SCORE'!$B$39:$AI$78,18,FALSE)</f>
        <v>#N/A</v>
      </c>
    </row>
    <row r="110" spans="1:32">
      <c r="A110" s="105">
        <v>18</v>
      </c>
      <c r="B110" s="222"/>
      <c r="C110" s="102">
        <f>VLOOKUP(B92,'POINTS SCORE'!$B$10:$AI$39,19,FALSE)</f>
        <v>0</v>
      </c>
      <c r="D110" s="111">
        <f>VLOOKUP(B92,'POINTS SCORE'!$B$39:$AI$78,19,FALSE)</f>
        <v>0</v>
      </c>
      <c r="E110" s="113">
        <v>18</v>
      </c>
      <c r="F110" s="222"/>
      <c r="G110" s="111">
        <f>VLOOKUP(F92,'POINTS SCORE'!$B$10:$AI$39,19,FALSE)</f>
        <v>0</v>
      </c>
      <c r="H110" s="111">
        <f>VLOOKUP(F92,'POINTS SCORE'!$B$39:$AI$78,19,FALSE)</f>
        <v>0</v>
      </c>
      <c r="I110" s="113">
        <v>18</v>
      </c>
      <c r="J110" s="222"/>
      <c r="K110" s="111">
        <f>VLOOKUP(J92,'POINTS SCORE'!$B$10:$AI$39,19,FALSE)</f>
        <v>0</v>
      </c>
      <c r="L110" s="111">
        <f>VLOOKUP(J92,'POINTS SCORE'!$B$39:$AI$78,19,FALSE)</f>
        <v>0</v>
      </c>
      <c r="M110" s="113">
        <v>18</v>
      </c>
      <c r="N110" s="222"/>
      <c r="O110" s="102">
        <f>VLOOKUP(N92,'POINTS SCORE'!$B$10:$AI$39,19,FALSE)</f>
        <v>0</v>
      </c>
      <c r="P110" s="102">
        <f>VLOOKUP(N92,'POINTS SCORE'!$B$39:$AI$78,19,FALSE)</f>
        <v>0</v>
      </c>
      <c r="Q110" s="105">
        <v>18</v>
      </c>
      <c r="R110" s="222"/>
      <c r="S110" s="102" t="e">
        <f>VLOOKUP(R92,'POINTS SCORE'!$B$10:$AI$39,19,FALSE)</f>
        <v>#N/A</v>
      </c>
      <c r="T110" s="102" t="e">
        <f>VLOOKUP(R92,'POINTS SCORE'!$B$39:$AI$78,19,FALSE)</f>
        <v>#N/A</v>
      </c>
      <c r="U110" s="105">
        <v>18</v>
      </c>
      <c r="V110" s="222"/>
      <c r="W110" s="102" t="e">
        <f>VLOOKUP(V92,'POINTS SCORE'!$B$10:$AI$39,19,FALSE)</f>
        <v>#N/A</v>
      </c>
      <c r="X110" s="102" t="e">
        <f>VLOOKUP(V92,'POINTS SCORE'!$B$39:$AI$78,19,FALSE)</f>
        <v>#N/A</v>
      </c>
      <c r="Y110" s="105">
        <v>18</v>
      </c>
      <c r="Z110" s="222"/>
      <c r="AA110" s="102" t="e">
        <f>VLOOKUP(Z92,'POINTS SCORE'!$B$10:$AI$39,19,FALSE)</f>
        <v>#N/A</v>
      </c>
      <c r="AB110" s="102" t="e">
        <f>VLOOKUP(Z92,'POINTS SCORE'!$B$39:$AI$78,19,FALSE)</f>
        <v>#N/A</v>
      </c>
      <c r="AC110" s="105">
        <v>18</v>
      </c>
      <c r="AD110" s="222"/>
      <c r="AE110" s="102" t="e">
        <f>VLOOKUP(AD92,'POINTS SCORE'!$B$10:$AI$39,19,FALSE)</f>
        <v>#N/A</v>
      </c>
      <c r="AF110" s="106" t="e">
        <f>VLOOKUP(AD92,'POINTS SCORE'!$B$39:$AI$78,19,FALSE)</f>
        <v>#N/A</v>
      </c>
    </row>
    <row r="111" spans="1:32">
      <c r="A111" s="105">
        <v>19</v>
      </c>
      <c r="B111" s="222"/>
      <c r="C111" s="102">
        <f>VLOOKUP(B92,'POINTS SCORE'!$B$10:$AI$39,20,FALSE)</f>
        <v>0</v>
      </c>
      <c r="D111" s="111">
        <f>VLOOKUP(B92,'POINTS SCORE'!$B$39:$AI$78,20,FALSE)</f>
        <v>0</v>
      </c>
      <c r="E111" s="113">
        <v>19</v>
      </c>
      <c r="F111" s="222"/>
      <c r="G111" s="111">
        <f>VLOOKUP(F92,'POINTS SCORE'!$B$10:$AI$39,20,FALSE)</f>
        <v>0</v>
      </c>
      <c r="H111" s="111">
        <f>VLOOKUP(F92,'POINTS SCORE'!$B$39:$AI$78,20,FALSE)</f>
        <v>0</v>
      </c>
      <c r="I111" s="113">
        <v>19</v>
      </c>
      <c r="J111" s="222"/>
      <c r="K111" s="111">
        <f>VLOOKUP(J92,'POINTS SCORE'!$B$10:$AI$39,20,FALSE)</f>
        <v>0</v>
      </c>
      <c r="L111" s="111">
        <f>VLOOKUP(J92,'POINTS SCORE'!$B$39:$AI$78,20,FALSE)</f>
        <v>0</v>
      </c>
      <c r="M111" s="113">
        <v>19</v>
      </c>
      <c r="N111" s="222"/>
      <c r="O111" s="102">
        <f>VLOOKUP(N92,'POINTS SCORE'!$B$10:$AI$39,20,FALSE)</f>
        <v>0</v>
      </c>
      <c r="P111" s="102">
        <f>VLOOKUP(N92,'POINTS SCORE'!$B$39:$AI$78,20,FALSE)</f>
        <v>0</v>
      </c>
      <c r="Q111" s="105">
        <v>19</v>
      </c>
      <c r="R111" s="222"/>
      <c r="S111" s="102" t="e">
        <f>VLOOKUP(R92,'POINTS SCORE'!$B$10:$AI$39,20,FALSE)</f>
        <v>#N/A</v>
      </c>
      <c r="T111" s="102" t="e">
        <f>VLOOKUP(R92,'POINTS SCORE'!$B$39:$AI$78,20,FALSE)</f>
        <v>#N/A</v>
      </c>
      <c r="U111" s="105">
        <v>19</v>
      </c>
      <c r="V111" s="222"/>
      <c r="W111" s="102" t="e">
        <f>VLOOKUP(V92,'POINTS SCORE'!$B$10:$AI$39,20,FALSE)</f>
        <v>#N/A</v>
      </c>
      <c r="X111" s="102" t="e">
        <f>VLOOKUP(V92,'POINTS SCORE'!$B$39:$AI$78,20,FALSE)</f>
        <v>#N/A</v>
      </c>
      <c r="Y111" s="105">
        <v>19</v>
      </c>
      <c r="Z111" s="222"/>
      <c r="AA111" s="102" t="e">
        <f>VLOOKUP(Z92,'POINTS SCORE'!$B$10:$AI$39,20,FALSE)</f>
        <v>#N/A</v>
      </c>
      <c r="AB111" s="102" t="e">
        <f>VLOOKUP(Z92,'POINTS SCORE'!$B$39:$AI$78,20,FALSE)</f>
        <v>#N/A</v>
      </c>
      <c r="AC111" s="105">
        <v>19</v>
      </c>
      <c r="AD111" s="222"/>
      <c r="AE111" s="102" t="e">
        <f>VLOOKUP(AD92,'POINTS SCORE'!$B$10:$AI$39,20,FALSE)</f>
        <v>#N/A</v>
      </c>
      <c r="AF111" s="106" t="e">
        <f>VLOOKUP(AD92,'POINTS SCORE'!$B$39:$AI$78,20,FALSE)</f>
        <v>#N/A</v>
      </c>
    </row>
    <row r="112" spans="1:32">
      <c r="A112" s="105">
        <v>20</v>
      </c>
      <c r="B112" s="222"/>
      <c r="C112" s="102">
        <f>VLOOKUP(B92,'POINTS SCORE'!$B$10:$AI$39,21,FALSE)</f>
        <v>0</v>
      </c>
      <c r="D112" s="111">
        <f>VLOOKUP(B92,'POINTS SCORE'!$B$39:$AI$78,21,FALSE)</f>
        <v>0</v>
      </c>
      <c r="E112" s="113">
        <v>20</v>
      </c>
      <c r="F112" s="222"/>
      <c r="G112" s="111">
        <f>VLOOKUP(F92,'POINTS SCORE'!$B$10:$AI$39,21,FALSE)</f>
        <v>0</v>
      </c>
      <c r="H112" s="111">
        <f>VLOOKUP(F92,'POINTS SCORE'!$B$39:$AI$78,21,FALSE)</f>
        <v>0</v>
      </c>
      <c r="I112" s="113">
        <v>20</v>
      </c>
      <c r="J112" s="222"/>
      <c r="K112" s="111">
        <f>VLOOKUP(J92,'POINTS SCORE'!$B$10:$AI$39,21,FALSE)</f>
        <v>0</v>
      </c>
      <c r="L112" s="111">
        <f>VLOOKUP(J92,'POINTS SCORE'!$B$39:$AI$78,21,FALSE)</f>
        <v>0</v>
      </c>
      <c r="M112" s="113">
        <v>20</v>
      </c>
      <c r="N112" s="222"/>
      <c r="O112" s="102">
        <f>VLOOKUP(N92,'POINTS SCORE'!$B$10:$AI$39,21,FALSE)</f>
        <v>0</v>
      </c>
      <c r="P112" s="102">
        <f>VLOOKUP(N92,'POINTS SCORE'!$B$39:$AI$78,21,FALSE)</f>
        <v>0</v>
      </c>
      <c r="Q112" s="105">
        <v>20</v>
      </c>
      <c r="R112" s="222"/>
      <c r="S112" s="102" t="e">
        <f>VLOOKUP(R92,'POINTS SCORE'!$B$10:$AI$39,21,FALSE)</f>
        <v>#N/A</v>
      </c>
      <c r="T112" s="102" t="e">
        <f>VLOOKUP(R92,'POINTS SCORE'!$B$39:$AI$78,21,FALSE)</f>
        <v>#N/A</v>
      </c>
      <c r="U112" s="105">
        <v>20</v>
      </c>
      <c r="V112" s="222"/>
      <c r="W112" s="102" t="e">
        <f>VLOOKUP(V92,'POINTS SCORE'!$B$10:$AI$39,21,FALSE)</f>
        <v>#N/A</v>
      </c>
      <c r="X112" s="102" t="e">
        <f>VLOOKUP(V92,'POINTS SCORE'!$B$39:$AI$78,21,FALSE)</f>
        <v>#N/A</v>
      </c>
      <c r="Y112" s="105">
        <v>20</v>
      </c>
      <c r="Z112" s="222"/>
      <c r="AA112" s="102" t="e">
        <f>VLOOKUP(Z92,'POINTS SCORE'!$B$10:$AI$39,21,FALSE)</f>
        <v>#N/A</v>
      </c>
      <c r="AB112" s="102" t="e">
        <f>VLOOKUP(Z92,'POINTS SCORE'!$B$39:$AI$78,21,FALSE)</f>
        <v>#N/A</v>
      </c>
      <c r="AC112" s="105">
        <v>20</v>
      </c>
      <c r="AD112" s="222"/>
      <c r="AE112" s="102" t="e">
        <f>VLOOKUP(AD92,'POINTS SCORE'!$B$10:$AI$39,21,FALSE)</f>
        <v>#N/A</v>
      </c>
      <c r="AF112" s="106" t="e">
        <f>VLOOKUP(AD92,'POINTS SCORE'!$B$39:$AI$78,21,FALSE)</f>
        <v>#N/A</v>
      </c>
    </row>
    <row r="113" spans="1:32">
      <c r="A113" s="105">
        <v>21</v>
      </c>
      <c r="B113" s="222"/>
      <c r="C113" s="102">
        <f>VLOOKUP(B92,'POINTS SCORE'!$B$10:$AI$39,22,FALSE)</f>
        <v>0</v>
      </c>
      <c r="D113" s="111">
        <f>VLOOKUP(B92,'POINTS SCORE'!$B$39:$AI$78,22,FALSE)</f>
        <v>0</v>
      </c>
      <c r="E113" s="113">
        <v>21</v>
      </c>
      <c r="F113" s="222"/>
      <c r="G113" s="111">
        <f>VLOOKUP(F92,'POINTS SCORE'!$B$10:$AI$39,22,FALSE)</f>
        <v>0</v>
      </c>
      <c r="H113" s="111">
        <f>VLOOKUP(F92,'POINTS SCORE'!$B$39:$AI$78,22,FALSE)</f>
        <v>0</v>
      </c>
      <c r="I113" s="113">
        <v>21</v>
      </c>
      <c r="J113" s="222"/>
      <c r="K113" s="111">
        <f>VLOOKUP(J92,'POINTS SCORE'!$B$10:$AI$39,22,FALSE)</f>
        <v>0</v>
      </c>
      <c r="L113" s="111">
        <f>VLOOKUP(J92,'POINTS SCORE'!$B$39:$AI$78,22,FALSE)</f>
        <v>0</v>
      </c>
      <c r="M113" s="113">
        <v>21</v>
      </c>
      <c r="N113" s="222"/>
      <c r="O113" s="102">
        <f>VLOOKUP(N92,'POINTS SCORE'!$B$10:$AI$39,22,FALSE)</f>
        <v>0</v>
      </c>
      <c r="P113" s="102">
        <f>VLOOKUP(N92,'POINTS SCORE'!$B$39:$AI$78,22,FALSE)</f>
        <v>0</v>
      </c>
      <c r="Q113" s="105">
        <v>21</v>
      </c>
      <c r="R113" s="222"/>
      <c r="S113" s="102" t="e">
        <f>VLOOKUP(R92,'POINTS SCORE'!$B$10:$AI$39,22,FALSE)</f>
        <v>#N/A</v>
      </c>
      <c r="T113" s="102" t="e">
        <f>VLOOKUP(R92,'POINTS SCORE'!$B$39:$AI$78,22,FALSE)</f>
        <v>#N/A</v>
      </c>
      <c r="U113" s="105">
        <v>21</v>
      </c>
      <c r="V113" s="222"/>
      <c r="W113" s="102" t="e">
        <f>VLOOKUP(V92,'POINTS SCORE'!$B$10:$AI$39,22,FALSE)</f>
        <v>#N/A</v>
      </c>
      <c r="X113" s="102" t="e">
        <f>VLOOKUP(V92,'POINTS SCORE'!$B$39:$AI$78,22,FALSE)</f>
        <v>#N/A</v>
      </c>
      <c r="Y113" s="105">
        <v>21</v>
      </c>
      <c r="Z113" s="222"/>
      <c r="AA113" s="102" t="e">
        <f>VLOOKUP(Z92,'POINTS SCORE'!$B$10:$AI$39,22,FALSE)</f>
        <v>#N/A</v>
      </c>
      <c r="AB113" s="102" t="e">
        <f>VLOOKUP(Z92,'POINTS SCORE'!$B$39:$AI$78,22,FALSE)</f>
        <v>#N/A</v>
      </c>
      <c r="AC113" s="105">
        <v>21</v>
      </c>
      <c r="AD113" s="222"/>
      <c r="AE113" s="102" t="e">
        <f>VLOOKUP(AD92,'POINTS SCORE'!$B$10:$AI$39,22,FALSE)</f>
        <v>#N/A</v>
      </c>
      <c r="AF113" s="106" t="e">
        <f>VLOOKUP(AD92,'POINTS SCORE'!$B$39:$AI$78,22,FALSE)</f>
        <v>#N/A</v>
      </c>
    </row>
    <row r="114" spans="1:32">
      <c r="A114" s="105">
        <v>22</v>
      </c>
      <c r="B114" s="222"/>
      <c r="C114" s="102">
        <f>VLOOKUP(B92,'POINTS SCORE'!$B$10:$AI$39,23,FALSE)</f>
        <v>0</v>
      </c>
      <c r="D114" s="111">
        <f>VLOOKUP(B92,'POINTS SCORE'!$B$39:$AI$78,23,FALSE)</f>
        <v>0</v>
      </c>
      <c r="E114" s="113">
        <v>22</v>
      </c>
      <c r="F114" s="222"/>
      <c r="G114" s="111">
        <f>VLOOKUP(F92,'POINTS SCORE'!$B$10:$AI$39,23,FALSE)</f>
        <v>0</v>
      </c>
      <c r="H114" s="111">
        <f>VLOOKUP(F92,'POINTS SCORE'!$B$39:$AI$78,23,FALSE)</f>
        <v>0</v>
      </c>
      <c r="I114" s="113">
        <v>22</v>
      </c>
      <c r="J114" s="222"/>
      <c r="K114" s="111">
        <f>VLOOKUP(J92,'POINTS SCORE'!$B$10:$AI$39,23,FALSE)</f>
        <v>0</v>
      </c>
      <c r="L114" s="111">
        <f>VLOOKUP(J92,'POINTS SCORE'!$B$39:$AI$78,23,FALSE)</f>
        <v>0</v>
      </c>
      <c r="M114" s="113">
        <v>22</v>
      </c>
      <c r="N114" s="222"/>
      <c r="O114" s="102">
        <f>VLOOKUP(N92,'POINTS SCORE'!$B$10:$AI$39,23,FALSE)</f>
        <v>0</v>
      </c>
      <c r="P114" s="102">
        <f>VLOOKUP(N92,'POINTS SCORE'!$B$39:$AI$78,23,FALSE)</f>
        <v>0</v>
      </c>
      <c r="Q114" s="105">
        <v>22</v>
      </c>
      <c r="R114" s="222"/>
      <c r="S114" s="102" t="e">
        <f>VLOOKUP(R92,'POINTS SCORE'!$B$10:$AI$39,23,FALSE)</f>
        <v>#N/A</v>
      </c>
      <c r="T114" s="102" t="e">
        <f>VLOOKUP(R92,'POINTS SCORE'!$B$39:$AI$78,23,FALSE)</f>
        <v>#N/A</v>
      </c>
      <c r="U114" s="105">
        <v>22</v>
      </c>
      <c r="V114" s="222"/>
      <c r="W114" s="102" t="e">
        <f>VLOOKUP(V92,'POINTS SCORE'!$B$10:$AI$39,23,FALSE)</f>
        <v>#N/A</v>
      </c>
      <c r="X114" s="102" t="e">
        <f>VLOOKUP(V92,'POINTS SCORE'!$B$39:$AI$78,23,FALSE)</f>
        <v>#N/A</v>
      </c>
      <c r="Y114" s="105">
        <v>22</v>
      </c>
      <c r="Z114" s="222"/>
      <c r="AA114" s="102" t="e">
        <f>VLOOKUP(Z92,'POINTS SCORE'!$B$10:$AI$39,23,FALSE)</f>
        <v>#N/A</v>
      </c>
      <c r="AB114" s="102" t="e">
        <f>VLOOKUP(Z92,'POINTS SCORE'!$B$39:$AI$78,23,FALSE)</f>
        <v>#N/A</v>
      </c>
      <c r="AC114" s="105">
        <v>22</v>
      </c>
      <c r="AD114" s="222"/>
      <c r="AE114" s="102" t="e">
        <f>VLOOKUP(AD92,'POINTS SCORE'!$B$10:$AI$39,23,FALSE)</f>
        <v>#N/A</v>
      </c>
      <c r="AF114" s="106" t="e">
        <f>VLOOKUP(AD92,'POINTS SCORE'!$B$39:$AI$78,23,FALSE)</f>
        <v>#N/A</v>
      </c>
    </row>
    <row r="115" spans="1:32">
      <c r="A115" s="105">
        <v>23</v>
      </c>
      <c r="B115" s="222"/>
      <c r="C115" s="102">
        <f>VLOOKUP(B92,'POINTS SCORE'!$B$10:$AI$39,24,FALSE)</f>
        <v>0</v>
      </c>
      <c r="D115" s="111">
        <f>VLOOKUP(B92,'POINTS SCORE'!$B$39:$AI$78,24,FALSE)</f>
        <v>0</v>
      </c>
      <c r="E115" s="113">
        <v>23</v>
      </c>
      <c r="F115" s="222"/>
      <c r="G115" s="111">
        <f>VLOOKUP(F92,'POINTS SCORE'!$B$10:$AI$39,24,FALSE)</f>
        <v>0</v>
      </c>
      <c r="H115" s="111">
        <f>VLOOKUP(F92,'POINTS SCORE'!$B$39:$AI$78,24,FALSE)</f>
        <v>0</v>
      </c>
      <c r="I115" s="113">
        <v>23</v>
      </c>
      <c r="J115" s="222"/>
      <c r="K115" s="111">
        <f>VLOOKUP(J92,'POINTS SCORE'!$B$10:$AI$39,24,FALSE)</f>
        <v>0</v>
      </c>
      <c r="L115" s="111">
        <f>VLOOKUP(J92,'POINTS SCORE'!$B$39:$AI$78,24,FALSE)</f>
        <v>0</v>
      </c>
      <c r="M115" s="113">
        <v>23</v>
      </c>
      <c r="N115" s="222"/>
      <c r="O115" s="102">
        <f>VLOOKUP(N92,'POINTS SCORE'!$B$10:$AI$39,24,FALSE)</f>
        <v>0</v>
      </c>
      <c r="P115" s="102">
        <f>VLOOKUP(N92,'POINTS SCORE'!$B$39:$AI$78,24,FALSE)</f>
        <v>0</v>
      </c>
      <c r="Q115" s="105">
        <v>23</v>
      </c>
      <c r="R115" s="222"/>
      <c r="S115" s="102" t="e">
        <f>VLOOKUP(R92,'POINTS SCORE'!$B$10:$AI$39,24,FALSE)</f>
        <v>#N/A</v>
      </c>
      <c r="T115" s="102" t="e">
        <f>VLOOKUP(R92,'POINTS SCORE'!$B$39:$AI$78,24,FALSE)</f>
        <v>#N/A</v>
      </c>
      <c r="U115" s="105">
        <v>23</v>
      </c>
      <c r="V115" s="222"/>
      <c r="W115" s="102" t="e">
        <f>VLOOKUP(V92,'POINTS SCORE'!$B$10:$AI$39,24,FALSE)</f>
        <v>#N/A</v>
      </c>
      <c r="X115" s="102" t="e">
        <f>VLOOKUP(V92,'POINTS SCORE'!$B$39:$AI$78,24,FALSE)</f>
        <v>#N/A</v>
      </c>
      <c r="Y115" s="105">
        <v>23</v>
      </c>
      <c r="Z115" s="222"/>
      <c r="AA115" s="102" t="e">
        <f>VLOOKUP(Z92,'POINTS SCORE'!$B$10:$AI$39,24,FALSE)</f>
        <v>#N/A</v>
      </c>
      <c r="AB115" s="102" t="e">
        <f>VLOOKUP(Z92,'POINTS SCORE'!$B$39:$AI$78,24,FALSE)</f>
        <v>#N/A</v>
      </c>
      <c r="AC115" s="105">
        <v>23</v>
      </c>
      <c r="AD115" s="222"/>
      <c r="AE115" s="102" t="e">
        <f>VLOOKUP(AD92,'POINTS SCORE'!$B$10:$AI$39,24,FALSE)</f>
        <v>#N/A</v>
      </c>
      <c r="AF115" s="106" t="e">
        <f>VLOOKUP(AD92,'POINTS SCORE'!$B$39:$AI$78,24,FALSE)</f>
        <v>#N/A</v>
      </c>
    </row>
    <row r="116" spans="1:32">
      <c r="A116" s="105">
        <v>24</v>
      </c>
      <c r="B116" s="222"/>
      <c r="C116" s="102">
        <f>VLOOKUP(B92,'POINTS SCORE'!$B$10:$AI$39,25,FALSE)</f>
        <v>0</v>
      </c>
      <c r="D116" s="111">
        <f>VLOOKUP(B92,'POINTS SCORE'!$B$39:$AI$78,25,FALSE)</f>
        <v>0</v>
      </c>
      <c r="E116" s="113">
        <v>24</v>
      </c>
      <c r="F116" s="222"/>
      <c r="G116" s="111">
        <f>VLOOKUP(F92,'POINTS SCORE'!$B$10:$AI$39,25,FALSE)</f>
        <v>0</v>
      </c>
      <c r="H116" s="111">
        <f>VLOOKUP(F92,'POINTS SCORE'!$B$39:$AI$78,25,FALSE)</f>
        <v>0</v>
      </c>
      <c r="I116" s="113">
        <v>24</v>
      </c>
      <c r="J116" s="222"/>
      <c r="K116" s="111">
        <f>VLOOKUP(J92,'POINTS SCORE'!$B$10:$AI$39,25,FALSE)</f>
        <v>0</v>
      </c>
      <c r="L116" s="111">
        <f>VLOOKUP(J92,'POINTS SCORE'!$B$39:$AI$78,25,FALSE)</f>
        <v>0</v>
      </c>
      <c r="M116" s="113">
        <v>24</v>
      </c>
      <c r="N116" s="222"/>
      <c r="O116" s="102">
        <f>VLOOKUP(N92,'POINTS SCORE'!$B$10:$AI$39,25,FALSE)</f>
        <v>0</v>
      </c>
      <c r="P116" s="102">
        <f>VLOOKUP(N92,'POINTS SCORE'!$B$39:$AI$78,25,FALSE)</f>
        <v>0</v>
      </c>
      <c r="Q116" s="105">
        <v>24</v>
      </c>
      <c r="R116" s="222"/>
      <c r="S116" s="102" t="e">
        <f>VLOOKUP(R92,'POINTS SCORE'!$B$10:$AI$39,25,FALSE)</f>
        <v>#N/A</v>
      </c>
      <c r="T116" s="102" t="e">
        <f>VLOOKUP(R92,'POINTS SCORE'!$B$39:$AI$78,25,FALSE)</f>
        <v>#N/A</v>
      </c>
      <c r="U116" s="105">
        <v>24</v>
      </c>
      <c r="V116" s="222"/>
      <c r="W116" s="102" t="e">
        <f>VLOOKUP(V92,'POINTS SCORE'!$B$10:$AI$39,25,FALSE)</f>
        <v>#N/A</v>
      </c>
      <c r="X116" s="102" t="e">
        <f>VLOOKUP(V92,'POINTS SCORE'!$B$39:$AI$78,25,FALSE)</f>
        <v>#N/A</v>
      </c>
      <c r="Y116" s="105">
        <v>24</v>
      </c>
      <c r="Z116" s="222"/>
      <c r="AA116" s="102" t="e">
        <f>VLOOKUP(Z92,'POINTS SCORE'!$B$10:$AI$39,25,FALSE)</f>
        <v>#N/A</v>
      </c>
      <c r="AB116" s="102" t="e">
        <f>VLOOKUP(Z92,'POINTS SCORE'!$B$39:$AI$78,25,FALSE)</f>
        <v>#N/A</v>
      </c>
      <c r="AC116" s="105">
        <v>24</v>
      </c>
      <c r="AD116" s="222"/>
      <c r="AE116" s="102" t="e">
        <f>VLOOKUP(AD92,'POINTS SCORE'!$B$10:$AI$39,25,FALSE)</f>
        <v>#N/A</v>
      </c>
      <c r="AF116" s="106" t="e">
        <f>VLOOKUP(AD92,'POINTS SCORE'!$B$39:$AI$78,25,FALSE)</f>
        <v>#N/A</v>
      </c>
    </row>
    <row r="117" spans="1:32">
      <c r="A117" s="105">
        <v>25</v>
      </c>
      <c r="B117" s="222"/>
      <c r="C117" s="102">
        <f>VLOOKUP(B92,'POINTS SCORE'!$B$10:$AI$39,26,FALSE)</f>
        <v>0</v>
      </c>
      <c r="D117" s="111">
        <f>VLOOKUP(B92,'POINTS SCORE'!$B$39:$AI$78,26,FALSE)</f>
        <v>0</v>
      </c>
      <c r="E117" s="113">
        <v>25</v>
      </c>
      <c r="F117" s="222"/>
      <c r="G117" s="111">
        <f>VLOOKUP(F92,'POINTS SCORE'!$B$10:$AI$39,26,FALSE)</f>
        <v>0</v>
      </c>
      <c r="H117" s="111">
        <f>VLOOKUP(F92,'POINTS SCORE'!$B$39:$AI$78,26,FALSE)</f>
        <v>0</v>
      </c>
      <c r="I117" s="113">
        <v>25</v>
      </c>
      <c r="J117" s="222"/>
      <c r="K117" s="111">
        <f>VLOOKUP(J92,'POINTS SCORE'!$B$10:$AI$39,26,FALSE)</f>
        <v>0</v>
      </c>
      <c r="L117" s="111">
        <f>VLOOKUP(J92,'POINTS SCORE'!$B$39:$AI$78,26,FALSE)</f>
        <v>0</v>
      </c>
      <c r="M117" s="113">
        <v>25</v>
      </c>
      <c r="N117" s="222"/>
      <c r="O117" s="102">
        <f>VLOOKUP(N92,'POINTS SCORE'!$B$10:$AI$39,26,FALSE)</f>
        <v>0</v>
      </c>
      <c r="P117" s="102">
        <f>VLOOKUP(N92,'POINTS SCORE'!$B$39:$AI$78,26,FALSE)</f>
        <v>0</v>
      </c>
      <c r="Q117" s="105">
        <v>25</v>
      </c>
      <c r="R117" s="222"/>
      <c r="S117" s="102" t="e">
        <f>VLOOKUP(R92,'POINTS SCORE'!$B$10:$AI$39,26,FALSE)</f>
        <v>#N/A</v>
      </c>
      <c r="T117" s="102" t="e">
        <f>VLOOKUP(R92,'POINTS SCORE'!$B$39:$AI$78,26,FALSE)</f>
        <v>#N/A</v>
      </c>
      <c r="U117" s="105">
        <v>25</v>
      </c>
      <c r="V117" s="222"/>
      <c r="W117" s="102" t="e">
        <f>VLOOKUP(V92,'POINTS SCORE'!$B$10:$AI$39,26,FALSE)</f>
        <v>#N/A</v>
      </c>
      <c r="X117" s="102" t="e">
        <f>VLOOKUP(V92,'POINTS SCORE'!$B$39:$AI$78,26,FALSE)</f>
        <v>#N/A</v>
      </c>
      <c r="Y117" s="105">
        <v>25</v>
      </c>
      <c r="Z117" s="222"/>
      <c r="AA117" s="102" t="e">
        <f>VLOOKUP(Z92,'POINTS SCORE'!$B$10:$AI$39,26,FALSE)</f>
        <v>#N/A</v>
      </c>
      <c r="AB117" s="102" t="e">
        <f>VLOOKUP(Z92,'POINTS SCORE'!$B$39:$AI$78,26,FALSE)</f>
        <v>#N/A</v>
      </c>
      <c r="AC117" s="105">
        <v>25</v>
      </c>
      <c r="AD117" s="222"/>
      <c r="AE117" s="102" t="e">
        <f>VLOOKUP(AD92,'POINTS SCORE'!$B$10:$AI$39,26,FALSE)</f>
        <v>#N/A</v>
      </c>
      <c r="AF117" s="106" t="e">
        <f>VLOOKUP(AD92,'POINTS SCORE'!$B$39:$AI$78,26,FALSE)</f>
        <v>#N/A</v>
      </c>
    </row>
    <row r="118" spans="1:32">
      <c r="A118" s="105">
        <v>26</v>
      </c>
      <c r="B118" s="222"/>
      <c r="C118" s="102">
        <f>VLOOKUP(B92,'POINTS SCORE'!$B$10:$AI$39,27,FALSE)</f>
        <v>0</v>
      </c>
      <c r="D118" s="111">
        <f>VLOOKUP(B92,'POINTS SCORE'!$B$39:$AI$78,27,FALSE)</f>
        <v>0</v>
      </c>
      <c r="E118" s="113">
        <v>26</v>
      </c>
      <c r="F118" s="222"/>
      <c r="G118" s="111">
        <f>VLOOKUP(F92,'POINTS SCORE'!$B$10:$AI$39,27,FALSE)</f>
        <v>0</v>
      </c>
      <c r="H118" s="111">
        <f>VLOOKUP(F92,'POINTS SCORE'!$B$39:$AI$78,27,FALSE)</f>
        <v>0</v>
      </c>
      <c r="I118" s="113">
        <v>26</v>
      </c>
      <c r="J118" s="222"/>
      <c r="K118" s="111">
        <f>VLOOKUP(J92,'POINTS SCORE'!$B$10:$AI$39,27,FALSE)</f>
        <v>0</v>
      </c>
      <c r="L118" s="111">
        <f>VLOOKUP(J92,'POINTS SCORE'!$B$39:$AI$78,27,FALSE)</f>
        <v>0</v>
      </c>
      <c r="M118" s="113">
        <v>26</v>
      </c>
      <c r="N118" s="222"/>
      <c r="O118" s="102">
        <f>VLOOKUP(N92,'POINTS SCORE'!$B$10:$AI$39,27,FALSE)</f>
        <v>0</v>
      </c>
      <c r="P118" s="102">
        <f>VLOOKUP(N92,'POINTS SCORE'!$B$39:$AI$78,27,FALSE)</f>
        <v>0</v>
      </c>
      <c r="Q118" s="105">
        <v>26</v>
      </c>
      <c r="R118" s="222"/>
      <c r="S118" s="102" t="e">
        <f>VLOOKUP(R92,'POINTS SCORE'!$B$10:$AI$39,27,FALSE)</f>
        <v>#N/A</v>
      </c>
      <c r="T118" s="102" t="e">
        <f>VLOOKUP(R92,'POINTS SCORE'!$B$39:$AI$78,27,FALSE)</f>
        <v>#N/A</v>
      </c>
      <c r="U118" s="105">
        <v>26</v>
      </c>
      <c r="V118" s="222"/>
      <c r="W118" s="102" t="e">
        <f>VLOOKUP(V92,'POINTS SCORE'!$B$10:$AI$39,27,FALSE)</f>
        <v>#N/A</v>
      </c>
      <c r="X118" s="102" t="e">
        <f>VLOOKUP(V92,'POINTS SCORE'!$B$39:$AI$78,27,FALSE)</f>
        <v>#N/A</v>
      </c>
      <c r="Y118" s="105">
        <v>26</v>
      </c>
      <c r="Z118" s="222"/>
      <c r="AA118" s="102" t="e">
        <f>VLOOKUP(Z92,'POINTS SCORE'!$B$10:$AI$39,27,FALSE)</f>
        <v>#N/A</v>
      </c>
      <c r="AB118" s="102" t="e">
        <f>VLOOKUP(Z92,'POINTS SCORE'!$B$39:$AI$78,27,FALSE)</f>
        <v>#N/A</v>
      </c>
      <c r="AC118" s="105">
        <v>26</v>
      </c>
      <c r="AD118" s="222"/>
      <c r="AE118" s="102" t="e">
        <f>VLOOKUP(AD92,'POINTS SCORE'!$B$10:$AI$39,27,FALSE)</f>
        <v>#N/A</v>
      </c>
      <c r="AF118" s="106" t="e">
        <f>VLOOKUP(AD92,'POINTS SCORE'!$B$39:$AI$78,27,FALSE)</f>
        <v>#N/A</v>
      </c>
    </row>
    <row r="119" spans="1:32">
      <c r="A119" s="105">
        <v>27</v>
      </c>
      <c r="B119" s="222"/>
      <c r="C119" s="102">
        <f>VLOOKUP(B92,'POINTS SCORE'!$B$10:$AI$39,28,FALSE)</f>
        <v>0</v>
      </c>
      <c r="D119" s="111">
        <f>VLOOKUP(B92,'POINTS SCORE'!$B$39:$AI$78,28,FALSE)</f>
        <v>0</v>
      </c>
      <c r="E119" s="113">
        <v>27</v>
      </c>
      <c r="F119" s="222"/>
      <c r="G119" s="111">
        <f>VLOOKUP(F92,'POINTS SCORE'!$B$10:$AI$39,28,FALSE)</f>
        <v>0</v>
      </c>
      <c r="H119" s="111">
        <f>VLOOKUP(F92,'POINTS SCORE'!$B$39:$AI$78,28,FALSE)</f>
        <v>0</v>
      </c>
      <c r="I119" s="113">
        <v>27</v>
      </c>
      <c r="J119" s="222"/>
      <c r="K119" s="111">
        <f>VLOOKUP(J92,'POINTS SCORE'!$B$10:$AI$39,28,FALSE)</f>
        <v>0</v>
      </c>
      <c r="L119" s="111">
        <f>VLOOKUP(J92,'POINTS SCORE'!$B$39:$AI$78,28,FALSE)</f>
        <v>0</v>
      </c>
      <c r="M119" s="113">
        <v>27</v>
      </c>
      <c r="N119" s="222"/>
      <c r="O119" s="102">
        <f>VLOOKUP(N92,'POINTS SCORE'!$B$10:$AI$39,28,FALSE)</f>
        <v>0</v>
      </c>
      <c r="P119" s="102">
        <f>VLOOKUP(N92,'POINTS SCORE'!$B$39:$AI$78,28,FALSE)</f>
        <v>0</v>
      </c>
      <c r="Q119" s="105">
        <v>27</v>
      </c>
      <c r="R119" s="222"/>
      <c r="S119" s="102" t="e">
        <f>VLOOKUP(R92,'POINTS SCORE'!$B$10:$AI$39,28,FALSE)</f>
        <v>#N/A</v>
      </c>
      <c r="T119" s="102" t="e">
        <f>VLOOKUP(R92,'POINTS SCORE'!$B$39:$AI$78,28,FALSE)</f>
        <v>#N/A</v>
      </c>
      <c r="U119" s="105">
        <v>27</v>
      </c>
      <c r="V119" s="222"/>
      <c r="W119" s="102" t="e">
        <f>VLOOKUP(V92,'POINTS SCORE'!$B$10:$AI$39,28,FALSE)</f>
        <v>#N/A</v>
      </c>
      <c r="X119" s="102" t="e">
        <f>VLOOKUP(V92,'POINTS SCORE'!$B$39:$AI$78,28,FALSE)</f>
        <v>#N/A</v>
      </c>
      <c r="Y119" s="105">
        <v>27</v>
      </c>
      <c r="Z119" s="222"/>
      <c r="AA119" s="102" t="e">
        <f>VLOOKUP(Z92,'POINTS SCORE'!$B$10:$AI$39,28,FALSE)</f>
        <v>#N/A</v>
      </c>
      <c r="AB119" s="102" t="e">
        <f>VLOOKUP(Z92,'POINTS SCORE'!$B$39:$AI$78,28,FALSE)</f>
        <v>#N/A</v>
      </c>
      <c r="AC119" s="105">
        <v>27</v>
      </c>
      <c r="AD119" s="222"/>
      <c r="AE119" s="102" t="e">
        <f>VLOOKUP(AD92,'POINTS SCORE'!$B$10:$AI$39,28,FALSE)</f>
        <v>#N/A</v>
      </c>
      <c r="AF119" s="106" t="e">
        <f>VLOOKUP(AD92,'POINTS SCORE'!$B$39:$AI$78,28,FALSE)</f>
        <v>#N/A</v>
      </c>
    </row>
    <row r="120" spans="1:32">
      <c r="A120" s="105">
        <v>28</v>
      </c>
      <c r="B120" s="222"/>
      <c r="C120" s="102">
        <f>VLOOKUP(B92,'POINTS SCORE'!$B$10:$AI$39,29,FALSE)</f>
        <v>0</v>
      </c>
      <c r="D120" s="111">
        <f>VLOOKUP(B92,'POINTS SCORE'!$B$39:$AI$78,29,FALSE)</f>
        <v>0</v>
      </c>
      <c r="E120" s="113">
        <v>28</v>
      </c>
      <c r="F120" s="222"/>
      <c r="G120" s="111">
        <f>VLOOKUP(F92,'POINTS SCORE'!$B$10:$AI$39,29,FALSE)</f>
        <v>0</v>
      </c>
      <c r="H120" s="111">
        <f>VLOOKUP(F92,'POINTS SCORE'!$B$39:$AI$78,29,FALSE)</f>
        <v>0</v>
      </c>
      <c r="I120" s="113">
        <v>28</v>
      </c>
      <c r="J120" s="222"/>
      <c r="K120" s="111">
        <f>VLOOKUP(J92,'POINTS SCORE'!$B$10:$AI$39,29,FALSE)</f>
        <v>0</v>
      </c>
      <c r="L120" s="111">
        <f>VLOOKUP(J92,'POINTS SCORE'!$B$39:$AI$78,29,FALSE)</f>
        <v>0</v>
      </c>
      <c r="M120" s="113">
        <v>28</v>
      </c>
      <c r="N120" s="222"/>
      <c r="O120" s="102">
        <f>VLOOKUP(N92,'POINTS SCORE'!$B$10:$AI$39,29,FALSE)</f>
        <v>0</v>
      </c>
      <c r="P120" s="102">
        <f>VLOOKUP(N92,'POINTS SCORE'!$B$39:$AI$78,29,FALSE)</f>
        <v>0</v>
      </c>
      <c r="Q120" s="105">
        <v>28</v>
      </c>
      <c r="R120" s="222"/>
      <c r="S120" s="102" t="e">
        <f>VLOOKUP(R92,'POINTS SCORE'!$B$10:$AI$39,29,FALSE)</f>
        <v>#N/A</v>
      </c>
      <c r="T120" s="102" t="e">
        <f>VLOOKUP(R92,'POINTS SCORE'!$B$39:$AI$78,29,FALSE)</f>
        <v>#N/A</v>
      </c>
      <c r="U120" s="105">
        <v>28</v>
      </c>
      <c r="V120" s="222"/>
      <c r="W120" s="102" t="e">
        <f>VLOOKUP(V92,'POINTS SCORE'!$B$10:$AI$39,29,FALSE)</f>
        <v>#N/A</v>
      </c>
      <c r="X120" s="102" t="e">
        <f>VLOOKUP(V92,'POINTS SCORE'!$B$39:$AI$78,29,FALSE)</f>
        <v>#N/A</v>
      </c>
      <c r="Y120" s="105">
        <v>28</v>
      </c>
      <c r="Z120" s="222"/>
      <c r="AA120" s="102" t="e">
        <f>VLOOKUP(Z92,'POINTS SCORE'!$B$10:$AI$39,29,FALSE)</f>
        <v>#N/A</v>
      </c>
      <c r="AB120" s="102" t="e">
        <f>VLOOKUP(Z92,'POINTS SCORE'!$B$39:$AI$78,29,FALSE)</f>
        <v>#N/A</v>
      </c>
      <c r="AC120" s="105">
        <v>28</v>
      </c>
      <c r="AD120" s="222"/>
      <c r="AE120" s="102" t="e">
        <f>VLOOKUP(AD92,'POINTS SCORE'!$B$10:$AI$39,29,FALSE)</f>
        <v>#N/A</v>
      </c>
      <c r="AF120" s="106" t="e">
        <f>VLOOKUP(AD92,'POINTS SCORE'!$B$39:$AI$78,29,FALSE)</f>
        <v>#N/A</v>
      </c>
    </row>
    <row r="121" spans="1:32">
      <c r="A121" s="105">
        <v>29</v>
      </c>
      <c r="B121" s="222"/>
      <c r="C121" s="102">
        <f>VLOOKUP(B92,'POINTS SCORE'!$B$10:$AI$39,30,FALSE)</f>
        <v>0</v>
      </c>
      <c r="D121" s="111">
        <f>VLOOKUP(B92,'POINTS SCORE'!$B$39:$AI$78,30,FALSE)</f>
        <v>0</v>
      </c>
      <c r="E121" s="113">
        <v>29</v>
      </c>
      <c r="F121" s="222"/>
      <c r="G121" s="111">
        <f>VLOOKUP(F92,'POINTS SCORE'!$B$10:$AI$39,30,FALSE)</f>
        <v>0</v>
      </c>
      <c r="H121" s="111">
        <f>VLOOKUP(F92,'POINTS SCORE'!$B$39:$AI$78,30,FALSE)</f>
        <v>0</v>
      </c>
      <c r="I121" s="113">
        <v>29</v>
      </c>
      <c r="J121" s="222"/>
      <c r="K121" s="111">
        <f>VLOOKUP(J92,'POINTS SCORE'!$B$10:$AI$39,30,FALSE)</f>
        <v>0</v>
      </c>
      <c r="L121" s="111">
        <f>VLOOKUP(J92,'POINTS SCORE'!$B$39:$AI$78,30,FALSE)</f>
        <v>0</v>
      </c>
      <c r="M121" s="113">
        <v>29</v>
      </c>
      <c r="N121" s="222"/>
      <c r="O121" s="102">
        <f>VLOOKUP(N92,'POINTS SCORE'!$B$10:$AI$39,30,FALSE)</f>
        <v>0</v>
      </c>
      <c r="P121" s="102">
        <f>VLOOKUP(N92,'POINTS SCORE'!$B$39:$AI$78,30,FALSE)</f>
        <v>0</v>
      </c>
      <c r="Q121" s="105">
        <v>29</v>
      </c>
      <c r="R121" s="222"/>
      <c r="S121" s="102" t="e">
        <f>VLOOKUP(R92,'POINTS SCORE'!$B$10:$AI$39,30,FALSE)</f>
        <v>#N/A</v>
      </c>
      <c r="T121" s="102" t="e">
        <f>VLOOKUP(R92,'POINTS SCORE'!$B$39:$AI$78,30,FALSE)</f>
        <v>#N/A</v>
      </c>
      <c r="U121" s="105">
        <v>29</v>
      </c>
      <c r="V121" s="222"/>
      <c r="W121" s="102" t="e">
        <f>VLOOKUP(V92,'POINTS SCORE'!$B$10:$AI$39,30,FALSE)</f>
        <v>#N/A</v>
      </c>
      <c r="X121" s="102" t="e">
        <f>VLOOKUP(V92,'POINTS SCORE'!$B$39:$AI$78,30,FALSE)</f>
        <v>#N/A</v>
      </c>
      <c r="Y121" s="105">
        <v>29</v>
      </c>
      <c r="Z121" s="222"/>
      <c r="AA121" s="102" t="e">
        <f>VLOOKUP(Z92,'POINTS SCORE'!$B$10:$AI$39,30,FALSE)</f>
        <v>#N/A</v>
      </c>
      <c r="AB121" s="102" t="e">
        <f>VLOOKUP(Z92,'POINTS SCORE'!$B$39:$AI$78,30,FALSE)</f>
        <v>#N/A</v>
      </c>
      <c r="AC121" s="105">
        <v>29</v>
      </c>
      <c r="AD121" s="222"/>
      <c r="AE121" s="102" t="e">
        <f>VLOOKUP(AD92,'POINTS SCORE'!$B$10:$AI$39,30,FALSE)</f>
        <v>#N/A</v>
      </c>
      <c r="AF121" s="106" t="e">
        <f>VLOOKUP(AD92,'POINTS SCORE'!$B$39:$AI$78,30,FALSE)</f>
        <v>#N/A</v>
      </c>
    </row>
    <row r="122" spans="1:32">
      <c r="A122" s="105">
        <v>30</v>
      </c>
      <c r="B122" s="222"/>
      <c r="C122" s="102">
        <f>VLOOKUP(B92,'POINTS SCORE'!$B$10:$AI$39,31,FALSE)</f>
        <v>0</v>
      </c>
      <c r="D122" s="111">
        <f>VLOOKUP(B92,'POINTS SCORE'!$B$39:$AI$78,31,FALSE)</f>
        <v>0</v>
      </c>
      <c r="E122" s="113">
        <v>30</v>
      </c>
      <c r="F122" s="222"/>
      <c r="G122" s="111">
        <f>VLOOKUP(F92,'POINTS SCORE'!$B$10:$AI$39,31,FALSE)</f>
        <v>0</v>
      </c>
      <c r="H122" s="111">
        <f>VLOOKUP(F92,'POINTS SCORE'!$B$39:$AI$78,31,FALSE)</f>
        <v>0</v>
      </c>
      <c r="I122" s="113">
        <v>30</v>
      </c>
      <c r="J122" s="222"/>
      <c r="K122" s="111">
        <f>VLOOKUP(J92,'POINTS SCORE'!$B$10:$AI$39,31,FALSE)</f>
        <v>0</v>
      </c>
      <c r="L122" s="111">
        <f>VLOOKUP(J92,'POINTS SCORE'!$B$39:$AI$78,31,FALSE)</f>
        <v>0</v>
      </c>
      <c r="M122" s="113">
        <v>30</v>
      </c>
      <c r="N122" s="222"/>
      <c r="O122" s="102">
        <f>VLOOKUP(N92,'POINTS SCORE'!$B$10:$AI$39,31,FALSE)</f>
        <v>0</v>
      </c>
      <c r="P122" s="102">
        <f>VLOOKUP(N92,'POINTS SCORE'!$B$39:$AI$78,31,FALSE)</f>
        <v>0</v>
      </c>
      <c r="Q122" s="105">
        <v>30</v>
      </c>
      <c r="R122" s="222"/>
      <c r="S122" s="102" t="e">
        <f>VLOOKUP(R92,'POINTS SCORE'!$B$10:$AI$39,31,FALSE)</f>
        <v>#N/A</v>
      </c>
      <c r="T122" s="102" t="e">
        <f>VLOOKUP(R92,'POINTS SCORE'!$B$39:$AI$78,31,FALSE)</f>
        <v>#N/A</v>
      </c>
      <c r="U122" s="105">
        <v>30</v>
      </c>
      <c r="V122" s="222"/>
      <c r="W122" s="102" t="e">
        <f>VLOOKUP(V92,'POINTS SCORE'!$B$10:$AI$39,31,FALSE)</f>
        <v>#N/A</v>
      </c>
      <c r="X122" s="102" t="e">
        <f>VLOOKUP(V92,'POINTS SCORE'!$B$39:$AI$78,31,FALSE)</f>
        <v>#N/A</v>
      </c>
      <c r="Y122" s="105">
        <v>30</v>
      </c>
      <c r="Z122" s="222"/>
      <c r="AA122" s="102" t="e">
        <f>VLOOKUP(Z92,'POINTS SCORE'!$B$10:$AI$39,31,FALSE)</f>
        <v>#N/A</v>
      </c>
      <c r="AB122" s="102" t="e">
        <f>VLOOKUP(Z92,'POINTS SCORE'!$B$39:$AI$78,31,FALSE)</f>
        <v>#N/A</v>
      </c>
      <c r="AC122" s="105">
        <v>30</v>
      </c>
      <c r="AD122" s="222"/>
      <c r="AE122" s="102" t="e">
        <f>VLOOKUP(AD92,'POINTS SCORE'!$B$10:$AI$39,31,FALSE)</f>
        <v>#N/A</v>
      </c>
      <c r="AF122" s="106" t="e">
        <f>VLOOKUP(AD92,'POINTS SCORE'!$B$39:$AI$78,31,FALSE)</f>
        <v>#N/A</v>
      </c>
    </row>
    <row r="123" spans="1:32">
      <c r="A123" s="105" t="s">
        <v>149</v>
      </c>
      <c r="B123" s="222" t="s">
        <v>134</v>
      </c>
      <c r="C123" s="102">
        <f>VLOOKUP(B92,'POINTS SCORE'!$B$10:$AI$39,32,FALSE)</f>
        <v>14</v>
      </c>
      <c r="D123" s="111">
        <f>VLOOKUP(B92,'POINTS SCORE'!$B$39:$AI$78,32,FALSE)</f>
        <v>14</v>
      </c>
      <c r="E123" s="113" t="s">
        <v>149</v>
      </c>
      <c r="F123" s="222"/>
      <c r="G123" s="111">
        <f>VLOOKUP(F92,'POINTS SCORE'!$B$10:$AI$39,32,FALSE)</f>
        <v>14</v>
      </c>
      <c r="H123" s="111">
        <f>VLOOKUP(F92,'POINTS SCORE'!$B$39:$AI$78,32,FALSE)</f>
        <v>14</v>
      </c>
      <c r="I123" s="113" t="s">
        <v>149</v>
      </c>
      <c r="J123" s="222"/>
      <c r="K123" s="111">
        <f>VLOOKUP(J92,'POINTS SCORE'!$B$10:$AI$39,32,FALSE)</f>
        <v>7</v>
      </c>
      <c r="L123" s="111">
        <f>VLOOKUP(J92,'POINTS SCORE'!$B$39:$AI$78,32,FALSE)</f>
        <v>7</v>
      </c>
      <c r="M123" s="113" t="s">
        <v>149</v>
      </c>
      <c r="N123" s="222" t="s">
        <v>133</v>
      </c>
      <c r="O123" s="102">
        <f>VLOOKUP(N92,'POINTS SCORE'!$B$10:$AI$39,32,FALSE)</f>
        <v>14</v>
      </c>
      <c r="P123" s="102">
        <f>VLOOKUP(N92,'POINTS SCORE'!$B$39:$AI$78,32,FALSE)</f>
        <v>14</v>
      </c>
      <c r="Q123" s="105" t="s">
        <v>149</v>
      </c>
      <c r="R123" s="222"/>
      <c r="S123" s="102" t="e">
        <f>VLOOKUP(R92,'POINTS SCORE'!$B$10:$AI$39,32,FALSE)</f>
        <v>#N/A</v>
      </c>
      <c r="T123" s="102" t="e">
        <f>VLOOKUP(R92,'POINTS SCORE'!$B$39:$AI$78,32,FALSE)</f>
        <v>#N/A</v>
      </c>
      <c r="U123" s="105" t="s">
        <v>149</v>
      </c>
      <c r="V123" s="222"/>
      <c r="W123" s="102" t="e">
        <f>VLOOKUP(V92,'POINTS SCORE'!$B$10:$AI$39,32,FALSE)</f>
        <v>#N/A</v>
      </c>
      <c r="X123" s="102" t="e">
        <f>VLOOKUP(V92,'POINTS SCORE'!$B$39:$AI$78,32,FALSE)</f>
        <v>#N/A</v>
      </c>
      <c r="Y123" s="105" t="s">
        <v>149</v>
      </c>
      <c r="Z123" s="222"/>
      <c r="AA123" s="102" t="e">
        <f>VLOOKUP(Z92,'POINTS SCORE'!$B$10:$AI$39,32,FALSE)</f>
        <v>#N/A</v>
      </c>
      <c r="AB123" s="102" t="e">
        <f>VLOOKUP(Z92,'POINTS SCORE'!$B$39:$AI$78,32,FALSE)</f>
        <v>#N/A</v>
      </c>
      <c r="AC123" s="105" t="s">
        <v>149</v>
      </c>
      <c r="AD123" s="222"/>
      <c r="AE123" s="102" t="e">
        <f>VLOOKUP(AD92,'POINTS SCORE'!$B$10:$AI$39,32,FALSE)</f>
        <v>#N/A</v>
      </c>
      <c r="AF123" s="106" t="e">
        <f>VLOOKUP(AD92,'POINTS SCORE'!$B$39:$AI$78,32,FALSE)</f>
        <v>#N/A</v>
      </c>
    </row>
    <row r="124" spans="1:32">
      <c r="A124" s="105" t="s">
        <v>149</v>
      </c>
      <c r="B124" s="222" t="s">
        <v>188</v>
      </c>
      <c r="C124" s="102">
        <f>VLOOKUP(B92,'POINTS SCORE'!$B$10:$AI$39,32,FALSE)</f>
        <v>14</v>
      </c>
      <c r="D124" s="111">
        <f>VLOOKUP(B92,'POINTS SCORE'!$B$39:$AI$78,32,FALSE)</f>
        <v>14</v>
      </c>
      <c r="E124" s="113" t="s">
        <v>149</v>
      </c>
      <c r="F124" s="222"/>
      <c r="G124" s="111">
        <f>VLOOKUP(F92,'POINTS SCORE'!$B$10:$AI$39,32,FALSE)</f>
        <v>14</v>
      </c>
      <c r="H124" s="111">
        <f>VLOOKUP(F92,'POINTS SCORE'!$B$39:$AI$78,32,FALSE)</f>
        <v>14</v>
      </c>
      <c r="I124" s="113" t="s">
        <v>149</v>
      </c>
      <c r="J124" s="222"/>
      <c r="K124" s="111">
        <f>VLOOKUP(J92,'POINTS SCORE'!$B$10:$AI$39,32,FALSE)</f>
        <v>7</v>
      </c>
      <c r="L124" s="111">
        <f>VLOOKUP(J92,'POINTS SCORE'!$B$39:$AI$78,32,FALSE)</f>
        <v>7</v>
      </c>
      <c r="M124" s="113" t="s">
        <v>149</v>
      </c>
      <c r="N124" s="222"/>
      <c r="O124" s="102">
        <f>VLOOKUP(N92,'POINTS SCORE'!$B$10:$AI$39,32,FALSE)</f>
        <v>14</v>
      </c>
      <c r="P124" s="102">
        <f>VLOOKUP(N92,'POINTS SCORE'!$B$39:$AI$78,32,FALSE)</f>
        <v>14</v>
      </c>
      <c r="Q124" s="105" t="s">
        <v>149</v>
      </c>
      <c r="R124" s="222"/>
      <c r="S124" s="102" t="e">
        <f>VLOOKUP(R92,'POINTS SCORE'!$B$10:$AI$39,32,FALSE)</f>
        <v>#N/A</v>
      </c>
      <c r="T124" s="102" t="e">
        <f>VLOOKUP(R92,'POINTS SCORE'!$B$39:$AI$78,32,FALSE)</f>
        <v>#N/A</v>
      </c>
      <c r="U124" s="105" t="s">
        <v>149</v>
      </c>
      <c r="V124" s="222"/>
      <c r="W124" s="102" t="e">
        <f>VLOOKUP(V92,'POINTS SCORE'!$B$10:$AI$39,32,FALSE)</f>
        <v>#N/A</v>
      </c>
      <c r="X124" s="102" t="e">
        <f>VLOOKUP(V92,'POINTS SCORE'!$B$39:$AI$78,32,FALSE)</f>
        <v>#N/A</v>
      </c>
      <c r="Y124" s="105" t="s">
        <v>149</v>
      </c>
      <c r="Z124" s="222"/>
      <c r="AA124" s="102" t="e">
        <f>VLOOKUP(Z92,'POINTS SCORE'!$B$10:$AI$39,32,FALSE)</f>
        <v>#N/A</v>
      </c>
      <c r="AB124" s="102" t="e">
        <f>VLOOKUP(Z92,'POINTS SCORE'!$B$39:$AI$78,32,FALSE)</f>
        <v>#N/A</v>
      </c>
      <c r="AC124" s="105" t="s">
        <v>149</v>
      </c>
      <c r="AD124" s="222"/>
      <c r="AE124" s="102" t="e">
        <f>VLOOKUP(AD92,'POINTS SCORE'!$B$10:$AI$39,32,FALSE)</f>
        <v>#N/A</v>
      </c>
      <c r="AF124" s="106" t="e">
        <f>VLOOKUP(AD92,'POINTS SCORE'!$B$39:$AI$78,32,FALSE)</f>
        <v>#N/A</v>
      </c>
    </row>
    <row r="125" spans="1:32">
      <c r="A125" s="105" t="s">
        <v>149</v>
      </c>
      <c r="B125" s="222" t="s">
        <v>189</v>
      </c>
      <c r="C125" s="102">
        <f>VLOOKUP(B92,'POINTS SCORE'!$B$10:$AI$39,32,FALSE)</f>
        <v>14</v>
      </c>
      <c r="D125" s="111">
        <f>VLOOKUP(B92,'POINTS SCORE'!$B$39:$AI$78,32,FALSE)</f>
        <v>14</v>
      </c>
      <c r="E125" s="113" t="s">
        <v>149</v>
      </c>
      <c r="F125" s="222"/>
      <c r="G125" s="111">
        <f>VLOOKUP(F92,'POINTS SCORE'!$B$10:$AI$39,32,FALSE)</f>
        <v>14</v>
      </c>
      <c r="H125" s="111">
        <f>VLOOKUP(F92,'POINTS SCORE'!$B$39:$AI$78,32,FALSE)</f>
        <v>14</v>
      </c>
      <c r="I125" s="113" t="s">
        <v>149</v>
      </c>
      <c r="J125" s="222"/>
      <c r="K125" s="111">
        <f>VLOOKUP(J92,'POINTS SCORE'!$B$10:$AI$39,32,FALSE)</f>
        <v>7</v>
      </c>
      <c r="L125" s="111">
        <f>VLOOKUP(J92,'POINTS SCORE'!$B$39:$AI$78,32,FALSE)</f>
        <v>7</v>
      </c>
      <c r="M125" s="113" t="s">
        <v>149</v>
      </c>
      <c r="N125" s="222"/>
      <c r="O125" s="102">
        <f>VLOOKUP(N92,'POINTS SCORE'!$B$10:$AI$39,32,FALSE)</f>
        <v>14</v>
      </c>
      <c r="P125" s="102">
        <f>VLOOKUP(N92,'POINTS SCORE'!$B$39:$AI$78,32,FALSE)</f>
        <v>14</v>
      </c>
      <c r="Q125" s="105" t="s">
        <v>149</v>
      </c>
      <c r="R125" s="222"/>
      <c r="S125" s="102" t="e">
        <f>VLOOKUP(R92,'POINTS SCORE'!$B$10:$AI$39,32,FALSE)</f>
        <v>#N/A</v>
      </c>
      <c r="T125" s="102" t="e">
        <f>VLOOKUP(R92,'POINTS SCORE'!$B$39:$AI$78,32,FALSE)</f>
        <v>#N/A</v>
      </c>
      <c r="U125" s="105" t="s">
        <v>149</v>
      </c>
      <c r="V125" s="222"/>
      <c r="W125" s="102" t="e">
        <f>VLOOKUP(V92,'POINTS SCORE'!$B$10:$AI$39,32,FALSE)</f>
        <v>#N/A</v>
      </c>
      <c r="X125" s="102" t="e">
        <f>VLOOKUP(V92,'POINTS SCORE'!$B$39:$AI$78,32,FALSE)</f>
        <v>#N/A</v>
      </c>
      <c r="Y125" s="105" t="s">
        <v>149</v>
      </c>
      <c r="Z125" s="222"/>
      <c r="AA125" s="102" t="e">
        <f>VLOOKUP(Z92,'POINTS SCORE'!$B$10:$AI$39,32,FALSE)</f>
        <v>#N/A</v>
      </c>
      <c r="AB125" s="102" t="e">
        <f>VLOOKUP(Z92,'POINTS SCORE'!$B$39:$AI$78,32,FALSE)</f>
        <v>#N/A</v>
      </c>
      <c r="AC125" s="105" t="s">
        <v>149</v>
      </c>
      <c r="AD125" s="222"/>
      <c r="AE125" s="102" t="e">
        <f>VLOOKUP(AD92,'POINTS SCORE'!$B$10:$AI$39,32,FALSE)</f>
        <v>#N/A</v>
      </c>
      <c r="AF125" s="106" t="e">
        <f>VLOOKUP(AD92,'POINTS SCORE'!$B$39:$AI$78,32,FALSE)</f>
        <v>#N/A</v>
      </c>
    </row>
    <row r="126" spans="1:32">
      <c r="A126" s="105" t="s">
        <v>149</v>
      </c>
      <c r="B126" s="222"/>
      <c r="C126" s="102">
        <f>VLOOKUP(B92,'POINTS SCORE'!$B$10:$AI$39,32,FALSE)</f>
        <v>14</v>
      </c>
      <c r="D126" s="111">
        <f>VLOOKUP(B92,'POINTS SCORE'!$B$39:$AI$78,32,FALSE)</f>
        <v>14</v>
      </c>
      <c r="E126" s="113" t="s">
        <v>149</v>
      </c>
      <c r="F126" s="222"/>
      <c r="G126" s="111">
        <f>VLOOKUP(F92,'POINTS SCORE'!$B$10:$AI$39,32,FALSE)</f>
        <v>14</v>
      </c>
      <c r="H126" s="111">
        <f>VLOOKUP(F92,'POINTS SCORE'!$B$39:$AI$78,32,FALSE)</f>
        <v>14</v>
      </c>
      <c r="I126" s="113" t="s">
        <v>149</v>
      </c>
      <c r="J126" s="222"/>
      <c r="K126" s="111">
        <f>VLOOKUP(J92,'POINTS SCORE'!$B$10:$AI$39,32,FALSE)</f>
        <v>7</v>
      </c>
      <c r="L126" s="111">
        <f>VLOOKUP(J92,'POINTS SCORE'!$B$39:$AI$78,32,FALSE)</f>
        <v>7</v>
      </c>
      <c r="M126" s="113" t="s">
        <v>149</v>
      </c>
      <c r="N126" s="222"/>
      <c r="O126" s="102">
        <f>VLOOKUP(N92,'POINTS SCORE'!$B$10:$AI$39,32,FALSE)</f>
        <v>14</v>
      </c>
      <c r="P126" s="102">
        <f>VLOOKUP(N92,'POINTS SCORE'!$B$39:$AI$78,32,FALSE)</f>
        <v>14</v>
      </c>
      <c r="Q126" s="105" t="s">
        <v>149</v>
      </c>
      <c r="R126" s="222"/>
      <c r="S126" s="102" t="e">
        <f>VLOOKUP(R92,'POINTS SCORE'!$B$10:$AI$39,32,FALSE)</f>
        <v>#N/A</v>
      </c>
      <c r="T126" s="102" t="e">
        <f>VLOOKUP(R92,'POINTS SCORE'!$B$39:$AI$78,32,FALSE)</f>
        <v>#N/A</v>
      </c>
      <c r="U126" s="105" t="s">
        <v>149</v>
      </c>
      <c r="V126" s="222"/>
      <c r="W126" s="102" t="e">
        <f>VLOOKUP(V92,'POINTS SCORE'!$B$10:$AI$39,32,FALSE)</f>
        <v>#N/A</v>
      </c>
      <c r="X126" s="102" t="e">
        <f>VLOOKUP(V92,'POINTS SCORE'!$B$39:$AI$78,32,FALSE)</f>
        <v>#N/A</v>
      </c>
      <c r="Y126" s="105" t="s">
        <v>149</v>
      </c>
      <c r="Z126" s="222"/>
      <c r="AA126" s="102" t="e">
        <f>VLOOKUP(Z92,'POINTS SCORE'!$B$10:$AI$39,32,FALSE)</f>
        <v>#N/A</v>
      </c>
      <c r="AB126" s="102" t="e">
        <f>VLOOKUP(Z92,'POINTS SCORE'!$B$39:$AI$78,32,FALSE)</f>
        <v>#N/A</v>
      </c>
      <c r="AC126" s="105" t="s">
        <v>149</v>
      </c>
      <c r="AD126" s="222"/>
      <c r="AE126" s="102" t="e">
        <f>VLOOKUP(AD92,'POINTS SCORE'!$B$10:$AI$39,32,FALSE)</f>
        <v>#N/A</v>
      </c>
      <c r="AF126" s="106" t="e">
        <f>VLOOKUP(AD92,'POINTS SCORE'!$B$39:$AI$78,32,FALSE)</f>
        <v>#N/A</v>
      </c>
    </row>
    <row r="127" spans="1:32">
      <c r="A127" s="105" t="s">
        <v>149</v>
      </c>
      <c r="B127" s="222"/>
      <c r="C127" s="102">
        <f>VLOOKUP(B92,'POINTS SCORE'!$B$10:$AI$39,32,FALSE)</f>
        <v>14</v>
      </c>
      <c r="D127" s="111">
        <f>VLOOKUP(B92,'POINTS SCORE'!$B$39:$AI$78,32,FALSE)</f>
        <v>14</v>
      </c>
      <c r="E127" s="113" t="s">
        <v>149</v>
      </c>
      <c r="F127" s="222"/>
      <c r="G127" s="111">
        <f>VLOOKUP(F92,'POINTS SCORE'!$B$10:$AI$39,32,FALSE)</f>
        <v>14</v>
      </c>
      <c r="H127" s="111">
        <f>VLOOKUP(F92,'POINTS SCORE'!$B$39:$AI$78,32,FALSE)</f>
        <v>14</v>
      </c>
      <c r="I127" s="113" t="s">
        <v>149</v>
      </c>
      <c r="J127" s="222"/>
      <c r="K127" s="111">
        <f>VLOOKUP(J92,'POINTS SCORE'!$B$10:$AI$39,32,FALSE)</f>
        <v>7</v>
      </c>
      <c r="L127" s="111">
        <f>VLOOKUP(J92,'POINTS SCORE'!$B$39:$AI$78,32,FALSE)</f>
        <v>7</v>
      </c>
      <c r="M127" s="113" t="s">
        <v>149</v>
      </c>
      <c r="N127" s="222"/>
      <c r="O127" s="102">
        <f>VLOOKUP(N92,'POINTS SCORE'!$B$10:$AI$39,32,FALSE)</f>
        <v>14</v>
      </c>
      <c r="P127" s="102">
        <f>VLOOKUP(N92,'POINTS SCORE'!$B$39:$AI$78,32,FALSE)</f>
        <v>14</v>
      </c>
      <c r="Q127" s="105" t="s">
        <v>149</v>
      </c>
      <c r="R127" s="222"/>
      <c r="S127" s="102" t="e">
        <f>VLOOKUP(R92,'POINTS SCORE'!$B$10:$AI$39,32,FALSE)</f>
        <v>#N/A</v>
      </c>
      <c r="T127" s="102" t="e">
        <f>VLOOKUP(R92,'POINTS SCORE'!$B$39:$AI$78,32,FALSE)</f>
        <v>#N/A</v>
      </c>
      <c r="U127" s="105" t="s">
        <v>149</v>
      </c>
      <c r="V127" s="222"/>
      <c r="W127" s="102" t="e">
        <f>VLOOKUP(V92,'POINTS SCORE'!$B$10:$AI$39,32,FALSE)</f>
        <v>#N/A</v>
      </c>
      <c r="X127" s="102" t="e">
        <f>VLOOKUP(V92,'POINTS SCORE'!$B$39:$AI$78,32,FALSE)</f>
        <v>#N/A</v>
      </c>
      <c r="Y127" s="105" t="s">
        <v>149</v>
      </c>
      <c r="Z127" s="222"/>
      <c r="AA127" s="102" t="e">
        <f>VLOOKUP(Z92,'POINTS SCORE'!$B$10:$AI$39,32,FALSE)</f>
        <v>#N/A</v>
      </c>
      <c r="AB127" s="102" t="e">
        <f>VLOOKUP(Z92,'POINTS SCORE'!$B$39:$AI$78,32,FALSE)</f>
        <v>#N/A</v>
      </c>
      <c r="AC127" s="105" t="s">
        <v>149</v>
      </c>
      <c r="AD127" s="222"/>
      <c r="AE127" s="102" t="e">
        <f>VLOOKUP(AD92,'POINTS SCORE'!$B$10:$AI$39,32,FALSE)</f>
        <v>#N/A</v>
      </c>
      <c r="AF127" s="106" t="e">
        <f>VLOOKUP(AD92,'POINTS SCORE'!$B$39:$AI$78,32,FALSE)</f>
        <v>#N/A</v>
      </c>
    </row>
    <row r="128" spans="1:32">
      <c r="A128" s="105" t="s">
        <v>149</v>
      </c>
      <c r="B128" s="222"/>
      <c r="C128" s="102">
        <f>VLOOKUP(B92,'POINTS SCORE'!$B$10:$AI$39,32,FALSE)</f>
        <v>14</v>
      </c>
      <c r="D128" s="111">
        <f>VLOOKUP(B92,'POINTS SCORE'!$B$39:$AI$78,32,FALSE)</f>
        <v>14</v>
      </c>
      <c r="E128" s="113" t="s">
        <v>149</v>
      </c>
      <c r="F128" s="222"/>
      <c r="G128" s="111">
        <f>VLOOKUP(F92,'POINTS SCORE'!$B$10:$AI$39,32,FALSE)</f>
        <v>14</v>
      </c>
      <c r="H128" s="111">
        <f>VLOOKUP(F92,'POINTS SCORE'!$B$39:$AI$78,32,FALSE)</f>
        <v>14</v>
      </c>
      <c r="I128" s="113" t="s">
        <v>149</v>
      </c>
      <c r="J128" s="222"/>
      <c r="K128" s="111">
        <f>VLOOKUP(J92,'POINTS SCORE'!$B$10:$AI$39,32,FALSE)</f>
        <v>7</v>
      </c>
      <c r="L128" s="111">
        <f>VLOOKUP(J92,'POINTS SCORE'!$B$39:$AI$78,32,FALSE)</f>
        <v>7</v>
      </c>
      <c r="M128" s="113" t="s">
        <v>149</v>
      </c>
      <c r="N128" s="222"/>
      <c r="O128" s="102">
        <f>VLOOKUP(N92,'POINTS SCORE'!$B$10:$AI$39,32,FALSE)</f>
        <v>14</v>
      </c>
      <c r="P128" s="102">
        <f>VLOOKUP(N92,'POINTS SCORE'!$B$39:$AI$78,32,FALSE)</f>
        <v>14</v>
      </c>
      <c r="Q128" s="105" t="s">
        <v>149</v>
      </c>
      <c r="R128" s="222"/>
      <c r="S128" s="102" t="e">
        <f>VLOOKUP(R92,'POINTS SCORE'!$B$10:$AI$39,32,FALSE)</f>
        <v>#N/A</v>
      </c>
      <c r="T128" s="102" t="e">
        <f>VLOOKUP(R92,'POINTS SCORE'!$B$39:$AI$78,32,FALSE)</f>
        <v>#N/A</v>
      </c>
      <c r="U128" s="105" t="s">
        <v>149</v>
      </c>
      <c r="V128" s="222"/>
      <c r="W128" s="102" t="e">
        <f>VLOOKUP(V92,'POINTS SCORE'!$B$10:$AI$39,32,FALSE)</f>
        <v>#N/A</v>
      </c>
      <c r="X128" s="102" t="e">
        <f>VLOOKUP(V92,'POINTS SCORE'!$B$39:$AI$78,32,FALSE)</f>
        <v>#N/A</v>
      </c>
      <c r="Y128" s="105" t="s">
        <v>149</v>
      </c>
      <c r="Z128" s="222"/>
      <c r="AA128" s="102" t="e">
        <f>VLOOKUP(Z92,'POINTS SCORE'!$B$10:$AI$39,32,FALSE)</f>
        <v>#N/A</v>
      </c>
      <c r="AB128" s="102" t="e">
        <f>VLOOKUP(Z92,'POINTS SCORE'!$B$39:$AI$78,32,FALSE)</f>
        <v>#N/A</v>
      </c>
      <c r="AC128" s="105" t="s">
        <v>149</v>
      </c>
      <c r="AD128" s="222"/>
      <c r="AE128" s="102" t="e">
        <f>VLOOKUP(AD92,'POINTS SCORE'!$B$10:$AI$39,32,FALSE)</f>
        <v>#N/A</v>
      </c>
      <c r="AF128" s="106" t="e">
        <f>VLOOKUP(AD92,'POINTS SCORE'!$B$39:$AI$78,32,FALSE)</f>
        <v>#N/A</v>
      </c>
    </row>
    <row r="129" spans="1:32">
      <c r="A129" s="105" t="s">
        <v>149</v>
      </c>
      <c r="B129" s="222"/>
      <c r="C129" s="102">
        <f>VLOOKUP(B92,'POINTS SCORE'!$B$10:$AI$39,32,FALSE)</f>
        <v>14</v>
      </c>
      <c r="D129" s="111">
        <f>VLOOKUP(B92,'POINTS SCORE'!$B$39:$AI$78,33,FALSE)</f>
        <v>14</v>
      </c>
      <c r="E129" s="113" t="s">
        <v>150</v>
      </c>
      <c r="F129" s="222"/>
      <c r="G129" s="111">
        <f>VLOOKUP(F92,'POINTS SCORE'!$B$10:$AI$39,33,FALSE)</f>
        <v>14</v>
      </c>
      <c r="H129" s="111">
        <f>VLOOKUP(F92,'POINTS SCORE'!$B$39:$AI$78,33,FALSE)</f>
        <v>14</v>
      </c>
      <c r="I129" s="113" t="s">
        <v>150</v>
      </c>
      <c r="J129" s="222"/>
      <c r="K129" s="111">
        <f>VLOOKUP(J92,'POINTS SCORE'!$B$10:$AI$39,33,FALSE)</f>
        <v>7</v>
      </c>
      <c r="L129" s="111">
        <f>VLOOKUP(J92,'POINTS SCORE'!$B$39:$AI$78,33,FALSE)</f>
        <v>7</v>
      </c>
      <c r="M129" s="113" t="s">
        <v>150</v>
      </c>
      <c r="N129" s="222"/>
      <c r="O129" s="102">
        <f>VLOOKUP(N92,'POINTS SCORE'!$B$10:$AI$39,33,FALSE)</f>
        <v>14</v>
      </c>
      <c r="P129" s="102">
        <f>VLOOKUP(N92,'POINTS SCORE'!$B$39:$AI$78,33,FALSE)</f>
        <v>14</v>
      </c>
      <c r="Q129" s="105" t="s">
        <v>150</v>
      </c>
      <c r="R129" s="222"/>
      <c r="S129" s="102" t="e">
        <f>VLOOKUP(R92,'POINTS SCORE'!$B$10:$AI$39,33,FALSE)</f>
        <v>#N/A</v>
      </c>
      <c r="T129" s="102" t="e">
        <f>VLOOKUP(R92,'POINTS SCORE'!$B$39:$AI$78,33,FALSE)</f>
        <v>#N/A</v>
      </c>
      <c r="U129" s="105" t="s">
        <v>150</v>
      </c>
      <c r="V129" s="222"/>
      <c r="W129" s="102" t="e">
        <f>VLOOKUP(V92,'POINTS SCORE'!$B$10:$AI$39,33,FALSE)</f>
        <v>#N/A</v>
      </c>
      <c r="X129" s="102" t="e">
        <f>VLOOKUP(V92,'POINTS SCORE'!$B$39:$AI$78,33,FALSE)</f>
        <v>#N/A</v>
      </c>
      <c r="Y129" s="105" t="s">
        <v>150</v>
      </c>
      <c r="Z129" s="222"/>
      <c r="AA129" s="102" t="e">
        <f>VLOOKUP(Z92,'POINTS SCORE'!$B$10:$AI$39,33,FALSE)</f>
        <v>#N/A</v>
      </c>
      <c r="AB129" s="102" t="e">
        <f>VLOOKUP(Z92,'POINTS SCORE'!$B$39:$AI$78,33,FALSE)</f>
        <v>#N/A</v>
      </c>
      <c r="AC129" s="105" t="s">
        <v>150</v>
      </c>
      <c r="AD129" s="222"/>
      <c r="AE129" s="102" t="e">
        <f>VLOOKUP(AD92,'POINTS SCORE'!$B$10:$AI$39,33,FALSE)</f>
        <v>#N/A</v>
      </c>
      <c r="AF129" s="106" t="e">
        <f>VLOOKUP(AD92,'POINTS SCORE'!$B$39:$AI$78,33,FALSE)</f>
        <v>#N/A</v>
      </c>
    </row>
    <row r="130" spans="1:32">
      <c r="A130" s="105" t="s">
        <v>150</v>
      </c>
      <c r="B130" s="222"/>
      <c r="C130" s="102">
        <f>VLOOKUP(B92,'POINTS SCORE'!$B$10:$AI$39,33,FALSE)</f>
        <v>14</v>
      </c>
      <c r="D130" s="111">
        <f>VLOOKUP(B92,'POINTS SCORE'!$B$39:$AI$78,33,FALSE)</f>
        <v>14</v>
      </c>
      <c r="E130" s="113" t="s">
        <v>150</v>
      </c>
      <c r="F130" s="222"/>
      <c r="G130" s="111">
        <f>VLOOKUP(F92,'POINTS SCORE'!$B$10:$AI$39,33,FALSE)</f>
        <v>14</v>
      </c>
      <c r="H130" s="111">
        <f>VLOOKUP(F92,'POINTS SCORE'!$B$39:$AI$78,33,FALSE)</f>
        <v>14</v>
      </c>
      <c r="I130" s="113" t="s">
        <v>150</v>
      </c>
      <c r="J130" s="222"/>
      <c r="K130" s="111">
        <f>VLOOKUP(J92,'POINTS SCORE'!$B$10:$AI$39,33,FALSE)</f>
        <v>7</v>
      </c>
      <c r="L130" s="111">
        <f>VLOOKUP(J92,'POINTS SCORE'!$B$39:$AI$78,33,FALSE)</f>
        <v>7</v>
      </c>
      <c r="M130" s="113" t="s">
        <v>150</v>
      </c>
      <c r="N130" s="222"/>
      <c r="O130" s="102">
        <f>VLOOKUP(N92,'POINTS SCORE'!$B$10:$AI$39,33,FALSE)</f>
        <v>14</v>
      </c>
      <c r="P130" s="102">
        <f>VLOOKUP(N92,'POINTS SCORE'!$B$39:$AI$78,33,FALSE)</f>
        <v>14</v>
      </c>
      <c r="Q130" s="105" t="s">
        <v>150</v>
      </c>
      <c r="R130" s="222"/>
      <c r="S130" s="102" t="e">
        <f>VLOOKUP(R92,'POINTS SCORE'!$B$10:$AI$39,33,FALSE)</f>
        <v>#N/A</v>
      </c>
      <c r="T130" s="102" t="e">
        <f>VLOOKUP(R92,'POINTS SCORE'!$B$39:$AI$78,33,FALSE)</f>
        <v>#N/A</v>
      </c>
      <c r="U130" s="105" t="s">
        <v>150</v>
      </c>
      <c r="V130" s="222"/>
      <c r="W130" s="102" t="e">
        <f>VLOOKUP(V92,'POINTS SCORE'!$B$10:$AI$39,33,FALSE)</f>
        <v>#N/A</v>
      </c>
      <c r="X130" s="102" t="e">
        <f>VLOOKUP(V92,'POINTS SCORE'!$B$39:$AI$78,33,FALSE)</f>
        <v>#N/A</v>
      </c>
      <c r="Y130" s="105" t="s">
        <v>150</v>
      </c>
      <c r="Z130" s="222"/>
      <c r="AA130" s="102" t="e">
        <f>VLOOKUP(Z92,'POINTS SCORE'!$B$10:$AI$39,33,FALSE)</f>
        <v>#N/A</v>
      </c>
      <c r="AB130" s="102" t="e">
        <f>VLOOKUP(Z92,'POINTS SCORE'!$B$39:$AI$78,33,FALSE)</f>
        <v>#N/A</v>
      </c>
      <c r="AC130" s="105" t="s">
        <v>150</v>
      </c>
      <c r="AD130" s="222"/>
      <c r="AE130" s="102" t="e">
        <f>VLOOKUP(AD92,'POINTS SCORE'!$B$10:$AI$39,33,FALSE)</f>
        <v>#N/A</v>
      </c>
      <c r="AF130" s="106" t="e">
        <f>VLOOKUP(AD92,'POINTS SCORE'!$B$39:$AI$78,33,FALSE)</f>
        <v>#N/A</v>
      </c>
    </row>
    <row r="131" spans="1:32">
      <c r="A131" s="105" t="s">
        <v>150</v>
      </c>
      <c r="B131" s="222"/>
      <c r="C131" s="102">
        <f>VLOOKUP(B92,'POINTS SCORE'!$B$10:$AI$39,33,FALSE)</f>
        <v>14</v>
      </c>
      <c r="D131" s="111">
        <f>VLOOKUP(B92,'POINTS SCORE'!$B$39:$AI$78,33,FALSE)</f>
        <v>14</v>
      </c>
      <c r="E131" s="113" t="s">
        <v>150</v>
      </c>
      <c r="F131" s="222"/>
      <c r="G131" s="111">
        <f>VLOOKUP(F92,'POINTS SCORE'!$B$10:$AI$39,33,FALSE)</f>
        <v>14</v>
      </c>
      <c r="H131" s="111">
        <f>VLOOKUP(F92,'POINTS SCORE'!$B$39:$AI$78,33,FALSE)</f>
        <v>14</v>
      </c>
      <c r="I131" s="113" t="s">
        <v>150</v>
      </c>
      <c r="J131" s="222"/>
      <c r="K131" s="111">
        <f>VLOOKUP(J92,'POINTS SCORE'!$B$10:$AI$39,33,FALSE)</f>
        <v>7</v>
      </c>
      <c r="L131" s="111">
        <f>VLOOKUP(J92,'POINTS SCORE'!$B$39:$AI$78,33,FALSE)</f>
        <v>7</v>
      </c>
      <c r="M131" s="113" t="s">
        <v>150</v>
      </c>
      <c r="N131" s="222"/>
      <c r="O131" s="102">
        <f>VLOOKUP(N92,'POINTS SCORE'!$B$10:$AI$39,33,FALSE)</f>
        <v>14</v>
      </c>
      <c r="P131" s="102">
        <f>VLOOKUP(N92,'POINTS SCORE'!$B$39:$AI$78,33,FALSE)</f>
        <v>14</v>
      </c>
      <c r="Q131" s="105" t="s">
        <v>150</v>
      </c>
      <c r="R131" s="222"/>
      <c r="S131" s="102" t="e">
        <f>VLOOKUP(R92,'POINTS SCORE'!$B$10:$AI$39,33,FALSE)</f>
        <v>#N/A</v>
      </c>
      <c r="T131" s="102" t="e">
        <f>VLOOKUP(R92,'POINTS SCORE'!$B$39:$AI$78,33,FALSE)</f>
        <v>#N/A</v>
      </c>
      <c r="U131" s="105" t="s">
        <v>150</v>
      </c>
      <c r="V131" s="222"/>
      <c r="W131" s="102" t="e">
        <f>VLOOKUP(V92,'POINTS SCORE'!$B$10:$AI$39,33,FALSE)</f>
        <v>#N/A</v>
      </c>
      <c r="X131" s="102" t="e">
        <f>VLOOKUP(V92,'POINTS SCORE'!$B$39:$AI$78,33,FALSE)</f>
        <v>#N/A</v>
      </c>
      <c r="Y131" s="105" t="s">
        <v>150</v>
      </c>
      <c r="Z131" s="222"/>
      <c r="AA131" s="102" t="e">
        <f>VLOOKUP(Z92,'POINTS SCORE'!$B$10:$AI$39,33,FALSE)</f>
        <v>#N/A</v>
      </c>
      <c r="AB131" s="102" t="e">
        <f>VLOOKUP(Z92,'POINTS SCORE'!$B$39:$AI$78,33,FALSE)</f>
        <v>#N/A</v>
      </c>
      <c r="AC131" s="105" t="s">
        <v>150</v>
      </c>
      <c r="AD131" s="222"/>
      <c r="AE131" s="102" t="e">
        <f>VLOOKUP(AD92,'POINTS SCORE'!$B$10:$AI$39,33,FALSE)</f>
        <v>#N/A</v>
      </c>
      <c r="AF131" s="106" t="e">
        <f>VLOOKUP(AD92,'POINTS SCORE'!$B$39:$AI$78,33,FALSE)</f>
        <v>#N/A</v>
      </c>
    </row>
    <row r="132" spans="1:32">
      <c r="A132" s="105" t="s">
        <v>151</v>
      </c>
      <c r="B132" s="222"/>
      <c r="C132" s="102">
        <f>VLOOKUP(B92,'POINTS SCORE'!$B$10:$AI$39,34,FALSE)</f>
        <v>0</v>
      </c>
      <c r="D132" s="111">
        <f>VLOOKUP(B92,'POINTS SCORE'!$B$39:$AI$78,34,FALSE)</f>
        <v>0</v>
      </c>
      <c r="E132" s="113" t="s">
        <v>151</v>
      </c>
      <c r="F132" s="222"/>
      <c r="G132" s="111">
        <f>VLOOKUP(F92,'POINTS SCORE'!$B$10:$AI$39,34,FALSE)</f>
        <v>0</v>
      </c>
      <c r="H132" s="111">
        <f>VLOOKUP(F92,'POINTS SCORE'!$B$39:$AI$78,34,FALSE)</f>
        <v>0</v>
      </c>
      <c r="I132" s="113" t="s">
        <v>151</v>
      </c>
      <c r="J132" s="222"/>
      <c r="K132" s="111">
        <f>VLOOKUP(J92,'POINTS SCORE'!$B$10:$AI$39,34,FALSE)</f>
        <v>0</v>
      </c>
      <c r="L132" s="111">
        <f>VLOOKUP(J92,'POINTS SCORE'!$B$39:$AI$78,34,FALSE)</f>
        <v>0</v>
      </c>
      <c r="M132" s="113" t="s">
        <v>151</v>
      </c>
      <c r="N132" s="222"/>
      <c r="O132" s="102">
        <f>VLOOKUP(N92,'POINTS SCORE'!$B$10:$AI$39,34,FALSE)</f>
        <v>0</v>
      </c>
      <c r="P132" s="102">
        <f>VLOOKUP(N92,'POINTS SCORE'!$B$39:$AI$78,34,FALSE)</f>
        <v>0</v>
      </c>
      <c r="Q132" s="105" t="s">
        <v>151</v>
      </c>
      <c r="R132" s="222"/>
      <c r="S132" s="102" t="e">
        <f>VLOOKUP(R92,'POINTS SCORE'!$B$10:$AI$39,34,FALSE)</f>
        <v>#N/A</v>
      </c>
      <c r="T132" s="102" t="e">
        <f>VLOOKUP(R92,'POINTS SCORE'!$B$39:$AI$78,34,FALSE)</f>
        <v>#N/A</v>
      </c>
      <c r="U132" s="105" t="s">
        <v>151</v>
      </c>
      <c r="V132" s="222"/>
      <c r="W132" s="102" t="e">
        <f>VLOOKUP(V92,'POINTS SCORE'!$B$10:$AI$39,34,FALSE)</f>
        <v>#N/A</v>
      </c>
      <c r="X132" s="102" t="e">
        <f>VLOOKUP(V92,'POINTS SCORE'!$B$39:$AI$78,34,FALSE)</f>
        <v>#N/A</v>
      </c>
      <c r="Y132" s="105" t="s">
        <v>151</v>
      </c>
      <c r="Z132" s="222"/>
      <c r="AA132" s="102" t="e">
        <f>VLOOKUP(Z92,'POINTS SCORE'!$B$10:$AI$39,34,FALSE)</f>
        <v>#N/A</v>
      </c>
      <c r="AB132" s="102" t="e">
        <f>VLOOKUP(Z92,'POINTS SCORE'!$B$39:$AI$78,34,FALSE)</f>
        <v>#N/A</v>
      </c>
      <c r="AC132" s="105" t="s">
        <v>151</v>
      </c>
      <c r="AD132" s="222"/>
      <c r="AE132" s="102" t="e">
        <f>VLOOKUP(AD92,'POINTS SCORE'!$B$10:$AI$39,34,FALSE)</f>
        <v>#N/A</v>
      </c>
      <c r="AF132" s="106" t="e">
        <f>VLOOKUP(AD92,'POINTS SCORE'!$B$39:$AI$78,34,FALSE)</f>
        <v>#N/A</v>
      </c>
    </row>
    <row r="133" spans="1:32">
      <c r="A133" s="105" t="s">
        <v>151</v>
      </c>
      <c r="B133" s="222"/>
      <c r="C133" s="102">
        <f>VLOOKUP(B92,'POINTS SCORE'!$B$10:$AI$39,34,FALSE)</f>
        <v>0</v>
      </c>
      <c r="D133" s="111">
        <f>VLOOKUP(B92,'POINTS SCORE'!$B$39:$AI$78,34,FALSE)</f>
        <v>0</v>
      </c>
      <c r="E133" s="113" t="s">
        <v>151</v>
      </c>
      <c r="F133" s="222"/>
      <c r="G133" s="111">
        <f>VLOOKUP(F92,'POINTS SCORE'!$B$10:$AI$39,34,FALSE)</f>
        <v>0</v>
      </c>
      <c r="H133" s="111">
        <f>VLOOKUP(F92,'POINTS SCORE'!$B$39:$AI$78,34,FALSE)</f>
        <v>0</v>
      </c>
      <c r="I133" s="113" t="s">
        <v>151</v>
      </c>
      <c r="J133" s="222"/>
      <c r="K133" s="111">
        <f>VLOOKUP(J92,'POINTS SCORE'!$B$10:$AI$39,34,FALSE)</f>
        <v>0</v>
      </c>
      <c r="L133" s="111">
        <f>VLOOKUP(J92,'POINTS SCORE'!$B$39:$AI$78,34,FALSE)</f>
        <v>0</v>
      </c>
      <c r="M133" s="113" t="s">
        <v>151</v>
      </c>
      <c r="N133" s="222"/>
      <c r="O133" s="102">
        <f>VLOOKUP(N92,'POINTS SCORE'!$B$10:$AI$39,34,FALSE)</f>
        <v>0</v>
      </c>
      <c r="P133" s="102">
        <f>VLOOKUP(N92,'POINTS SCORE'!$B$39:$AI$78,34,FALSE)</f>
        <v>0</v>
      </c>
      <c r="Q133" s="105" t="s">
        <v>151</v>
      </c>
      <c r="R133" s="222"/>
      <c r="S133" s="102" t="e">
        <f>VLOOKUP(R92,'POINTS SCORE'!$B$10:$AI$39,34,FALSE)</f>
        <v>#N/A</v>
      </c>
      <c r="T133" s="102" t="e">
        <f>VLOOKUP(R92,'POINTS SCORE'!$B$39:$AI$78,34,FALSE)</f>
        <v>#N/A</v>
      </c>
      <c r="U133" s="105" t="s">
        <v>151</v>
      </c>
      <c r="V133" s="222"/>
      <c r="W133" s="102" t="e">
        <f>VLOOKUP(V92,'POINTS SCORE'!$B$10:$AI$39,34,FALSE)</f>
        <v>#N/A</v>
      </c>
      <c r="X133" s="102" t="e">
        <f>VLOOKUP(V92,'POINTS SCORE'!$B$39:$AI$78,34,FALSE)</f>
        <v>#N/A</v>
      </c>
      <c r="Y133" s="105" t="s">
        <v>151</v>
      </c>
      <c r="Z133" s="222"/>
      <c r="AA133" s="102" t="e">
        <f>VLOOKUP(Z92,'POINTS SCORE'!$B$10:$AI$39,34,FALSE)</f>
        <v>#N/A</v>
      </c>
      <c r="AB133" s="102" t="e">
        <f>VLOOKUP(Z92,'POINTS SCORE'!$B$39:$AI$78,34,FALSE)</f>
        <v>#N/A</v>
      </c>
      <c r="AC133" s="105" t="s">
        <v>151</v>
      </c>
      <c r="AD133" s="222"/>
      <c r="AE133" s="102" t="e">
        <f>VLOOKUP(AD92,'POINTS SCORE'!$B$10:$AI$39,34,FALSE)</f>
        <v>#N/A</v>
      </c>
      <c r="AF133" s="106" t="e">
        <f>VLOOKUP(AD92,'POINTS SCORE'!$B$39:$AI$78,34,FALSE)</f>
        <v>#N/A</v>
      </c>
    </row>
    <row r="134" spans="1:32">
      <c r="A134" s="105" t="s">
        <v>151</v>
      </c>
      <c r="B134" s="222"/>
      <c r="C134" s="102">
        <f>VLOOKUP(B92,'POINTS SCORE'!$B$10:$AI$39,34,FALSE)</f>
        <v>0</v>
      </c>
      <c r="D134" s="111">
        <f>VLOOKUP(B92,'POINTS SCORE'!$B$39:$AI$78,34,FALSE)</f>
        <v>0</v>
      </c>
      <c r="E134" s="113" t="s">
        <v>151</v>
      </c>
      <c r="F134" s="222"/>
      <c r="G134" s="111">
        <f>VLOOKUP(F92,'POINTS SCORE'!$B$10:$AI$39,34,FALSE)</f>
        <v>0</v>
      </c>
      <c r="H134" s="111">
        <f>VLOOKUP(F92,'POINTS SCORE'!$B$39:$AI$78,34,FALSE)</f>
        <v>0</v>
      </c>
      <c r="I134" s="113" t="s">
        <v>151</v>
      </c>
      <c r="J134" s="222"/>
      <c r="K134" s="111">
        <f>VLOOKUP(J92,'POINTS SCORE'!$B$10:$AI$39,34,FALSE)</f>
        <v>0</v>
      </c>
      <c r="L134" s="111">
        <f>VLOOKUP(J92,'POINTS SCORE'!$B$39:$AI$78,34,FALSE)</f>
        <v>0</v>
      </c>
      <c r="M134" s="113" t="s">
        <v>151</v>
      </c>
      <c r="N134" s="222"/>
      <c r="O134" s="102">
        <f>VLOOKUP(N92,'POINTS SCORE'!$B$10:$AI$39,34,FALSE)</f>
        <v>0</v>
      </c>
      <c r="P134" s="102">
        <f>VLOOKUP(N92,'POINTS SCORE'!$B$39:$AI$78,34,FALSE)</f>
        <v>0</v>
      </c>
      <c r="Q134" s="105" t="s">
        <v>151</v>
      </c>
      <c r="R134" s="222"/>
      <c r="S134" s="102" t="e">
        <f>VLOOKUP(R92,'POINTS SCORE'!$B$10:$AI$39,34,FALSE)</f>
        <v>#N/A</v>
      </c>
      <c r="T134" s="102" t="e">
        <f>VLOOKUP(R92,'POINTS SCORE'!$B$39:$AI$78,34,FALSE)</f>
        <v>#N/A</v>
      </c>
      <c r="U134" s="105" t="s">
        <v>151</v>
      </c>
      <c r="V134" s="222"/>
      <c r="W134" s="102" t="e">
        <f>VLOOKUP(V92,'POINTS SCORE'!$B$10:$AI$39,34,FALSE)</f>
        <v>#N/A</v>
      </c>
      <c r="X134" s="102" t="e">
        <f>VLOOKUP(V92,'POINTS SCORE'!$B$39:$AI$78,34,FALSE)</f>
        <v>#N/A</v>
      </c>
      <c r="Y134" s="105" t="s">
        <v>151</v>
      </c>
      <c r="Z134" s="222"/>
      <c r="AA134" s="102" t="e">
        <f>VLOOKUP(Z92,'POINTS SCORE'!$B$10:$AI$39,34,FALSE)</f>
        <v>#N/A</v>
      </c>
      <c r="AB134" s="102" t="e">
        <f>VLOOKUP(Z92,'POINTS SCORE'!$B$39:$AI$78,34,FALSE)</f>
        <v>#N/A</v>
      </c>
      <c r="AC134" s="105" t="s">
        <v>151</v>
      </c>
      <c r="AD134" s="222"/>
      <c r="AE134" s="102" t="e">
        <f>VLOOKUP(AD92,'POINTS SCORE'!$B$10:$AI$39,34,FALSE)</f>
        <v>#N/A</v>
      </c>
      <c r="AF134" s="106" t="e">
        <f>VLOOKUP(AD92,'POINTS SCORE'!$B$39:$AI$78,34,FALSE)</f>
        <v>#N/A</v>
      </c>
    </row>
    <row r="135" spans="1:32">
      <c r="A135" s="105"/>
      <c r="E135" s="113"/>
      <c r="H135" s="112"/>
      <c r="I135" s="113"/>
      <c r="L135" s="112"/>
      <c r="M135" s="113"/>
      <c r="P135" s="106"/>
      <c r="Q135" s="105"/>
      <c r="T135" s="106"/>
      <c r="U135" s="105"/>
      <c r="X135" s="106"/>
      <c r="Y135" s="105"/>
      <c r="AB135" s="106"/>
      <c r="AC135" s="105"/>
      <c r="AF135" s="106"/>
    </row>
    <row r="136" spans="1:32" ht="13.5" thickBot="1">
      <c r="A136" s="158"/>
      <c r="B136" s="159"/>
      <c r="C136" s="159"/>
      <c r="D136" s="183"/>
      <c r="E136" s="186"/>
      <c r="F136" s="183"/>
      <c r="G136" s="183"/>
      <c r="H136" s="182"/>
      <c r="I136" s="186"/>
      <c r="J136" s="183"/>
      <c r="K136" s="183"/>
      <c r="L136" s="182"/>
      <c r="M136" s="186"/>
      <c r="N136" s="183"/>
      <c r="O136" s="159"/>
      <c r="P136" s="163"/>
      <c r="Q136" s="158"/>
      <c r="R136" s="159"/>
      <c r="S136" s="159"/>
      <c r="T136" s="163"/>
      <c r="U136" s="158"/>
      <c r="V136" s="159"/>
      <c r="W136" s="159"/>
      <c r="X136" s="163"/>
      <c r="Y136" s="158"/>
      <c r="Z136" s="159"/>
      <c r="AA136" s="159"/>
      <c r="AB136" s="163"/>
      <c r="AC136" s="158"/>
      <c r="AD136" s="159"/>
      <c r="AE136" s="159"/>
      <c r="AF136" s="163"/>
    </row>
  </sheetData>
  <autoFilter ref="A5:O84" xr:uid="{3EF3573A-F811-4231-89DE-81466D6B8299}">
    <sortState xmlns:xlrd2="http://schemas.microsoft.com/office/spreadsheetml/2017/richdata2" ref="A6:O30">
      <sortCondition descending="1" ref="D5:D84"/>
    </sortState>
  </autoFilter>
  <mergeCells count="9">
    <mergeCell ref="U89:X89"/>
    <mergeCell ref="Y89:AB89"/>
    <mergeCell ref="AC89:AF89"/>
    <mergeCell ref="E2:F2"/>
    <mergeCell ref="A89:D89"/>
    <mergeCell ref="E89:H89"/>
    <mergeCell ref="I89:L89"/>
    <mergeCell ref="M89:P89"/>
    <mergeCell ref="Q89:T89"/>
  </mergeCells>
  <phoneticPr fontId="0" type="noConversion"/>
  <pageMargins left="0.39370078740157483" right="0.35433070866141736" top="0.98425196850393704" bottom="0.98425196850393704" header="0.51181102362204722" footer="0.51181102362204722"/>
  <pageSetup paperSize="9" scale="57" orientation="landscape" horizontalDpi="4294967294"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36" id="{F0D56DCD-C644-4E93-AFB4-44CF5A5C44B4}">
            <xm:f>VLOOKUP(B93,'Club Member Export'!$D:$D,1,FALSE)=B93</xm:f>
            <x14:dxf>
              <fill>
                <patternFill>
                  <bgColor rgb="FFFFFF00"/>
                </patternFill>
              </fill>
            </x14:dxf>
          </x14:cfRule>
          <xm:sqref>B93:B134 F93:F134 J93:J134 N93:N134 R93:R134 V93:V134 Z93:Z134 AD93:AD134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249977111117893"/>
  </sheetPr>
  <dimension ref="A1:AF136"/>
  <sheetViews>
    <sheetView workbookViewId="0"/>
  </sheetViews>
  <sheetFormatPr defaultColWidth="8.85546875" defaultRowHeight="12.75"/>
  <cols>
    <col min="1" max="1" width="15.5703125" style="102" customWidth="1"/>
    <col min="2" max="2" width="23.140625" style="102" customWidth="1"/>
    <col min="3" max="3" width="19.42578125" style="102" bestFit="1" customWidth="1"/>
    <col min="4" max="4" width="24.7109375" style="111" bestFit="1" customWidth="1"/>
    <col min="5" max="5" width="14.5703125" style="111" customWidth="1"/>
    <col min="6" max="6" width="18" style="111" bestFit="1" customWidth="1"/>
    <col min="7" max="7" width="14.5703125" style="111" customWidth="1"/>
    <col min="8" max="8" width="18.85546875" style="111" bestFit="1" customWidth="1"/>
    <col min="9" max="9" width="14.5703125" style="111" customWidth="1"/>
    <col min="10" max="10" width="17.28515625" style="111" customWidth="1"/>
    <col min="11" max="11" width="14.5703125" style="111" customWidth="1"/>
    <col min="12" max="12" width="18.85546875" style="111" bestFit="1" customWidth="1"/>
    <col min="13" max="13" width="14.5703125" style="111" customWidth="1"/>
    <col min="14" max="14" width="18" style="111" bestFit="1" customWidth="1"/>
    <col min="15" max="15" width="12.5703125" style="102" customWidth="1"/>
    <col min="16" max="16" width="18.85546875" style="102" bestFit="1" customWidth="1"/>
    <col min="17" max="19" width="12.5703125" style="102" customWidth="1"/>
    <col min="20" max="20" width="18.85546875" style="102" bestFit="1" customWidth="1"/>
    <col min="21" max="23" width="12.5703125" style="102" customWidth="1"/>
    <col min="24" max="24" width="18.85546875" style="102" bestFit="1" customWidth="1"/>
    <col min="25" max="27" width="12.5703125" style="102" customWidth="1"/>
    <col min="28" max="28" width="18.85546875" style="102" bestFit="1" customWidth="1"/>
    <col min="29" max="31" width="12.5703125" style="102" customWidth="1"/>
    <col min="32" max="32" width="18.85546875" style="102" bestFit="1" customWidth="1"/>
    <col min="33" max="44" width="12.5703125" style="102" customWidth="1"/>
    <col min="45" max="16384" width="8.85546875" style="102"/>
  </cols>
  <sheetData>
    <row r="1" spans="1:15" ht="15" customHeight="1"/>
    <row r="2" spans="1:15" ht="15" customHeight="1">
      <c r="B2" s="101" t="s">
        <v>6</v>
      </c>
      <c r="C2" s="140" t="s">
        <v>70</v>
      </c>
      <c r="D2" s="197"/>
      <c r="E2" s="260"/>
      <c r="F2" s="260"/>
      <c r="G2" s="260"/>
      <c r="H2" s="260"/>
      <c r="I2" s="260"/>
      <c r="J2" s="198"/>
    </row>
    <row r="3" spans="1:15" ht="15" customHeight="1"/>
    <row r="4" spans="1:15" ht="15" customHeight="1">
      <c r="A4" s="11"/>
      <c r="C4" s="147"/>
      <c r="H4" s="199"/>
    </row>
    <row r="5" spans="1:15" s="107" customFormat="1" ht="15" customHeight="1">
      <c r="A5" s="200" t="s">
        <v>9</v>
      </c>
      <c r="B5" s="72" t="s">
        <v>8</v>
      </c>
      <c r="C5" s="72" t="s">
        <v>5</v>
      </c>
      <c r="D5" s="110" t="s">
        <v>10</v>
      </c>
      <c r="E5" s="164" t="s">
        <v>152</v>
      </c>
      <c r="F5" s="165" t="s">
        <v>153</v>
      </c>
      <c r="G5" s="166" t="s">
        <v>0</v>
      </c>
      <c r="H5" s="188" t="s">
        <v>51</v>
      </c>
      <c r="I5" s="179" t="s">
        <v>154</v>
      </c>
      <c r="J5" s="169" t="s">
        <v>155</v>
      </c>
      <c r="K5" s="170" t="s">
        <v>4</v>
      </c>
      <c r="L5" s="171" t="s">
        <v>156</v>
      </c>
      <c r="M5" s="201" t="s">
        <v>157</v>
      </c>
      <c r="N5" s="173" t="s">
        <v>158</v>
      </c>
      <c r="O5" s="174" t="s">
        <v>21</v>
      </c>
    </row>
    <row r="6" spans="1:15" ht="15" customHeight="1">
      <c r="A6" s="144" t="s">
        <v>47</v>
      </c>
      <c r="B6" s="184" t="s">
        <v>110</v>
      </c>
      <c r="C6" s="187">
        <f t="shared" ref="C6:C30" si="0">SUM(E6:O6)</f>
        <v>125</v>
      </c>
      <c r="D6" s="175">
        <f t="shared" ref="D6:D30" si="1">SUM(E6:O6)-MIN(E6:I6)</f>
        <v>111</v>
      </c>
      <c r="E6" s="122">
        <f t="shared" ref="E6:E30" si="2">IFERROR(VLOOKUP(B6,$B$93:$C$134,2,FALSE),0)</f>
        <v>36</v>
      </c>
      <c r="F6" s="122">
        <f t="shared" ref="F6:F30" si="3">IFERROR(VLOOKUP(B6,$F$93:$G$134,2,FALSE),0)</f>
        <v>37</v>
      </c>
      <c r="G6" s="123"/>
      <c r="H6" s="122">
        <f t="shared" ref="H6:H30" si="4">IFERROR(VLOOKUP(B6,$J$93:$K$134,2,FALSE),0)</f>
        <v>38</v>
      </c>
      <c r="I6" s="122">
        <f t="shared" ref="I6:I30" si="5">IFERROR(VLOOKUP(B6,$N$93:$O$134,2,FALSE),0)</f>
        <v>14</v>
      </c>
      <c r="J6" s="122">
        <f t="shared" ref="J6:J30" si="6">IFERROR(VLOOKUP(B6,$R$93:$S$134,2,FALSE),0)</f>
        <v>0</v>
      </c>
      <c r="K6" s="123"/>
      <c r="L6" s="122">
        <f t="shared" ref="L6:L30" si="7">IFERROR(VLOOKUP(B6,$V$93:$W$134,2,FALSE),0)</f>
        <v>0</v>
      </c>
      <c r="M6" s="122">
        <f t="shared" ref="M6:M30" si="8">IFERROR(VLOOKUP(B6,$Z$93:$AA$134,2,FALSE),0)</f>
        <v>0</v>
      </c>
      <c r="N6" s="122">
        <f t="shared" ref="N6:N30" si="9">IFERROR(VLOOKUP(B6,$AD$93:$AE$134,2,FALSE),0)</f>
        <v>0</v>
      </c>
      <c r="O6" s="123"/>
    </row>
    <row r="7" spans="1:15" ht="15" customHeight="1">
      <c r="A7" s="144" t="s">
        <v>281</v>
      </c>
      <c r="B7" s="184" t="s">
        <v>85</v>
      </c>
      <c r="C7" s="187">
        <f t="shared" si="0"/>
        <v>136</v>
      </c>
      <c r="D7" s="175">
        <f t="shared" si="1"/>
        <v>104</v>
      </c>
      <c r="E7" s="122">
        <f t="shared" si="2"/>
        <v>32</v>
      </c>
      <c r="F7" s="122">
        <f t="shared" si="3"/>
        <v>32</v>
      </c>
      <c r="G7" s="123"/>
      <c r="H7" s="122">
        <f t="shared" si="4"/>
        <v>34</v>
      </c>
      <c r="I7" s="122">
        <f t="shared" si="5"/>
        <v>38</v>
      </c>
      <c r="J7" s="122">
        <f t="shared" si="6"/>
        <v>0</v>
      </c>
      <c r="K7" s="123"/>
      <c r="L7" s="122">
        <f t="shared" si="7"/>
        <v>0</v>
      </c>
      <c r="M7" s="122">
        <f t="shared" si="8"/>
        <v>0</v>
      </c>
      <c r="N7" s="122">
        <f t="shared" si="9"/>
        <v>0</v>
      </c>
      <c r="O7" s="123"/>
    </row>
    <row r="8" spans="1:15" ht="15" customHeight="1">
      <c r="A8" s="144" t="s">
        <v>47</v>
      </c>
      <c r="B8" s="184" t="s">
        <v>78</v>
      </c>
      <c r="C8" s="187">
        <f t="shared" si="0"/>
        <v>110</v>
      </c>
      <c r="D8" s="175">
        <f t="shared" si="1"/>
        <v>86</v>
      </c>
      <c r="E8" s="122">
        <f t="shared" si="2"/>
        <v>27</v>
      </c>
      <c r="F8" s="122">
        <f t="shared" si="3"/>
        <v>26</v>
      </c>
      <c r="G8" s="181"/>
      <c r="H8" s="122">
        <f t="shared" si="4"/>
        <v>24</v>
      </c>
      <c r="I8" s="122">
        <f t="shared" si="5"/>
        <v>33</v>
      </c>
      <c r="J8" s="122">
        <f t="shared" si="6"/>
        <v>0</v>
      </c>
      <c r="K8" s="181"/>
      <c r="L8" s="122">
        <f t="shared" si="7"/>
        <v>0</v>
      </c>
      <c r="M8" s="122">
        <f t="shared" si="8"/>
        <v>0</v>
      </c>
      <c r="N8" s="122">
        <f t="shared" si="9"/>
        <v>0</v>
      </c>
      <c r="O8" s="181"/>
    </row>
    <row r="9" spans="1:15" ht="15" customHeight="1">
      <c r="A9" s="144" t="s">
        <v>281</v>
      </c>
      <c r="B9" s="184" t="s">
        <v>86</v>
      </c>
      <c r="C9" s="187">
        <f t="shared" si="0"/>
        <v>90</v>
      </c>
      <c r="D9" s="175">
        <f t="shared" si="1"/>
        <v>69</v>
      </c>
      <c r="E9" s="122">
        <f t="shared" si="2"/>
        <v>24</v>
      </c>
      <c r="F9" s="122">
        <f t="shared" si="3"/>
        <v>22</v>
      </c>
      <c r="G9" s="123"/>
      <c r="H9" s="122">
        <f t="shared" si="4"/>
        <v>21</v>
      </c>
      <c r="I9" s="122">
        <f t="shared" si="5"/>
        <v>23</v>
      </c>
      <c r="J9" s="122">
        <f t="shared" si="6"/>
        <v>0</v>
      </c>
      <c r="K9" s="123"/>
      <c r="L9" s="122">
        <f t="shared" si="7"/>
        <v>0</v>
      </c>
      <c r="M9" s="122">
        <f t="shared" si="8"/>
        <v>0</v>
      </c>
      <c r="N9" s="122">
        <f t="shared" si="9"/>
        <v>0</v>
      </c>
      <c r="O9" s="123"/>
    </row>
    <row r="10" spans="1:15" ht="15" customHeight="1">
      <c r="A10" s="144" t="s">
        <v>47</v>
      </c>
      <c r="B10" s="184" t="s">
        <v>76</v>
      </c>
      <c r="C10" s="187">
        <f t="shared" si="0"/>
        <v>82</v>
      </c>
      <c r="D10" s="175">
        <f t="shared" si="1"/>
        <v>65</v>
      </c>
      <c r="E10" s="122">
        <f t="shared" si="2"/>
        <v>17</v>
      </c>
      <c r="F10" s="122">
        <f t="shared" si="3"/>
        <v>19</v>
      </c>
      <c r="G10" s="123"/>
      <c r="H10" s="122">
        <f t="shared" si="4"/>
        <v>19</v>
      </c>
      <c r="I10" s="122">
        <f t="shared" si="5"/>
        <v>27</v>
      </c>
      <c r="J10" s="122">
        <f t="shared" si="6"/>
        <v>0</v>
      </c>
      <c r="K10" s="123"/>
      <c r="L10" s="122">
        <f t="shared" si="7"/>
        <v>0</v>
      </c>
      <c r="M10" s="122">
        <f t="shared" si="8"/>
        <v>0</v>
      </c>
      <c r="N10" s="122">
        <f t="shared" si="9"/>
        <v>0</v>
      </c>
      <c r="O10" s="123"/>
    </row>
    <row r="11" spans="1:15" ht="15" customHeight="1">
      <c r="A11" s="144" t="s">
        <v>47</v>
      </c>
      <c r="B11" s="184" t="s">
        <v>136</v>
      </c>
      <c r="C11" s="187">
        <f t="shared" si="0"/>
        <v>69</v>
      </c>
      <c r="D11" s="175">
        <f t="shared" si="1"/>
        <v>53</v>
      </c>
      <c r="E11" s="122">
        <f t="shared" si="2"/>
        <v>16</v>
      </c>
      <c r="F11" s="122">
        <f t="shared" si="3"/>
        <v>17</v>
      </c>
      <c r="G11" s="123"/>
      <c r="H11" s="122">
        <f t="shared" si="4"/>
        <v>18</v>
      </c>
      <c r="I11" s="122">
        <f t="shared" si="5"/>
        <v>18</v>
      </c>
      <c r="J11" s="122">
        <f t="shared" si="6"/>
        <v>0</v>
      </c>
      <c r="K11" s="123"/>
      <c r="L11" s="122">
        <f t="shared" si="7"/>
        <v>0</v>
      </c>
      <c r="M11" s="122">
        <f t="shared" si="8"/>
        <v>0</v>
      </c>
      <c r="N11" s="122">
        <f t="shared" si="9"/>
        <v>0</v>
      </c>
      <c r="O11" s="123"/>
    </row>
    <row r="12" spans="1:15" ht="15" customHeight="1">
      <c r="A12" s="144" t="s">
        <v>47</v>
      </c>
      <c r="B12" s="184" t="s">
        <v>98</v>
      </c>
      <c r="C12" s="187">
        <f t="shared" si="0"/>
        <v>49</v>
      </c>
      <c r="D12" s="175">
        <f t="shared" si="1"/>
        <v>49</v>
      </c>
      <c r="E12" s="122">
        <f t="shared" si="2"/>
        <v>21</v>
      </c>
      <c r="F12" s="122">
        <f t="shared" si="3"/>
        <v>0</v>
      </c>
      <c r="G12" s="123"/>
      <c r="H12" s="122">
        <f t="shared" si="4"/>
        <v>28</v>
      </c>
      <c r="I12" s="122">
        <f t="shared" si="5"/>
        <v>0</v>
      </c>
      <c r="J12" s="122">
        <f t="shared" si="6"/>
        <v>0</v>
      </c>
      <c r="K12" s="123"/>
      <c r="L12" s="122">
        <f t="shared" si="7"/>
        <v>0</v>
      </c>
      <c r="M12" s="122">
        <f t="shared" si="8"/>
        <v>0</v>
      </c>
      <c r="N12" s="122">
        <f t="shared" si="9"/>
        <v>0</v>
      </c>
      <c r="O12" s="123"/>
    </row>
    <row r="13" spans="1:15" ht="15" customHeight="1">
      <c r="A13" s="144" t="s">
        <v>47</v>
      </c>
      <c r="B13" s="184" t="s">
        <v>80</v>
      </c>
      <c r="C13" s="187">
        <f t="shared" si="0"/>
        <v>60</v>
      </c>
      <c r="D13" s="175">
        <f t="shared" si="1"/>
        <v>46</v>
      </c>
      <c r="E13" s="122">
        <f t="shared" si="2"/>
        <v>16</v>
      </c>
      <c r="F13" s="122">
        <f t="shared" si="3"/>
        <v>14</v>
      </c>
      <c r="G13" s="123"/>
      <c r="H13" s="122">
        <f t="shared" si="4"/>
        <v>16</v>
      </c>
      <c r="I13" s="122">
        <f t="shared" si="5"/>
        <v>14</v>
      </c>
      <c r="J13" s="122">
        <f t="shared" si="6"/>
        <v>0</v>
      </c>
      <c r="K13" s="123"/>
      <c r="L13" s="122">
        <f t="shared" si="7"/>
        <v>0</v>
      </c>
      <c r="M13" s="122">
        <f t="shared" si="8"/>
        <v>0</v>
      </c>
      <c r="N13" s="122">
        <f t="shared" si="9"/>
        <v>0</v>
      </c>
      <c r="O13" s="123"/>
    </row>
    <row r="14" spans="1:15" ht="15" customHeight="1">
      <c r="A14" s="144" t="s">
        <v>47</v>
      </c>
      <c r="B14" s="184" t="s">
        <v>88</v>
      </c>
      <c r="C14" s="187">
        <f t="shared" si="0"/>
        <v>39</v>
      </c>
      <c r="D14" s="175">
        <f t="shared" si="1"/>
        <v>39</v>
      </c>
      <c r="E14" s="122">
        <f t="shared" si="2"/>
        <v>39</v>
      </c>
      <c r="F14" s="122">
        <f t="shared" si="3"/>
        <v>0</v>
      </c>
      <c r="G14" s="181"/>
      <c r="H14" s="122">
        <f t="shared" si="4"/>
        <v>0</v>
      </c>
      <c r="I14" s="122">
        <f t="shared" si="5"/>
        <v>0</v>
      </c>
      <c r="J14" s="122">
        <f t="shared" si="6"/>
        <v>0</v>
      </c>
      <c r="K14" s="181"/>
      <c r="L14" s="122">
        <f t="shared" si="7"/>
        <v>0</v>
      </c>
      <c r="M14" s="122">
        <f t="shared" si="8"/>
        <v>0</v>
      </c>
      <c r="N14" s="122">
        <f t="shared" si="9"/>
        <v>0</v>
      </c>
      <c r="O14" s="181"/>
    </row>
    <row r="15" spans="1:15" ht="15" customHeight="1">
      <c r="A15" s="144" t="s">
        <v>47</v>
      </c>
      <c r="B15" s="184" t="s">
        <v>103</v>
      </c>
      <c r="C15" s="187">
        <f t="shared" si="0"/>
        <v>20</v>
      </c>
      <c r="D15" s="175">
        <f t="shared" si="1"/>
        <v>20</v>
      </c>
      <c r="E15" s="122">
        <f t="shared" si="2"/>
        <v>20</v>
      </c>
      <c r="F15" s="122">
        <f t="shared" si="3"/>
        <v>0</v>
      </c>
      <c r="G15" s="181"/>
      <c r="H15" s="122">
        <f t="shared" si="4"/>
        <v>0</v>
      </c>
      <c r="I15" s="122">
        <f t="shared" si="5"/>
        <v>0</v>
      </c>
      <c r="J15" s="122">
        <f t="shared" si="6"/>
        <v>0</v>
      </c>
      <c r="K15" s="181"/>
      <c r="L15" s="122">
        <f t="shared" si="7"/>
        <v>0</v>
      </c>
      <c r="M15" s="122">
        <f t="shared" si="8"/>
        <v>0</v>
      </c>
      <c r="N15" s="122">
        <f t="shared" si="9"/>
        <v>0</v>
      </c>
      <c r="O15" s="181"/>
    </row>
    <row r="16" spans="1:15" ht="15" customHeight="1">
      <c r="A16" s="144" t="s">
        <v>47</v>
      </c>
      <c r="B16" s="184" t="s">
        <v>135</v>
      </c>
      <c r="C16" s="187">
        <f t="shared" si="0"/>
        <v>19</v>
      </c>
      <c r="D16" s="175">
        <f t="shared" si="1"/>
        <v>19</v>
      </c>
      <c r="E16" s="122">
        <f t="shared" si="2"/>
        <v>19</v>
      </c>
      <c r="F16" s="122">
        <f t="shared" si="3"/>
        <v>0</v>
      </c>
      <c r="G16" s="181"/>
      <c r="H16" s="122">
        <f t="shared" si="4"/>
        <v>0</v>
      </c>
      <c r="I16" s="122">
        <f t="shared" si="5"/>
        <v>0</v>
      </c>
      <c r="J16" s="122">
        <f t="shared" si="6"/>
        <v>0</v>
      </c>
      <c r="K16" s="181"/>
      <c r="L16" s="122">
        <f t="shared" si="7"/>
        <v>0</v>
      </c>
      <c r="M16" s="122">
        <f t="shared" si="8"/>
        <v>0</v>
      </c>
      <c r="N16" s="122">
        <f t="shared" si="9"/>
        <v>0</v>
      </c>
      <c r="O16" s="181"/>
    </row>
    <row r="17" spans="1:15" ht="15" customHeight="1">
      <c r="A17" s="144"/>
      <c r="B17" s="184"/>
      <c r="C17" s="187">
        <f t="shared" si="0"/>
        <v>0</v>
      </c>
      <c r="D17" s="175">
        <f t="shared" si="1"/>
        <v>0</v>
      </c>
      <c r="E17" s="122">
        <f t="shared" si="2"/>
        <v>0</v>
      </c>
      <c r="F17" s="122">
        <f t="shared" si="3"/>
        <v>0</v>
      </c>
      <c r="G17" s="123"/>
      <c r="H17" s="122">
        <f t="shared" si="4"/>
        <v>0</v>
      </c>
      <c r="I17" s="122">
        <f t="shared" si="5"/>
        <v>0</v>
      </c>
      <c r="J17" s="122">
        <f t="shared" si="6"/>
        <v>0</v>
      </c>
      <c r="K17" s="123"/>
      <c r="L17" s="122">
        <f t="shared" si="7"/>
        <v>0</v>
      </c>
      <c r="M17" s="122">
        <f t="shared" si="8"/>
        <v>0</v>
      </c>
      <c r="N17" s="122">
        <f t="shared" si="9"/>
        <v>0</v>
      </c>
      <c r="O17" s="123"/>
    </row>
    <row r="18" spans="1:15" ht="15" customHeight="1">
      <c r="A18" s="145"/>
      <c r="B18" s="184"/>
      <c r="C18" s="187">
        <f t="shared" si="0"/>
        <v>0</v>
      </c>
      <c r="D18" s="175">
        <f t="shared" si="1"/>
        <v>0</v>
      </c>
      <c r="E18" s="122">
        <f t="shared" si="2"/>
        <v>0</v>
      </c>
      <c r="F18" s="122">
        <f t="shared" si="3"/>
        <v>0</v>
      </c>
      <c r="G18" s="123"/>
      <c r="H18" s="122">
        <f t="shared" si="4"/>
        <v>0</v>
      </c>
      <c r="I18" s="122">
        <f t="shared" si="5"/>
        <v>0</v>
      </c>
      <c r="J18" s="122">
        <f t="shared" si="6"/>
        <v>0</v>
      </c>
      <c r="K18" s="123"/>
      <c r="L18" s="122">
        <f t="shared" si="7"/>
        <v>0</v>
      </c>
      <c r="M18" s="122">
        <f t="shared" si="8"/>
        <v>0</v>
      </c>
      <c r="N18" s="122">
        <f t="shared" si="9"/>
        <v>0</v>
      </c>
      <c r="O18" s="123"/>
    </row>
    <row r="19" spans="1:15" ht="15" customHeight="1">
      <c r="A19" s="145"/>
      <c r="B19" s="96"/>
      <c r="C19" s="187">
        <f t="shared" si="0"/>
        <v>0</v>
      </c>
      <c r="D19" s="175">
        <f t="shared" si="1"/>
        <v>0</v>
      </c>
      <c r="E19" s="122">
        <f t="shared" si="2"/>
        <v>0</v>
      </c>
      <c r="F19" s="122">
        <f t="shared" si="3"/>
        <v>0</v>
      </c>
      <c r="G19" s="123"/>
      <c r="H19" s="122">
        <f t="shared" si="4"/>
        <v>0</v>
      </c>
      <c r="I19" s="122">
        <f t="shared" si="5"/>
        <v>0</v>
      </c>
      <c r="J19" s="122">
        <f t="shared" si="6"/>
        <v>0</v>
      </c>
      <c r="K19" s="123"/>
      <c r="L19" s="122">
        <f t="shared" si="7"/>
        <v>0</v>
      </c>
      <c r="M19" s="122">
        <f t="shared" si="8"/>
        <v>0</v>
      </c>
      <c r="N19" s="122">
        <f t="shared" si="9"/>
        <v>0</v>
      </c>
      <c r="O19" s="123"/>
    </row>
    <row r="20" spans="1:15" ht="15" customHeight="1">
      <c r="A20" s="145"/>
      <c r="B20" s="96"/>
      <c r="C20" s="187">
        <f t="shared" si="0"/>
        <v>0</v>
      </c>
      <c r="D20" s="175">
        <f t="shared" si="1"/>
        <v>0</v>
      </c>
      <c r="E20" s="122">
        <f t="shared" si="2"/>
        <v>0</v>
      </c>
      <c r="F20" s="122">
        <f t="shared" si="3"/>
        <v>0</v>
      </c>
      <c r="G20" s="123"/>
      <c r="H20" s="122">
        <f t="shared" si="4"/>
        <v>0</v>
      </c>
      <c r="I20" s="122">
        <f t="shared" si="5"/>
        <v>0</v>
      </c>
      <c r="J20" s="122">
        <f t="shared" si="6"/>
        <v>0</v>
      </c>
      <c r="K20" s="123"/>
      <c r="L20" s="122">
        <f t="shared" si="7"/>
        <v>0</v>
      </c>
      <c r="M20" s="122">
        <f t="shared" si="8"/>
        <v>0</v>
      </c>
      <c r="N20" s="122">
        <f t="shared" si="9"/>
        <v>0</v>
      </c>
      <c r="O20" s="123"/>
    </row>
    <row r="21" spans="1:15" ht="15" customHeight="1">
      <c r="A21" s="145"/>
      <c r="B21" s="96"/>
      <c r="C21" s="187">
        <f t="shared" si="0"/>
        <v>0</v>
      </c>
      <c r="D21" s="175">
        <f t="shared" si="1"/>
        <v>0</v>
      </c>
      <c r="E21" s="122">
        <f t="shared" si="2"/>
        <v>0</v>
      </c>
      <c r="F21" s="122">
        <f t="shared" si="3"/>
        <v>0</v>
      </c>
      <c r="G21" s="123"/>
      <c r="H21" s="122">
        <f t="shared" si="4"/>
        <v>0</v>
      </c>
      <c r="I21" s="122">
        <f t="shared" si="5"/>
        <v>0</v>
      </c>
      <c r="J21" s="122">
        <f t="shared" si="6"/>
        <v>0</v>
      </c>
      <c r="K21" s="123"/>
      <c r="L21" s="122">
        <f t="shared" si="7"/>
        <v>0</v>
      </c>
      <c r="M21" s="122">
        <f t="shared" si="8"/>
        <v>0</v>
      </c>
      <c r="N21" s="122">
        <f t="shared" si="9"/>
        <v>0</v>
      </c>
      <c r="O21" s="123"/>
    </row>
    <row r="22" spans="1:15" ht="15" customHeight="1">
      <c r="A22" s="145"/>
      <c r="B22" s="96"/>
      <c r="C22" s="187">
        <f t="shared" si="0"/>
        <v>0</v>
      </c>
      <c r="D22" s="175">
        <f t="shared" si="1"/>
        <v>0</v>
      </c>
      <c r="E22" s="122">
        <f t="shared" si="2"/>
        <v>0</v>
      </c>
      <c r="F22" s="122">
        <f t="shared" si="3"/>
        <v>0</v>
      </c>
      <c r="G22" s="181"/>
      <c r="H22" s="122">
        <f t="shared" si="4"/>
        <v>0</v>
      </c>
      <c r="I22" s="122">
        <f t="shared" si="5"/>
        <v>0</v>
      </c>
      <c r="J22" s="122">
        <f t="shared" si="6"/>
        <v>0</v>
      </c>
      <c r="K22" s="181"/>
      <c r="L22" s="122">
        <f t="shared" si="7"/>
        <v>0</v>
      </c>
      <c r="M22" s="122">
        <f t="shared" si="8"/>
        <v>0</v>
      </c>
      <c r="N22" s="122">
        <f t="shared" si="9"/>
        <v>0</v>
      </c>
      <c r="O22" s="181"/>
    </row>
    <row r="23" spans="1:15" ht="15" customHeight="1">
      <c r="A23" s="145"/>
      <c r="B23" s="96"/>
      <c r="C23" s="187">
        <f t="shared" si="0"/>
        <v>0</v>
      </c>
      <c r="D23" s="175">
        <f t="shared" si="1"/>
        <v>0</v>
      </c>
      <c r="E23" s="122">
        <f t="shared" si="2"/>
        <v>0</v>
      </c>
      <c r="F23" s="122">
        <f t="shared" si="3"/>
        <v>0</v>
      </c>
      <c r="G23" s="123"/>
      <c r="H23" s="122">
        <f t="shared" si="4"/>
        <v>0</v>
      </c>
      <c r="I23" s="122">
        <f t="shared" si="5"/>
        <v>0</v>
      </c>
      <c r="J23" s="122">
        <f t="shared" si="6"/>
        <v>0</v>
      </c>
      <c r="K23" s="123"/>
      <c r="L23" s="122">
        <f t="shared" si="7"/>
        <v>0</v>
      </c>
      <c r="M23" s="122">
        <f t="shared" si="8"/>
        <v>0</v>
      </c>
      <c r="N23" s="122">
        <f t="shared" si="9"/>
        <v>0</v>
      </c>
      <c r="O23" s="123"/>
    </row>
    <row r="24" spans="1:15" ht="15" customHeight="1">
      <c r="A24" s="145"/>
      <c r="B24" s="96"/>
      <c r="C24" s="187">
        <f t="shared" si="0"/>
        <v>0</v>
      </c>
      <c r="D24" s="175">
        <f t="shared" si="1"/>
        <v>0</v>
      </c>
      <c r="E24" s="122">
        <f t="shared" si="2"/>
        <v>0</v>
      </c>
      <c r="F24" s="122">
        <f t="shared" si="3"/>
        <v>0</v>
      </c>
      <c r="G24" s="181"/>
      <c r="H24" s="122">
        <f t="shared" si="4"/>
        <v>0</v>
      </c>
      <c r="I24" s="122">
        <f t="shared" si="5"/>
        <v>0</v>
      </c>
      <c r="J24" s="122">
        <f t="shared" si="6"/>
        <v>0</v>
      </c>
      <c r="K24" s="181"/>
      <c r="L24" s="122">
        <f t="shared" si="7"/>
        <v>0</v>
      </c>
      <c r="M24" s="122">
        <f t="shared" si="8"/>
        <v>0</v>
      </c>
      <c r="N24" s="122">
        <f t="shared" si="9"/>
        <v>0</v>
      </c>
      <c r="O24" s="181"/>
    </row>
    <row r="25" spans="1:15">
      <c r="A25" s="146"/>
      <c r="B25" s="96"/>
      <c r="C25" s="187">
        <f t="shared" si="0"/>
        <v>0</v>
      </c>
      <c r="D25" s="175">
        <f t="shared" si="1"/>
        <v>0</v>
      </c>
      <c r="E25" s="122">
        <f t="shared" si="2"/>
        <v>0</v>
      </c>
      <c r="F25" s="122">
        <f t="shared" si="3"/>
        <v>0</v>
      </c>
      <c r="G25" s="123"/>
      <c r="H25" s="122">
        <f t="shared" si="4"/>
        <v>0</v>
      </c>
      <c r="I25" s="122">
        <f t="shared" si="5"/>
        <v>0</v>
      </c>
      <c r="J25" s="122">
        <f t="shared" si="6"/>
        <v>0</v>
      </c>
      <c r="K25" s="123"/>
      <c r="L25" s="122">
        <f t="shared" si="7"/>
        <v>0</v>
      </c>
      <c r="M25" s="122">
        <f t="shared" si="8"/>
        <v>0</v>
      </c>
      <c r="N25" s="122">
        <f t="shared" si="9"/>
        <v>0</v>
      </c>
      <c r="O25" s="123"/>
    </row>
    <row r="26" spans="1:15">
      <c r="A26" s="144"/>
      <c r="B26" s="96"/>
      <c r="C26" s="187">
        <f t="shared" si="0"/>
        <v>0</v>
      </c>
      <c r="D26" s="175">
        <f t="shared" si="1"/>
        <v>0</v>
      </c>
      <c r="E26" s="122">
        <f t="shared" si="2"/>
        <v>0</v>
      </c>
      <c r="F26" s="122">
        <f t="shared" si="3"/>
        <v>0</v>
      </c>
      <c r="G26" s="123"/>
      <c r="H26" s="122">
        <f t="shared" si="4"/>
        <v>0</v>
      </c>
      <c r="I26" s="122">
        <f t="shared" si="5"/>
        <v>0</v>
      </c>
      <c r="J26" s="122">
        <f t="shared" si="6"/>
        <v>0</v>
      </c>
      <c r="K26" s="123"/>
      <c r="L26" s="122">
        <f t="shared" si="7"/>
        <v>0</v>
      </c>
      <c r="M26" s="122">
        <f t="shared" si="8"/>
        <v>0</v>
      </c>
      <c r="N26" s="122">
        <f t="shared" si="9"/>
        <v>0</v>
      </c>
      <c r="O26" s="123"/>
    </row>
    <row r="27" spans="1:15">
      <c r="A27" s="144"/>
      <c r="B27" s="96"/>
      <c r="C27" s="187">
        <f t="shared" si="0"/>
        <v>0</v>
      </c>
      <c r="D27" s="175">
        <f t="shared" si="1"/>
        <v>0</v>
      </c>
      <c r="E27" s="122">
        <f t="shared" si="2"/>
        <v>0</v>
      </c>
      <c r="F27" s="122">
        <f t="shared" si="3"/>
        <v>0</v>
      </c>
      <c r="G27" s="181"/>
      <c r="H27" s="122">
        <f t="shared" si="4"/>
        <v>0</v>
      </c>
      <c r="I27" s="122">
        <f t="shared" si="5"/>
        <v>0</v>
      </c>
      <c r="J27" s="122">
        <f t="shared" si="6"/>
        <v>0</v>
      </c>
      <c r="K27" s="181"/>
      <c r="L27" s="122">
        <f t="shared" si="7"/>
        <v>0</v>
      </c>
      <c r="M27" s="122">
        <f t="shared" si="8"/>
        <v>0</v>
      </c>
      <c r="N27" s="122">
        <f t="shared" si="9"/>
        <v>0</v>
      </c>
      <c r="O27" s="181"/>
    </row>
    <row r="28" spans="1:15">
      <c r="A28" s="145"/>
      <c r="B28" s="96"/>
      <c r="C28" s="187">
        <f t="shared" si="0"/>
        <v>0</v>
      </c>
      <c r="D28" s="175">
        <f t="shared" si="1"/>
        <v>0</v>
      </c>
      <c r="E28" s="122">
        <f t="shared" si="2"/>
        <v>0</v>
      </c>
      <c r="F28" s="122">
        <f t="shared" si="3"/>
        <v>0</v>
      </c>
      <c r="G28" s="181"/>
      <c r="H28" s="122">
        <f t="shared" si="4"/>
        <v>0</v>
      </c>
      <c r="I28" s="122">
        <f t="shared" si="5"/>
        <v>0</v>
      </c>
      <c r="J28" s="122">
        <f t="shared" si="6"/>
        <v>0</v>
      </c>
      <c r="K28" s="181"/>
      <c r="L28" s="122">
        <f t="shared" si="7"/>
        <v>0</v>
      </c>
      <c r="M28" s="122">
        <f t="shared" si="8"/>
        <v>0</v>
      </c>
      <c r="N28" s="122">
        <f t="shared" si="9"/>
        <v>0</v>
      </c>
      <c r="O28" s="181"/>
    </row>
    <row r="29" spans="1:15">
      <c r="A29" s="145"/>
      <c r="B29" s="96"/>
      <c r="C29" s="187">
        <f t="shared" si="0"/>
        <v>0</v>
      </c>
      <c r="D29" s="175">
        <f t="shared" si="1"/>
        <v>0</v>
      </c>
      <c r="E29" s="122">
        <f t="shared" si="2"/>
        <v>0</v>
      </c>
      <c r="F29" s="122">
        <f t="shared" si="3"/>
        <v>0</v>
      </c>
      <c r="G29" s="123"/>
      <c r="H29" s="122">
        <f t="shared" si="4"/>
        <v>0</v>
      </c>
      <c r="I29" s="122">
        <f t="shared" si="5"/>
        <v>0</v>
      </c>
      <c r="J29" s="122">
        <f t="shared" si="6"/>
        <v>0</v>
      </c>
      <c r="K29" s="123"/>
      <c r="L29" s="122">
        <f t="shared" si="7"/>
        <v>0</v>
      </c>
      <c r="M29" s="122">
        <f t="shared" si="8"/>
        <v>0</v>
      </c>
      <c r="N29" s="122">
        <f t="shared" si="9"/>
        <v>0</v>
      </c>
      <c r="O29" s="123"/>
    </row>
    <row r="30" spans="1:15">
      <c r="A30" s="144"/>
      <c r="B30" s="96"/>
      <c r="C30" s="187">
        <f t="shared" si="0"/>
        <v>0</v>
      </c>
      <c r="D30" s="175">
        <f t="shared" si="1"/>
        <v>0</v>
      </c>
      <c r="E30" s="122">
        <f t="shared" si="2"/>
        <v>0</v>
      </c>
      <c r="F30" s="122">
        <f t="shared" si="3"/>
        <v>0</v>
      </c>
      <c r="G30" s="181"/>
      <c r="H30" s="122">
        <f t="shared" si="4"/>
        <v>0</v>
      </c>
      <c r="I30" s="122">
        <f t="shared" si="5"/>
        <v>0</v>
      </c>
      <c r="J30" s="122">
        <f t="shared" si="6"/>
        <v>0</v>
      </c>
      <c r="K30" s="181"/>
      <c r="L30" s="122">
        <f t="shared" si="7"/>
        <v>0</v>
      </c>
      <c r="M30" s="122">
        <f t="shared" si="8"/>
        <v>0</v>
      </c>
      <c r="N30" s="122">
        <f t="shared" si="9"/>
        <v>0</v>
      </c>
      <c r="O30" s="181"/>
    </row>
    <row r="31" spans="1:15" hidden="1">
      <c r="A31" s="144"/>
      <c r="B31" s="96"/>
      <c r="C31" s="187">
        <f t="shared" ref="C31:C37" si="10">SUM(E31:O31)</f>
        <v>0</v>
      </c>
      <c r="D31" s="175">
        <f t="shared" ref="D31:D70" si="11">SUM(E31:O31)-MIN(E31:I31)</f>
        <v>0</v>
      </c>
      <c r="E31" s="122">
        <f t="shared" ref="E31:E37" si="12">IFERROR(VLOOKUP(B31,$B$93:$C$134,2,FALSE),0)</f>
        <v>0</v>
      </c>
      <c r="F31" s="122">
        <f t="shared" ref="F31:F37" si="13">IFERROR(VLOOKUP(B31,$F$93:$G$134,2,FALSE),0)</f>
        <v>0</v>
      </c>
      <c r="G31" s="181"/>
      <c r="H31" s="122">
        <f t="shared" ref="H31:H37" si="14">IFERROR(VLOOKUP(B31,$J$93:$K$134,2,FALSE),0)</f>
        <v>0</v>
      </c>
      <c r="I31" s="122">
        <f t="shared" ref="I31:I37" si="15">IFERROR(VLOOKUP(B31,$N$93:$O$134,2,FALSE),0)</f>
        <v>0</v>
      </c>
      <c r="J31" s="122">
        <f t="shared" ref="J31:J37" si="16">IFERROR(VLOOKUP(B31,$R$93:$S$134,2,FALSE),0)</f>
        <v>0</v>
      </c>
      <c r="K31" s="181"/>
      <c r="L31" s="122">
        <f t="shared" ref="L31:L37" si="17">IFERROR(VLOOKUP(B31,$V$93:$W$134,2,FALSE),0)</f>
        <v>0</v>
      </c>
      <c r="M31" s="122">
        <f t="shared" ref="M31:M37" si="18">IFERROR(VLOOKUP(B31,$Z$93:$AA$134,2,FALSE),0)</f>
        <v>0</v>
      </c>
      <c r="N31" s="122">
        <f t="shared" ref="N31:N37" si="19">IFERROR(VLOOKUP(B31,$AD$93:$AE$134,2,FALSE),0)</f>
        <v>0</v>
      </c>
      <c r="O31" s="181"/>
    </row>
    <row r="32" spans="1:15" hidden="1">
      <c r="A32" s="144"/>
      <c r="B32" s="96"/>
      <c r="C32" s="187">
        <f t="shared" si="10"/>
        <v>0</v>
      </c>
      <c r="D32" s="175">
        <f t="shared" si="11"/>
        <v>0</v>
      </c>
      <c r="E32" s="122">
        <f t="shared" si="12"/>
        <v>0</v>
      </c>
      <c r="F32" s="122">
        <f t="shared" si="13"/>
        <v>0</v>
      </c>
      <c r="G32" s="123"/>
      <c r="H32" s="122">
        <f t="shared" si="14"/>
        <v>0</v>
      </c>
      <c r="I32" s="122">
        <f t="shared" si="15"/>
        <v>0</v>
      </c>
      <c r="J32" s="122">
        <f t="shared" si="16"/>
        <v>0</v>
      </c>
      <c r="K32" s="123"/>
      <c r="L32" s="122">
        <f t="shared" si="17"/>
        <v>0</v>
      </c>
      <c r="M32" s="122">
        <f t="shared" si="18"/>
        <v>0</v>
      </c>
      <c r="N32" s="122">
        <f t="shared" si="19"/>
        <v>0</v>
      </c>
      <c r="O32" s="123"/>
    </row>
    <row r="33" spans="1:15" hidden="1">
      <c r="A33" s="144"/>
      <c r="B33" s="96"/>
      <c r="C33" s="187">
        <f t="shared" si="10"/>
        <v>0</v>
      </c>
      <c r="D33" s="175">
        <f t="shared" si="11"/>
        <v>0</v>
      </c>
      <c r="E33" s="122">
        <f t="shared" si="12"/>
        <v>0</v>
      </c>
      <c r="F33" s="122">
        <f t="shared" si="13"/>
        <v>0</v>
      </c>
      <c r="G33" s="123"/>
      <c r="H33" s="122">
        <f t="shared" si="14"/>
        <v>0</v>
      </c>
      <c r="I33" s="122">
        <f t="shared" si="15"/>
        <v>0</v>
      </c>
      <c r="J33" s="122">
        <f t="shared" si="16"/>
        <v>0</v>
      </c>
      <c r="K33" s="123"/>
      <c r="L33" s="122">
        <f t="shared" si="17"/>
        <v>0</v>
      </c>
      <c r="M33" s="122">
        <f t="shared" si="18"/>
        <v>0</v>
      </c>
      <c r="N33" s="122">
        <f t="shared" si="19"/>
        <v>0</v>
      </c>
      <c r="O33" s="123"/>
    </row>
    <row r="34" spans="1:15" hidden="1">
      <c r="A34" s="144"/>
      <c r="B34" s="96"/>
      <c r="C34" s="187">
        <f t="shared" si="10"/>
        <v>0</v>
      </c>
      <c r="D34" s="175">
        <f t="shared" si="11"/>
        <v>0</v>
      </c>
      <c r="E34" s="122">
        <f t="shared" si="12"/>
        <v>0</v>
      </c>
      <c r="F34" s="122">
        <f t="shared" si="13"/>
        <v>0</v>
      </c>
      <c r="G34" s="123"/>
      <c r="H34" s="122">
        <f t="shared" si="14"/>
        <v>0</v>
      </c>
      <c r="I34" s="122">
        <f t="shared" si="15"/>
        <v>0</v>
      </c>
      <c r="J34" s="122">
        <f t="shared" si="16"/>
        <v>0</v>
      </c>
      <c r="K34" s="123"/>
      <c r="L34" s="122">
        <f t="shared" si="17"/>
        <v>0</v>
      </c>
      <c r="M34" s="122">
        <f t="shared" si="18"/>
        <v>0</v>
      </c>
      <c r="N34" s="122">
        <f t="shared" si="19"/>
        <v>0</v>
      </c>
      <c r="O34" s="123"/>
    </row>
    <row r="35" spans="1:15" hidden="1">
      <c r="A35" s="144"/>
      <c r="B35" s="96"/>
      <c r="C35" s="187">
        <f t="shared" si="10"/>
        <v>0</v>
      </c>
      <c r="D35" s="175">
        <f t="shared" si="11"/>
        <v>0</v>
      </c>
      <c r="E35" s="122">
        <f t="shared" si="12"/>
        <v>0</v>
      </c>
      <c r="F35" s="122">
        <f t="shared" si="13"/>
        <v>0</v>
      </c>
      <c r="G35" s="123"/>
      <c r="H35" s="122">
        <f t="shared" si="14"/>
        <v>0</v>
      </c>
      <c r="I35" s="122">
        <f t="shared" si="15"/>
        <v>0</v>
      </c>
      <c r="J35" s="122">
        <f t="shared" si="16"/>
        <v>0</v>
      </c>
      <c r="K35" s="123"/>
      <c r="L35" s="122">
        <f t="shared" si="17"/>
        <v>0</v>
      </c>
      <c r="M35" s="122">
        <f t="shared" si="18"/>
        <v>0</v>
      </c>
      <c r="N35" s="122">
        <f t="shared" si="19"/>
        <v>0</v>
      </c>
      <c r="O35" s="123"/>
    </row>
    <row r="36" spans="1:15" hidden="1">
      <c r="A36" s="144"/>
      <c r="B36" s="96"/>
      <c r="C36" s="187">
        <f t="shared" si="10"/>
        <v>0</v>
      </c>
      <c r="D36" s="175">
        <f t="shared" si="11"/>
        <v>0</v>
      </c>
      <c r="E36" s="122">
        <f t="shared" si="12"/>
        <v>0</v>
      </c>
      <c r="F36" s="122">
        <f t="shared" si="13"/>
        <v>0</v>
      </c>
      <c r="G36" s="181"/>
      <c r="H36" s="122">
        <f t="shared" si="14"/>
        <v>0</v>
      </c>
      <c r="I36" s="122">
        <f t="shared" si="15"/>
        <v>0</v>
      </c>
      <c r="J36" s="122">
        <f t="shared" si="16"/>
        <v>0</v>
      </c>
      <c r="K36" s="181"/>
      <c r="L36" s="122">
        <f t="shared" si="17"/>
        <v>0</v>
      </c>
      <c r="M36" s="122">
        <f t="shared" si="18"/>
        <v>0</v>
      </c>
      <c r="N36" s="122">
        <f t="shared" si="19"/>
        <v>0</v>
      </c>
      <c r="O36" s="181"/>
    </row>
    <row r="37" spans="1:15" hidden="1">
      <c r="A37" s="144"/>
      <c r="B37" s="96"/>
      <c r="C37" s="187">
        <f t="shared" si="10"/>
        <v>0</v>
      </c>
      <c r="D37" s="175">
        <f t="shared" si="11"/>
        <v>0</v>
      </c>
      <c r="E37" s="122">
        <f t="shared" si="12"/>
        <v>0</v>
      </c>
      <c r="F37" s="122">
        <f t="shared" si="13"/>
        <v>0</v>
      </c>
      <c r="G37" s="123"/>
      <c r="H37" s="122">
        <f t="shared" si="14"/>
        <v>0</v>
      </c>
      <c r="I37" s="122">
        <f t="shared" si="15"/>
        <v>0</v>
      </c>
      <c r="J37" s="122">
        <f t="shared" si="16"/>
        <v>0</v>
      </c>
      <c r="K37" s="123"/>
      <c r="L37" s="122">
        <f t="shared" si="17"/>
        <v>0</v>
      </c>
      <c r="M37" s="122">
        <f t="shared" si="18"/>
        <v>0</v>
      </c>
      <c r="N37" s="122">
        <f t="shared" si="19"/>
        <v>0</v>
      </c>
      <c r="O37" s="123"/>
    </row>
    <row r="38" spans="1:15" hidden="1">
      <c r="A38" s="144"/>
      <c r="B38" s="96"/>
      <c r="C38" s="187">
        <f t="shared" ref="C38:C69" si="20">SUM(E38:O38)</f>
        <v>0</v>
      </c>
      <c r="D38" s="175">
        <f t="shared" si="11"/>
        <v>0</v>
      </c>
      <c r="E38" s="122">
        <f t="shared" ref="E38:E69" si="21">IFERROR(VLOOKUP(B38,$B$93:$C$134,2,FALSE),0)</f>
        <v>0</v>
      </c>
      <c r="F38" s="122">
        <f t="shared" ref="F38:F69" si="22">IFERROR(VLOOKUP(B38,$F$93:$G$134,2,FALSE),0)</f>
        <v>0</v>
      </c>
      <c r="G38" s="181"/>
      <c r="H38" s="122">
        <f t="shared" ref="H38:H69" si="23">IFERROR(VLOOKUP(B38,$J$93:$K$134,2,FALSE),0)</f>
        <v>0</v>
      </c>
      <c r="I38" s="122">
        <f t="shared" ref="I38:I69" si="24">IFERROR(VLOOKUP(B38,$N$93:$O$134,2,FALSE),0)</f>
        <v>0</v>
      </c>
      <c r="J38" s="122">
        <f t="shared" ref="J38:J69" si="25">IFERROR(VLOOKUP(B38,$R$93:$S$134,2,FALSE),0)</f>
        <v>0</v>
      </c>
      <c r="K38" s="181"/>
      <c r="L38" s="122">
        <f t="shared" ref="L38:L69" si="26">IFERROR(VLOOKUP(B38,$V$93:$W$134,2,FALSE),0)</f>
        <v>0</v>
      </c>
      <c r="M38" s="122">
        <f t="shared" ref="M38:M69" si="27">IFERROR(VLOOKUP(B38,$Z$93:$AA$134,2,FALSE),0)</f>
        <v>0</v>
      </c>
      <c r="N38" s="122">
        <f t="shared" ref="N38:N69" si="28">IFERROR(VLOOKUP(B38,$AD$93:$AE$134,2,FALSE),0)</f>
        <v>0</v>
      </c>
      <c r="O38" s="181"/>
    </row>
    <row r="39" spans="1:15" hidden="1">
      <c r="A39" s="144"/>
      <c r="B39" s="96"/>
      <c r="C39" s="187">
        <f t="shared" si="20"/>
        <v>0</v>
      </c>
      <c r="D39" s="175">
        <f t="shared" si="11"/>
        <v>0</v>
      </c>
      <c r="E39" s="122">
        <f t="shared" si="21"/>
        <v>0</v>
      </c>
      <c r="F39" s="122">
        <f t="shared" si="22"/>
        <v>0</v>
      </c>
      <c r="G39" s="123"/>
      <c r="H39" s="122">
        <f t="shared" si="23"/>
        <v>0</v>
      </c>
      <c r="I39" s="122">
        <f t="shared" si="24"/>
        <v>0</v>
      </c>
      <c r="J39" s="122">
        <f t="shared" si="25"/>
        <v>0</v>
      </c>
      <c r="K39" s="123"/>
      <c r="L39" s="122">
        <f t="shared" si="26"/>
        <v>0</v>
      </c>
      <c r="M39" s="122">
        <f t="shared" si="27"/>
        <v>0</v>
      </c>
      <c r="N39" s="122">
        <f t="shared" si="28"/>
        <v>0</v>
      </c>
      <c r="O39" s="123"/>
    </row>
    <row r="40" spans="1:15" hidden="1">
      <c r="A40" s="144"/>
      <c r="B40" s="96"/>
      <c r="C40" s="187">
        <f t="shared" si="20"/>
        <v>0</v>
      </c>
      <c r="D40" s="175">
        <f t="shared" si="11"/>
        <v>0</v>
      </c>
      <c r="E40" s="122">
        <f t="shared" si="21"/>
        <v>0</v>
      </c>
      <c r="F40" s="122">
        <f t="shared" si="22"/>
        <v>0</v>
      </c>
      <c r="G40" s="181"/>
      <c r="H40" s="122">
        <f t="shared" si="23"/>
        <v>0</v>
      </c>
      <c r="I40" s="122">
        <f t="shared" si="24"/>
        <v>0</v>
      </c>
      <c r="J40" s="122">
        <f t="shared" si="25"/>
        <v>0</v>
      </c>
      <c r="K40" s="181"/>
      <c r="L40" s="122">
        <f t="shared" si="26"/>
        <v>0</v>
      </c>
      <c r="M40" s="122">
        <f t="shared" si="27"/>
        <v>0</v>
      </c>
      <c r="N40" s="122">
        <f t="shared" si="28"/>
        <v>0</v>
      </c>
      <c r="O40" s="181"/>
    </row>
    <row r="41" spans="1:15" hidden="1">
      <c r="A41" s="144"/>
      <c r="B41" s="96"/>
      <c r="C41" s="187">
        <f t="shared" si="20"/>
        <v>0</v>
      </c>
      <c r="D41" s="175">
        <f t="shared" si="11"/>
        <v>0</v>
      </c>
      <c r="E41" s="122">
        <f t="shared" si="21"/>
        <v>0</v>
      </c>
      <c r="F41" s="122">
        <f t="shared" si="22"/>
        <v>0</v>
      </c>
      <c r="G41" s="181"/>
      <c r="H41" s="122">
        <f t="shared" si="23"/>
        <v>0</v>
      </c>
      <c r="I41" s="122">
        <f t="shared" si="24"/>
        <v>0</v>
      </c>
      <c r="J41" s="122">
        <f t="shared" si="25"/>
        <v>0</v>
      </c>
      <c r="K41" s="181"/>
      <c r="L41" s="122">
        <f t="shared" si="26"/>
        <v>0</v>
      </c>
      <c r="M41" s="122">
        <f t="shared" si="27"/>
        <v>0</v>
      </c>
      <c r="N41" s="122">
        <f t="shared" si="28"/>
        <v>0</v>
      </c>
      <c r="O41" s="181"/>
    </row>
    <row r="42" spans="1:15" hidden="1">
      <c r="A42" s="144"/>
      <c r="B42" s="96"/>
      <c r="C42" s="187">
        <f t="shared" si="20"/>
        <v>0</v>
      </c>
      <c r="D42" s="175">
        <f t="shared" si="11"/>
        <v>0</v>
      </c>
      <c r="E42" s="122">
        <f t="shared" si="21"/>
        <v>0</v>
      </c>
      <c r="F42" s="122">
        <f t="shared" si="22"/>
        <v>0</v>
      </c>
      <c r="G42" s="181"/>
      <c r="H42" s="122">
        <f t="shared" si="23"/>
        <v>0</v>
      </c>
      <c r="I42" s="122">
        <f t="shared" si="24"/>
        <v>0</v>
      </c>
      <c r="J42" s="122">
        <f t="shared" si="25"/>
        <v>0</v>
      </c>
      <c r="K42" s="181"/>
      <c r="L42" s="122">
        <f t="shared" si="26"/>
        <v>0</v>
      </c>
      <c r="M42" s="122">
        <f t="shared" si="27"/>
        <v>0</v>
      </c>
      <c r="N42" s="122">
        <f t="shared" si="28"/>
        <v>0</v>
      </c>
      <c r="O42" s="181"/>
    </row>
    <row r="43" spans="1:15" hidden="1">
      <c r="A43" s="144"/>
      <c r="B43" s="96"/>
      <c r="C43" s="187">
        <f t="shared" si="20"/>
        <v>0</v>
      </c>
      <c r="D43" s="175">
        <f t="shared" si="11"/>
        <v>0</v>
      </c>
      <c r="E43" s="122">
        <f t="shared" si="21"/>
        <v>0</v>
      </c>
      <c r="F43" s="122">
        <f t="shared" si="22"/>
        <v>0</v>
      </c>
      <c r="G43" s="181"/>
      <c r="H43" s="122">
        <f t="shared" si="23"/>
        <v>0</v>
      </c>
      <c r="I43" s="122">
        <f t="shared" si="24"/>
        <v>0</v>
      </c>
      <c r="J43" s="122">
        <f t="shared" si="25"/>
        <v>0</v>
      </c>
      <c r="K43" s="181"/>
      <c r="L43" s="122">
        <f t="shared" si="26"/>
        <v>0</v>
      </c>
      <c r="M43" s="122">
        <f t="shared" si="27"/>
        <v>0</v>
      </c>
      <c r="N43" s="122">
        <f t="shared" si="28"/>
        <v>0</v>
      </c>
      <c r="O43" s="181"/>
    </row>
    <row r="44" spans="1:15" hidden="1">
      <c r="A44" s="144"/>
      <c r="B44" s="96"/>
      <c r="C44" s="187">
        <f t="shared" si="20"/>
        <v>0</v>
      </c>
      <c r="D44" s="175">
        <f t="shared" si="11"/>
        <v>0</v>
      </c>
      <c r="E44" s="122">
        <f t="shared" si="21"/>
        <v>0</v>
      </c>
      <c r="F44" s="122">
        <f t="shared" si="22"/>
        <v>0</v>
      </c>
      <c r="G44" s="181"/>
      <c r="H44" s="122">
        <f t="shared" si="23"/>
        <v>0</v>
      </c>
      <c r="I44" s="122">
        <f t="shared" si="24"/>
        <v>0</v>
      </c>
      <c r="J44" s="122">
        <f t="shared" si="25"/>
        <v>0</v>
      </c>
      <c r="K44" s="181"/>
      <c r="L44" s="122">
        <f t="shared" si="26"/>
        <v>0</v>
      </c>
      <c r="M44" s="122">
        <f t="shared" si="27"/>
        <v>0</v>
      </c>
      <c r="N44" s="122">
        <f t="shared" si="28"/>
        <v>0</v>
      </c>
      <c r="O44" s="181"/>
    </row>
    <row r="45" spans="1:15" hidden="1">
      <c r="A45" s="144"/>
      <c r="B45" s="96"/>
      <c r="C45" s="187">
        <f t="shared" si="20"/>
        <v>0</v>
      </c>
      <c r="D45" s="175">
        <f t="shared" si="11"/>
        <v>0</v>
      </c>
      <c r="E45" s="122">
        <f t="shared" si="21"/>
        <v>0</v>
      </c>
      <c r="F45" s="122">
        <f t="shared" si="22"/>
        <v>0</v>
      </c>
      <c r="G45" s="123"/>
      <c r="H45" s="122">
        <f t="shared" si="23"/>
        <v>0</v>
      </c>
      <c r="I45" s="122">
        <f t="shared" si="24"/>
        <v>0</v>
      </c>
      <c r="J45" s="122">
        <f t="shared" si="25"/>
        <v>0</v>
      </c>
      <c r="K45" s="123"/>
      <c r="L45" s="122">
        <f t="shared" si="26"/>
        <v>0</v>
      </c>
      <c r="M45" s="122">
        <f t="shared" si="27"/>
        <v>0</v>
      </c>
      <c r="N45" s="122">
        <f t="shared" si="28"/>
        <v>0</v>
      </c>
      <c r="O45" s="123"/>
    </row>
    <row r="46" spans="1:15" hidden="1">
      <c r="A46" s="144"/>
      <c r="B46" s="96"/>
      <c r="C46" s="187">
        <f t="shared" si="20"/>
        <v>0</v>
      </c>
      <c r="D46" s="175">
        <f t="shared" si="11"/>
        <v>0</v>
      </c>
      <c r="E46" s="122">
        <f t="shared" si="21"/>
        <v>0</v>
      </c>
      <c r="F46" s="122">
        <f t="shared" si="22"/>
        <v>0</v>
      </c>
      <c r="G46" s="123"/>
      <c r="H46" s="122">
        <f t="shared" si="23"/>
        <v>0</v>
      </c>
      <c r="I46" s="122">
        <f t="shared" si="24"/>
        <v>0</v>
      </c>
      <c r="J46" s="122">
        <f t="shared" si="25"/>
        <v>0</v>
      </c>
      <c r="K46" s="123"/>
      <c r="L46" s="122">
        <f t="shared" si="26"/>
        <v>0</v>
      </c>
      <c r="M46" s="122">
        <f t="shared" si="27"/>
        <v>0</v>
      </c>
      <c r="N46" s="122">
        <f t="shared" si="28"/>
        <v>0</v>
      </c>
      <c r="O46" s="123"/>
    </row>
    <row r="47" spans="1:15" hidden="1">
      <c r="A47" s="144"/>
      <c r="B47" s="96"/>
      <c r="C47" s="187">
        <f t="shared" si="20"/>
        <v>0</v>
      </c>
      <c r="D47" s="175">
        <f t="shared" si="11"/>
        <v>0</v>
      </c>
      <c r="E47" s="122">
        <f t="shared" si="21"/>
        <v>0</v>
      </c>
      <c r="F47" s="122">
        <f t="shared" si="22"/>
        <v>0</v>
      </c>
      <c r="G47" s="123"/>
      <c r="H47" s="122">
        <f t="shared" si="23"/>
        <v>0</v>
      </c>
      <c r="I47" s="122">
        <f t="shared" si="24"/>
        <v>0</v>
      </c>
      <c r="J47" s="122">
        <f t="shared" si="25"/>
        <v>0</v>
      </c>
      <c r="K47" s="123"/>
      <c r="L47" s="122">
        <f t="shared" si="26"/>
        <v>0</v>
      </c>
      <c r="M47" s="122">
        <f t="shared" si="27"/>
        <v>0</v>
      </c>
      <c r="N47" s="122">
        <f t="shared" si="28"/>
        <v>0</v>
      </c>
      <c r="O47" s="123"/>
    </row>
    <row r="48" spans="1:15" hidden="1">
      <c r="A48" s="144"/>
      <c r="B48" s="96"/>
      <c r="C48" s="187">
        <f t="shared" si="20"/>
        <v>0</v>
      </c>
      <c r="D48" s="175">
        <f t="shared" si="11"/>
        <v>0</v>
      </c>
      <c r="E48" s="122">
        <f t="shared" si="21"/>
        <v>0</v>
      </c>
      <c r="F48" s="122">
        <f t="shared" si="22"/>
        <v>0</v>
      </c>
      <c r="G48" s="181"/>
      <c r="H48" s="122">
        <f t="shared" si="23"/>
        <v>0</v>
      </c>
      <c r="I48" s="122">
        <f t="shared" si="24"/>
        <v>0</v>
      </c>
      <c r="J48" s="122">
        <f t="shared" si="25"/>
        <v>0</v>
      </c>
      <c r="K48" s="181"/>
      <c r="L48" s="122">
        <f t="shared" si="26"/>
        <v>0</v>
      </c>
      <c r="M48" s="122">
        <f t="shared" si="27"/>
        <v>0</v>
      </c>
      <c r="N48" s="122">
        <f t="shared" si="28"/>
        <v>0</v>
      </c>
      <c r="O48" s="181"/>
    </row>
    <row r="49" spans="1:15" hidden="1">
      <c r="A49" s="144"/>
      <c r="B49" s="96"/>
      <c r="C49" s="187">
        <f t="shared" si="20"/>
        <v>0</v>
      </c>
      <c r="D49" s="175">
        <f t="shared" si="11"/>
        <v>0</v>
      </c>
      <c r="E49" s="122">
        <f t="shared" si="21"/>
        <v>0</v>
      </c>
      <c r="F49" s="122">
        <f t="shared" si="22"/>
        <v>0</v>
      </c>
      <c r="G49" s="181"/>
      <c r="H49" s="122">
        <f t="shared" si="23"/>
        <v>0</v>
      </c>
      <c r="I49" s="122">
        <f t="shared" si="24"/>
        <v>0</v>
      </c>
      <c r="J49" s="122">
        <f t="shared" si="25"/>
        <v>0</v>
      </c>
      <c r="K49" s="181"/>
      <c r="L49" s="122">
        <f t="shared" si="26"/>
        <v>0</v>
      </c>
      <c r="M49" s="122">
        <f t="shared" si="27"/>
        <v>0</v>
      </c>
      <c r="N49" s="122">
        <f t="shared" si="28"/>
        <v>0</v>
      </c>
      <c r="O49" s="181"/>
    </row>
    <row r="50" spans="1:15" hidden="1">
      <c r="A50" s="144"/>
      <c r="B50" s="96"/>
      <c r="C50" s="187">
        <f t="shared" si="20"/>
        <v>0</v>
      </c>
      <c r="D50" s="175">
        <f t="shared" si="11"/>
        <v>0</v>
      </c>
      <c r="E50" s="122">
        <f t="shared" si="21"/>
        <v>0</v>
      </c>
      <c r="F50" s="122">
        <f t="shared" si="22"/>
        <v>0</v>
      </c>
      <c r="G50" s="181"/>
      <c r="H50" s="122">
        <f t="shared" si="23"/>
        <v>0</v>
      </c>
      <c r="I50" s="122">
        <f t="shared" si="24"/>
        <v>0</v>
      </c>
      <c r="J50" s="122">
        <f t="shared" si="25"/>
        <v>0</v>
      </c>
      <c r="K50" s="181"/>
      <c r="L50" s="122">
        <f t="shared" si="26"/>
        <v>0</v>
      </c>
      <c r="M50" s="122">
        <f t="shared" si="27"/>
        <v>0</v>
      </c>
      <c r="N50" s="122">
        <f t="shared" si="28"/>
        <v>0</v>
      </c>
      <c r="O50" s="181"/>
    </row>
    <row r="51" spans="1:15" hidden="1">
      <c r="A51" s="144"/>
      <c r="B51" s="96"/>
      <c r="C51" s="187">
        <f t="shared" si="20"/>
        <v>0</v>
      </c>
      <c r="D51" s="175">
        <f t="shared" si="11"/>
        <v>0</v>
      </c>
      <c r="E51" s="122">
        <f t="shared" si="21"/>
        <v>0</v>
      </c>
      <c r="F51" s="122">
        <f t="shared" si="22"/>
        <v>0</v>
      </c>
      <c r="G51" s="123"/>
      <c r="H51" s="122">
        <f t="shared" si="23"/>
        <v>0</v>
      </c>
      <c r="I51" s="122">
        <f t="shared" si="24"/>
        <v>0</v>
      </c>
      <c r="J51" s="122">
        <f t="shared" si="25"/>
        <v>0</v>
      </c>
      <c r="K51" s="123"/>
      <c r="L51" s="122">
        <f t="shared" si="26"/>
        <v>0</v>
      </c>
      <c r="M51" s="122">
        <f t="shared" si="27"/>
        <v>0</v>
      </c>
      <c r="N51" s="122">
        <f t="shared" si="28"/>
        <v>0</v>
      </c>
      <c r="O51" s="123"/>
    </row>
    <row r="52" spans="1:15" hidden="1">
      <c r="A52" s="144"/>
      <c r="B52" s="96"/>
      <c r="C52" s="187">
        <f t="shared" si="20"/>
        <v>0</v>
      </c>
      <c r="D52" s="175">
        <f t="shared" si="11"/>
        <v>0</v>
      </c>
      <c r="E52" s="122">
        <f t="shared" si="21"/>
        <v>0</v>
      </c>
      <c r="F52" s="122">
        <f t="shared" si="22"/>
        <v>0</v>
      </c>
      <c r="G52" s="181"/>
      <c r="H52" s="122">
        <f t="shared" si="23"/>
        <v>0</v>
      </c>
      <c r="I52" s="122">
        <f t="shared" si="24"/>
        <v>0</v>
      </c>
      <c r="J52" s="122">
        <f t="shared" si="25"/>
        <v>0</v>
      </c>
      <c r="K52" s="181"/>
      <c r="L52" s="122">
        <f t="shared" si="26"/>
        <v>0</v>
      </c>
      <c r="M52" s="122">
        <f t="shared" si="27"/>
        <v>0</v>
      </c>
      <c r="N52" s="122">
        <f t="shared" si="28"/>
        <v>0</v>
      </c>
      <c r="O52" s="181"/>
    </row>
    <row r="53" spans="1:15" hidden="1">
      <c r="A53" s="144"/>
      <c r="B53" s="96"/>
      <c r="C53" s="187">
        <f t="shared" si="20"/>
        <v>0</v>
      </c>
      <c r="D53" s="175">
        <f t="shared" si="11"/>
        <v>0</v>
      </c>
      <c r="E53" s="122">
        <f t="shared" si="21"/>
        <v>0</v>
      </c>
      <c r="F53" s="122">
        <f t="shared" si="22"/>
        <v>0</v>
      </c>
      <c r="G53" s="123"/>
      <c r="H53" s="122">
        <f t="shared" si="23"/>
        <v>0</v>
      </c>
      <c r="I53" s="122">
        <f t="shared" si="24"/>
        <v>0</v>
      </c>
      <c r="J53" s="122">
        <f t="shared" si="25"/>
        <v>0</v>
      </c>
      <c r="K53" s="123"/>
      <c r="L53" s="122">
        <f t="shared" si="26"/>
        <v>0</v>
      </c>
      <c r="M53" s="122">
        <f t="shared" si="27"/>
        <v>0</v>
      </c>
      <c r="N53" s="122">
        <f t="shared" si="28"/>
        <v>0</v>
      </c>
      <c r="O53" s="123"/>
    </row>
    <row r="54" spans="1:15" hidden="1">
      <c r="A54" s="144"/>
      <c r="B54" s="96"/>
      <c r="C54" s="187">
        <f t="shared" si="20"/>
        <v>0</v>
      </c>
      <c r="D54" s="175">
        <f t="shared" si="11"/>
        <v>0</v>
      </c>
      <c r="E54" s="122">
        <f t="shared" si="21"/>
        <v>0</v>
      </c>
      <c r="F54" s="122">
        <f t="shared" si="22"/>
        <v>0</v>
      </c>
      <c r="G54" s="181"/>
      <c r="H54" s="122">
        <f t="shared" si="23"/>
        <v>0</v>
      </c>
      <c r="I54" s="122">
        <f t="shared" si="24"/>
        <v>0</v>
      </c>
      <c r="J54" s="122">
        <f t="shared" si="25"/>
        <v>0</v>
      </c>
      <c r="K54" s="181"/>
      <c r="L54" s="122">
        <f t="shared" si="26"/>
        <v>0</v>
      </c>
      <c r="M54" s="122">
        <f t="shared" si="27"/>
        <v>0</v>
      </c>
      <c r="N54" s="122">
        <f t="shared" si="28"/>
        <v>0</v>
      </c>
      <c r="O54" s="181"/>
    </row>
    <row r="55" spans="1:15" hidden="1">
      <c r="A55" s="144"/>
      <c r="B55" s="96"/>
      <c r="C55" s="187">
        <f t="shared" si="20"/>
        <v>0</v>
      </c>
      <c r="D55" s="175">
        <f t="shared" si="11"/>
        <v>0</v>
      </c>
      <c r="E55" s="122">
        <f t="shared" si="21"/>
        <v>0</v>
      </c>
      <c r="F55" s="122">
        <f t="shared" si="22"/>
        <v>0</v>
      </c>
      <c r="G55" s="181"/>
      <c r="H55" s="122">
        <f t="shared" si="23"/>
        <v>0</v>
      </c>
      <c r="I55" s="122">
        <f t="shared" si="24"/>
        <v>0</v>
      </c>
      <c r="J55" s="122">
        <f t="shared" si="25"/>
        <v>0</v>
      </c>
      <c r="K55" s="181"/>
      <c r="L55" s="122">
        <f t="shared" si="26"/>
        <v>0</v>
      </c>
      <c r="M55" s="122">
        <f t="shared" si="27"/>
        <v>0</v>
      </c>
      <c r="N55" s="122">
        <f t="shared" si="28"/>
        <v>0</v>
      </c>
      <c r="O55" s="181"/>
    </row>
    <row r="56" spans="1:15" hidden="1">
      <c r="A56" s="144"/>
      <c r="B56" s="96"/>
      <c r="C56" s="187">
        <f t="shared" si="20"/>
        <v>0</v>
      </c>
      <c r="D56" s="175">
        <f t="shared" si="11"/>
        <v>0</v>
      </c>
      <c r="E56" s="122">
        <f t="shared" si="21"/>
        <v>0</v>
      </c>
      <c r="F56" s="122">
        <f t="shared" si="22"/>
        <v>0</v>
      </c>
      <c r="G56" s="181"/>
      <c r="H56" s="122">
        <f t="shared" si="23"/>
        <v>0</v>
      </c>
      <c r="I56" s="122">
        <f t="shared" si="24"/>
        <v>0</v>
      </c>
      <c r="J56" s="122">
        <f t="shared" si="25"/>
        <v>0</v>
      </c>
      <c r="K56" s="181"/>
      <c r="L56" s="122">
        <f t="shared" si="26"/>
        <v>0</v>
      </c>
      <c r="M56" s="122">
        <f t="shared" si="27"/>
        <v>0</v>
      </c>
      <c r="N56" s="122">
        <f t="shared" si="28"/>
        <v>0</v>
      </c>
      <c r="O56" s="181"/>
    </row>
    <row r="57" spans="1:15" hidden="1">
      <c r="A57" s="144"/>
      <c r="B57" s="96"/>
      <c r="C57" s="187">
        <f t="shared" si="20"/>
        <v>0</v>
      </c>
      <c r="D57" s="175">
        <f t="shared" si="11"/>
        <v>0</v>
      </c>
      <c r="E57" s="122">
        <f t="shared" si="21"/>
        <v>0</v>
      </c>
      <c r="F57" s="122">
        <f t="shared" si="22"/>
        <v>0</v>
      </c>
      <c r="G57" s="181"/>
      <c r="H57" s="122">
        <f t="shared" si="23"/>
        <v>0</v>
      </c>
      <c r="I57" s="122">
        <f t="shared" si="24"/>
        <v>0</v>
      </c>
      <c r="J57" s="122">
        <f t="shared" si="25"/>
        <v>0</v>
      </c>
      <c r="K57" s="181"/>
      <c r="L57" s="122">
        <f t="shared" si="26"/>
        <v>0</v>
      </c>
      <c r="M57" s="122">
        <f t="shared" si="27"/>
        <v>0</v>
      </c>
      <c r="N57" s="122">
        <f t="shared" si="28"/>
        <v>0</v>
      </c>
      <c r="O57" s="181"/>
    </row>
    <row r="58" spans="1:15" hidden="1">
      <c r="A58" s="144"/>
      <c r="B58" s="96"/>
      <c r="C58" s="187">
        <f t="shared" si="20"/>
        <v>0</v>
      </c>
      <c r="D58" s="175">
        <f t="shared" si="11"/>
        <v>0</v>
      </c>
      <c r="E58" s="122">
        <f t="shared" si="21"/>
        <v>0</v>
      </c>
      <c r="F58" s="122">
        <f t="shared" si="22"/>
        <v>0</v>
      </c>
      <c r="G58" s="123"/>
      <c r="H58" s="122">
        <f t="shared" si="23"/>
        <v>0</v>
      </c>
      <c r="I58" s="122">
        <f t="shared" si="24"/>
        <v>0</v>
      </c>
      <c r="J58" s="122">
        <f t="shared" si="25"/>
        <v>0</v>
      </c>
      <c r="K58" s="123"/>
      <c r="L58" s="122">
        <f t="shared" si="26"/>
        <v>0</v>
      </c>
      <c r="M58" s="122">
        <f t="shared" si="27"/>
        <v>0</v>
      </c>
      <c r="N58" s="122">
        <f t="shared" si="28"/>
        <v>0</v>
      </c>
      <c r="O58" s="123"/>
    </row>
    <row r="59" spans="1:15" hidden="1">
      <c r="A59" s="144"/>
      <c r="B59" s="96"/>
      <c r="C59" s="187">
        <f t="shared" si="20"/>
        <v>0</v>
      </c>
      <c r="D59" s="175">
        <f t="shared" si="11"/>
        <v>0</v>
      </c>
      <c r="E59" s="122">
        <f t="shared" si="21"/>
        <v>0</v>
      </c>
      <c r="F59" s="122">
        <f t="shared" si="22"/>
        <v>0</v>
      </c>
      <c r="G59" s="181"/>
      <c r="H59" s="122">
        <f t="shared" si="23"/>
        <v>0</v>
      </c>
      <c r="I59" s="122">
        <f t="shared" si="24"/>
        <v>0</v>
      </c>
      <c r="J59" s="122">
        <f t="shared" si="25"/>
        <v>0</v>
      </c>
      <c r="K59" s="181"/>
      <c r="L59" s="122">
        <f t="shared" si="26"/>
        <v>0</v>
      </c>
      <c r="M59" s="122">
        <f t="shared" si="27"/>
        <v>0</v>
      </c>
      <c r="N59" s="122">
        <f t="shared" si="28"/>
        <v>0</v>
      </c>
      <c r="O59" s="181"/>
    </row>
    <row r="60" spans="1:15" hidden="1">
      <c r="A60" s="144"/>
      <c r="B60" s="96"/>
      <c r="C60" s="187">
        <f t="shared" si="20"/>
        <v>0</v>
      </c>
      <c r="D60" s="175">
        <f t="shared" si="11"/>
        <v>0</v>
      </c>
      <c r="E60" s="122">
        <f t="shared" si="21"/>
        <v>0</v>
      </c>
      <c r="F60" s="122">
        <f t="shared" si="22"/>
        <v>0</v>
      </c>
      <c r="G60" s="181"/>
      <c r="H60" s="122">
        <f t="shared" si="23"/>
        <v>0</v>
      </c>
      <c r="I60" s="122">
        <f t="shared" si="24"/>
        <v>0</v>
      </c>
      <c r="J60" s="122">
        <f t="shared" si="25"/>
        <v>0</v>
      </c>
      <c r="K60" s="181"/>
      <c r="L60" s="122">
        <f t="shared" si="26"/>
        <v>0</v>
      </c>
      <c r="M60" s="122">
        <f t="shared" si="27"/>
        <v>0</v>
      </c>
      <c r="N60" s="122">
        <f t="shared" si="28"/>
        <v>0</v>
      </c>
      <c r="O60" s="181"/>
    </row>
    <row r="61" spans="1:15" hidden="1">
      <c r="A61" s="144"/>
      <c r="B61" s="96"/>
      <c r="C61" s="187">
        <f t="shared" si="20"/>
        <v>0</v>
      </c>
      <c r="D61" s="175">
        <f t="shared" si="11"/>
        <v>0</v>
      </c>
      <c r="E61" s="122">
        <f t="shared" si="21"/>
        <v>0</v>
      </c>
      <c r="F61" s="122">
        <f t="shared" si="22"/>
        <v>0</v>
      </c>
      <c r="G61" s="181"/>
      <c r="H61" s="122">
        <f t="shared" si="23"/>
        <v>0</v>
      </c>
      <c r="I61" s="122">
        <f t="shared" si="24"/>
        <v>0</v>
      </c>
      <c r="J61" s="122">
        <f t="shared" si="25"/>
        <v>0</v>
      </c>
      <c r="K61" s="181"/>
      <c r="L61" s="122">
        <f t="shared" si="26"/>
        <v>0</v>
      </c>
      <c r="M61" s="122">
        <f t="shared" si="27"/>
        <v>0</v>
      </c>
      <c r="N61" s="122">
        <f t="shared" si="28"/>
        <v>0</v>
      </c>
      <c r="O61" s="181"/>
    </row>
    <row r="62" spans="1:15" hidden="1">
      <c r="A62" s="144"/>
      <c r="B62" s="96"/>
      <c r="C62" s="187">
        <f t="shared" si="20"/>
        <v>0</v>
      </c>
      <c r="D62" s="175">
        <f t="shared" si="11"/>
        <v>0</v>
      </c>
      <c r="E62" s="122">
        <f t="shared" si="21"/>
        <v>0</v>
      </c>
      <c r="F62" s="122">
        <f t="shared" si="22"/>
        <v>0</v>
      </c>
      <c r="G62" s="123"/>
      <c r="H62" s="122">
        <f t="shared" si="23"/>
        <v>0</v>
      </c>
      <c r="I62" s="122">
        <f t="shared" si="24"/>
        <v>0</v>
      </c>
      <c r="J62" s="122">
        <f t="shared" si="25"/>
        <v>0</v>
      </c>
      <c r="K62" s="123"/>
      <c r="L62" s="122">
        <f t="shared" si="26"/>
        <v>0</v>
      </c>
      <c r="M62" s="122">
        <f t="shared" si="27"/>
        <v>0</v>
      </c>
      <c r="N62" s="122">
        <f t="shared" si="28"/>
        <v>0</v>
      </c>
      <c r="O62" s="123"/>
    </row>
    <row r="63" spans="1:15" hidden="1">
      <c r="A63" s="144"/>
      <c r="B63" s="96"/>
      <c r="C63" s="187">
        <f t="shared" si="20"/>
        <v>0</v>
      </c>
      <c r="D63" s="175">
        <f t="shared" si="11"/>
        <v>0</v>
      </c>
      <c r="E63" s="122">
        <f t="shared" si="21"/>
        <v>0</v>
      </c>
      <c r="F63" s="122">
        <f t="shared" si="22"/>
        <v>0</v>
      </c>
      <c r="G63" s="181"/>
      <c r="H63" s="122">
        <f t="shared" si="23"/>
        <v>0</v>
      </c>
      <c r="I63" s="122">
        <f t="shared" si="24"/>
        <v>0</v>
      </c>
      <c r="J63" s="122">
        <f t="shared" si="25"/>
        <v>0</v>
      </c>
      <c r="K63" s="181"/>
      <c r="L63" s="122">
        <f t="shared" si="26"/>
        <v>0</v>
      </c>
      <c r="M63" s="122">
        <f t="shared" si="27"/>
        <v>0</v>
      </c>
      <c r="N63" s="122">
        <f t="shared" si="28"/>
        <v>0</v>
      </c>
      <c r="O63" s="181"/>
    </row>
    <row r="64" spans="1:15" hidden="1">
      <c r="A64" s="144"/>
      <c r="B64" s="96"/>
      <c r="C64" s="187">
        <f t="shared" si="20"/>
        <v>0</v>
      </c>
      <c r="D64" s="175">
        <f t="shared" si="11"/>
        <v>0</v>
      </c>
      <c r="E64" s="122">
        <f t="shared" si="21"/>
        <v>0</v>
      </c>
      <c r="F64" s="122">
        <f t="shared" si="22"/>
        <v>0</v>
      </c>
      <c r="G64" s="123"/>
      <c r="H64" s="122">
        <f t="shared" si="23"/>
        <v>0</v>
      </c>
      <c r="I64" s="122">
        <f t="shared" si="24"/>
        <v>0</v>
      </c>
      <c r="J64" s="122">
        <f t="shared" si="25"/>
        <v>0</v>
      </c>
      <c r="K64" s="123"/>
      <c r="L64" s="122">
        <f t="shared" si="26"/>
        <v>0</v>
      </c>
      <c r="M64" s="122">
        <f t="shared" si="27"/>
        <v>0</v>
      </c>
      <c r="N64" s="122">
        <f t="shared" si="28"/>
        <v>0</v>
      </c>
      <c r="O64" s="123"/>
    </row>
    <row r="65" spans="1:15" hidden="1">
      <c r="A65" s="144"/>
      <c r="B65" s="96"/>
      <c r="C65" s="187">
        <f t="shared" si="20"/>
        <v>0</v>
      </c>
      <c r="D65" s="175">
        <f t="shared" si="11"/>
        <v>0</v>
      </c>
      <c r="E65" s="122">
        <f t="shared" si="21"/>
        <v>0</v>
      </c>
      <c r="F65" s="122">
        <f t="shared" si="22"/>
        <v>0</v>
      </c>
      <c r="G65" s="181"/>
      <c r="H65" s="122">
        <f t="shared" si="23"/>
        <v>0</v>
      </c>
      <c r="I65" s="122">
        <f t="shared" si="24"/>
        <v>0</v>
      </c>
      <c r="J65" s="122">
        <f t="shared" si="25"/>
        <v>0</v>
      </c>
      <c r="K65" s="181"/>
      <c r="L65" s="122">
        <f t="shared" si="26"/>
        <v>0</v>
      </c>
      <c r="M65" s="122">
        <f t="shared" si="27"/>
        <v>0</v>
      </c>
      <c r="N65" s="122">
        <f t="shared" si="28"/>
        <v>0</v>
      </c>
      <c r="O65" s="181"/>
    </row>
    <row r="66" spans="1:15" hidden="1">
      <c r="A66" s="144"/>
      <c r="B66" s="96"/>
      <c r="C66" s="187">
        <f t="shared" si="20"/>
        <v>0</v>
      </c>
      <c r="D66" s="175">
        <f t="shared" si="11"/>
        <v>0</v>
      </c>
      <c r="E66" s="122">
        <f t="shared" si="21"/>
        <v>0</v>
      </c>
      <c r="F66" s="122">
        <f t="shared" si="22"/>
        <v>0</v>
      </c>
      <c r="G66" s="181"/>
      <c r="H66" s="122">
        <f t="shared" si="23"/>
        <v>0</v>
      </c>
      <c r="I66" s="122">
        <f t="shared" si="24"/>
        <v>0</v>
      </c>
      <c r="J66" s="122">
        <f t="shared" si="25"/>
        <v>0</v>
      </c>
      <c r="K66" s="181"/>
      <c r="L66" s="122">
        <f t="shared" si="26"/>
        <v>0</v>
      </c>
      <c r="M66" s="122">
        <f t="shared" si="27"/>
        <v>0</v>
      </c>
      <c r="N66" s="122">
        <f t="shared" si="28"/>
        <v>0</v>
      </c>
      <c r="O66" s="181"/>
    </row>
    <row r="67" spans="1:15" hidden="1">
      <c r="A67" s="144"/>
      <c r="B67" s="96"/>
      <c r="C67" s="187">
        <f t="shared" si="20"/>
        <v>0</v>
      </c>
      <c r="D67" s="175">
        <f t="shared" si="11"/>
        <v>0</v>
      </c>
      <c r="E67" s="122">
        <f t="shared" si="21"/>
        <v>0</v>
      </c>
      <c r="F67" s="122">
        <f t="shared" si="22"/>
        <v>0</v>
      </c>
      <c r="G67" s="181"/>
      <c r="H67" s="122">
        <f t="shared" si="23"/>
        <v>0</v>
      </c>
      <c r="I67" s="122">
        <f t="shared" si="24"/>
        <v>0</v>
      </c>
      <c r="J67" s="122">
        <f t="shared" si="25"/>
        <v>0</v>
      </c>
      <c r="K67" s="181"/>
      <c r="L67" s="122">
        <f t="shared" si="26"/>
        <v>0</v>
      </c>
      <c r="M67" s="122">
        <f t="shared" si="27"/>
        <v>0</v>
      </c>
      <c r="N67" s="122">
        <f t="shared" si="28"/>
        <v>0</v>
      </c>
      <c r="O67" s="181"/>
    </row>
    <row r="68" spans="1:15" hidden="1">
      <c r="A68" s="144"/>
      <c r="B68" s="96"/>
      <c r="C68" s="187">
        <f t="shared" si="20"/>
        <v>0</v>
      </c>
      <c r="D68" s="175">
        <f t="shared" si="11"/>
        <v>0</v>
      </c>
      <c r="E68" s="122">
        <f t="shared" si="21"/>
        <v>0</v>
      </c>
      <c r="F68" s="122">
        <f t="shared" si="22"/>
        <v>0</v>
      </c>
      <c r="G68" s="181"/>
      <c r="H68" s="122">
        <f t="shared" si="23"/>
        <v>0</v>
      </c>
      <c r="I68" s="122">
        <f t="shared" si="24"/>
        <v>0</v>
      </c>
      <c r="J68" s="122">
        <f t="shared" si="25"/>
        <v>0</v>
      </c>
      <c r="K68" s="181"/>
      <c r="L68" s="122">
        <f t="shared" si="26"/>
        <v>0</v>
      </c>
      <c r="M68" s="122">
        <f t="shared" si="27"/>
        <v>0</v>
      </c>
      <c r="N68" s="122">
        <f t="shared" si="28"/>
        <v>0</v>
      </c>
      <c r="O68" s="181"/>
    </row>
    <row r="69" spans="1:15" hidden="1">
      <c r="A69" s="144"/>
      <c r="B69" s="96"/>
      <c r="C69" s="187">
        <f t="shared" si="20"/>
        <v>0</v>
      </c>
      <c r="D69" s="175">
        <f t="shared" si="11"/>
        <v>0</v>
      </c>
      <c r="E69" s="122">
        <f t="shared" si="21"/>
        <v>0</v>
      </c>
      <c r="F69" s="122">
        <f t="shared" si="22"/>
        <v>0</v>
      </c>
      <c r="G69" s="181"/>
      <c r="H69" s="122">
        <f t="shared" si="23"/>
        <v>0</v>
      </c>
      <c r="I69" s="122">
        <f t="shared" si="24"/>
        <v>0</v>
      </c>
      <c r="J69" s="122">
        <f t="shared" si="25"/>
        <v>0</v>
      </c>
      <c r="K69" s="181"/>
      <c r="L69" s="122">
        <f t="shared" si="26"/>
        <v>0</v>
      </c>
      <c r="M69" s="122">
        <f t="shared" si="27"/>
        <v>0</v>
      </c>
      <c r="N69" s="122">
        <f t="shared" si="28"/>
        <v>0</v>
      </c>
      <c r="O69" s="181"/>
    </row>
    <row r="70" spans="1:15" hidden="1">
      <c r="A70" s="144"/>
      <c r="B70" s="96"/>
      <c r="C70" s="187">
        <f t="shared" ref="C70:C84" si="29">SUM(E70:O70)</f>
        <v>0</v>
      </c>
      <c r="D70" s="175">
        <f t="shared" si="11"/>
        <v>0</v>
      </c>
      <c r="E70" s="122">
        <f t="shared" ref="E70:E84" si="30">IFERROR(VLOOKUP(B70,$B$93:$C$134,2,FALSE),0)</f>
        <v>0</v>
      </c>
      <c r="F70" s="122">
        <f t="shared" ref="F70:F84" si="31">IFERROR(VLOOKUP(B70,$F$93:$G$134,2,FALSE),0)</f>
        <v>0</v>
      </c>
      <c r="G70" s="181"/>
      <c r="H70" s="122">
        <f t="shared" ref="H70:H84" si="32">IFERROR(VLOOKUP(B70,$J$93:$K$134,2,FALSE),0)</f>
        <v>0</v>
      </c>
      <c r="I70" s="122">
        <f t="shared" ref="I70:I84" si="33">IFERROR(VLOOKUP(B70,$N$93:$O$134,2,FALSE),0)</f>
        <v>0</v>
      </c>
      <c r="J70" s="122">
        <f t="shared" ref="J70:J84" si="34">IFERROR(VLOOKUP(B70,$R$93:$S$134,2,FALSE),0)</f>
        <v>0</v>
      </c>
      <c r="K70" s="181"/>
      <c r="L70" s="122">
        <f t="shared" ref="L70:L84" si="35">IFERROR(VLOOKUP(B70,$V$93:$W$134,2,FALSE),0)</f>
        <v>0</v>
      </c>
      <c r="M70" s="122">
        <f t="shared" ref="M70:M84" si="36">IFERROR(VLOOKUP(B70,$Z$93:$AA$134,2,FALSE),0)</f>
        <v>0</v>
      </c>
      <c r="N70" s="122">
        <f t="shared" ref="N70:N84" si="37">IFERROR(VLOOKUP(B70,$AD$93:$AE$134,2,FALSE),0)</f>
        <v>0</v>
      </c>
      <c r="O70" s="181"/>
    </row>
    <row r="71" spans="1:15" hidden="1">
      <c r="A71" s="144"/>
      <c r="B71" s="96"/>
      <c r="C71" s="187">
        <f t="shared" si="29"/>
        <v>0</v>
      </c>
      <c r="D71" s="175">
        <f t="shared" ref="D71:D84" si="38">SUM(E71:O71)-MIN(E71:I71)</f>
        <v>0</v>
      </c>
      <c r="E71" s="122">
        <f t="shared" si="30"/>
        <v>0</v>
      </c>
      <c r="F71" s="122">
        <f t="shared" si="31"/>
        <v>0</v>
      </c>
      <c r="G71" s="181"/>
      <c r="H71" s="122">
        <f t="shared" si="32"/>
        <v>0</v>
      </c>
      <c r="I71" s="122">
        <f t="shared" si="33"/>
        <v>0</v>
      </c>
      <c r="J71" s="122">
        <f t="shared" si="34"/>
        <v>0</v>
      </c>
      <c r="K71" s="181"/>
      <c r="L71" s="122">
        <f t="shared" si="35"/>
        <v>0</v>
      </c>
      <c r="M71" s="122">
        <f t="shared" si="36"/>
        <v>0</v>
      </c>
      <c r="N71" s="122">
        <f t="shared" si="37"/>
        <v>0</v>
      </c>
      <c r="O71" s="181"/>
    </row>
    <row r="72" spans="1:15" hidden="1">
      <c r="A72" s="144"/>
      <c r="B72" s="96"/>
      <c r="C72" s="187">
        <f t="shared" si="29"/>
        <v>0</v>
      </c>
      <c r="D72" s="175">
        <f t="shared" si="38"/>
        <v>0</v>
      </c>
      <c r="E72" s="122">
        <f t="shared" si="30"/>
        <v>0</v>
      </c>
      <c r="F72" s="122">
        <f t="shared" si="31"/>
        <v>0</v>
      </c>
      <c r="G72" s="181"/>
      <c r="H72" s="122">
        <f t="shared" si="32"/>
        <v>0</v>
      </c>
      <c r="I72" s="122">
        <f t="shared" si="33"/>
        <v>0</v>
      </c>
      <c r="J72" s="122">
        <f t="shared" si="34"/>
        <v>0</v>
      </c>
      <c r="K72" s="181"/>
      <c r="L72" s="122">
        <f t="shared" si="35"/>
        <v>0</v>
      </c>
      <c r="M72" s="122">
        <f t="shared" si="36"/>
        <v>0</v>
      </c>
      <c r="N72" s="122">
        <f t="shared" si="37"/>
        <v>0</v>
      </c>
      <c r="O72" s="181"/>
    </row>
    <row r="73" spans="1:15" hidden="1">
      <c r="A73" s="144"/>
      <c r="B73" s="96"/>
      <c r="C73" s="187">
        <f t="shared" si="29"/>
        <v>0</v>
      </c>
      <c r="D73" s="175">
        <f t="shared" si="38"/>
        <v>0</v>
      </c>
      <c r="E73" s="122">
        <f t="shared" si="30"/>
        <v>0</v>
      </c>
      <c r="F73" s="122">
        <f t="shared" si="31"/>
        <v>0</v>
      </c>
      <c r="G73" s="181"/>
      <c r="H73" s="122">
        <f t="shared" si="32"/>
        <v>0</v>
      </c>
      <c r="I73" s="122">
        <f t="shared" si="33"/>
        <v>0</v>
      </c>
      <c r="J73" s="122">
        <f t="shared" si="34"/>
        <v>0</v>
      </c>
      <c r="K73" s="181"/>
      <c r="L73" s="122">
        <f t="shared" si="35"/>
        <v>0</v>
      </c>
      <c r="M73" s="122">
        <f t="shared" si="36"/>
        <v>0</v>
      </c>
      <c r="N73" s="122">
        <f t="shared" si="37"/>
        <v>0</v>
      </c>
      <c r="O73" s="181"/>
    </row>
    <row r="74" spans="1:15" hidden="1">
      <c r="A74" s="144"/>
      <c r="B74" s="96"/>
      <c r="C74" s="187">
        <f t="shared" si="29"/>
        <v>0</v>
      </c>
      <c r="D74" s="175">
        <f t="shared" si="38"/>
        <v>0</v>
      </c>
      <c r="E74" s="122">
        <f t="shared" si="30"/>
        <v>0</v>
      </c>
      <c r="F74" s="122">
        <f t="shared" si="31"/>
        <v>0</v>
      </c>
      <c r="G74" s="181"/>
      <c r="H74" s="122">
        <f t="shared" si="32"/>
        <v>0</v>
      </c>
      <c r="I74" s="122">
        <f t="shared" si="33"/>
        <v>0</v>
      </c>
      <c r="J74" s="122">
        <f t="shared" si="34"/>
        <v>0</v>
      </c>
      <c r="K74" s="181"/>
      <c r="L74" s="122">
        <f t="shared" si="35"/>
        <v>0</v>
      </c>
      <c r="M74" s="122">
        <f t="shared" si="36"/>
        <v>0</v>
      </c>
      <c r="N74" s="122">
        <f t="shared" si="37"/>
        <v>0</v>
      </c>
      <c r="O74" s="181"/>
    </row>
    <row r="75" spans="1:15" hidden="1">
      <c r="A75" s="144"/>
      <c r="B75" s="96"/>
      <c r="C75" s="187">
        <f t="shared" si="29"/>
        <v>0</v>
      </c>
      <c r="D75" s="175">
        <f t="shared" si="38"/>
        <v>0</v>
      </c>
      <c r="E75" s="122">
        <f t="shared" si="30"/>
        <v>0</v>
      </c>
      <c r="F75" s="122">
        <f t="shared" si="31"/>
        <v>0</v>
      </c>
      <c r="G75" s="181"/>
      <c r="H75" s="122">
        <f t="shared" si="32"/>
        <v>0</v>
      </c>
      <c r="I75" s="122">
        <f t="shared" si="33"/>
        <v>0</v>
      </c>
      <c r="J75" s="122">
        <f t="shared" si="34"/>
        <v>0</v>
      </c>
      <c r="K75" s="181"/>
      <c r="L75" s="122">
        <f t="shared" si="35"/>
        <v>0</v>
      </c>
      <c r="M75" s="122">
        <f t="shared" si="36"/>
        <v>0</v>
      </c>
      <c r="N75" s="122">
        <f t="shared" si="37"/>
        <v>0</v>
      </c>
      <c r="O75" s="181"/>
    </row>
    <row r="76" spans="1:15" ht="15" hidden="1">
      <c r="A76" s="144"/>
      <c r="B76" s="97"/>
      <c r="C76" s="187">
        <f t="shared" si="29"/>
        <v>0</v>
      </c>
      <c r="D76" s="175">
        <f t="shared" si="38"/>
        <v>0</v>
      </c>
      <c r="E76" s="122">
        <f t="shared" si="30"/>
        <v>0</v>
      </c>
      <c r="F76" s="122">
        <f t="shared" si="31"/>
        <v>0</v>
      </c>
      <c r="G76" s="181"/>
      <c r="H76" s="122">
        <f t="shared" si="32"/>
        <v>0</v>
      </c>
      <c r="I76" s="122">
        <f t="shared" si="33"/>
        <v>0</v>
      </c>
      <c r="J76" s="122">
        <f t="shared" si="34"/>
        <v>0</v>
      </c>
      <c r="K76" s="181"/>
      <c r="L76" s="122">
        <f t="shared" si="35"/>
        <v>0</v>
      </c>
      <c r="M76" s="122">
        <f t="shared" si="36"/>
        <v>0</v>
      </c>
      <c r="N76" s="122">
        <f t="shared" si="37"/>
        <v>0</v>
      </c>
      <c r="O76" s="181"/>
    </row>
    <row r="77" spans="1:15" ht="15" hidden="1">
      <c r="A77" s="144"/>
      <c r="B77" s="97"/>
      <c r="C77" s="187">
        <f t="shared" si="29"/>
        <v>0</v>
      </c>
      <c r="D77" s="175">
        <f t="shared" si="38"/>
        <v>0</v>
      </c>
      <c r="E77" s="122">
        <f t="shared" si="30"/>
        <v>0</v>
      </c>
      <c r="F77" s="122">
        <f t="shared" si="31"/>
        <v>0</v>
      </c>
      <c r="G77" s="181"/>
      <c r="H77" s="122">
        <f t="shared" si="32"/>
        <v>0</v>
      </c>
      <c r="I77" s="122">
        <f t="shared" si="33"/>
        <v>0</v>
      </c>
      <c r="J77" s="122">
        <f t="shared" si="34"/>
        <v>0</v>
      </c>
      <c r="K77" s="181"/>
      <c r="L77" s="122">
        <f t="shared" si="35"/>
        <v>0</v>
      </c>
      <c r="M77" s="122">
        <f t="shared" si="36"/>
        <v>0</v>
      </c>
      <c r="N77" s="122">
        <f t="shared" si="37"/>
        <v>0</v>
      </c>
      <c r="O77" s="181"/>
    </row>
    <row r="78" spans="1:15" ht="15" hidden="1">
      <c r="A78" s="144"/>
      <c r="B78" s="97"/>
      <c r="C78" s="187">
        <f t="shared" si="29"/>
        <v>0</v>
      </c>
      <c r="D78" s="175">
        <f t="shared" si="38"/>
        <v>0</v>
      </c>
      <c r="E78" s="122">
        <f t="shared" si="30"/>
        <v>0</v>
      </c>
      <c r="F78" s="122">
        <f t="shared" si="31"/>
        <v>0</v>
      </c>
      <c r="G78" s="181"/>
      <c r="H78" s="122">
        <f t="shared" si="32"/>
        <v>0</v>
      </c>
      <c r="I78" s="122">
        <f t="shared" si="33"/>
        <v>0</v>
      </c>
      <c r="J78" s="122">
        <f t="shared" si="34"/>
        <v>0</v>
      </c>
      <c r="K78" s="181"/>
      <c r="L78" s="122">
        <f t="shared" si="35"/>
        <v>0</v>
      </c>
      <c r="M78" s="122">
        <f t="shared" si="36"/>
        <v>0</v>
      </c>
      <c r="N78" s="122">
        <f t="shared" si="37"/>
        <v>0</v>
      </c>
      <c r="O78" s="181"/>
    </row>
    <row r="79" spans="1:15" ht="15" hidden="1">
      <c r="A79" s="144"/>
      <c r="B79" s="97"/>
      <c r="C79" s="187">
        <f t="shared" si="29"/>
        <v>0</v>
      </c>
      <c r="D79" s="175">
        <f t="shared" si="38"/>
        <v>0</v>
      </c>
      <c r="E79" s="122">
        <f t="shared" si="30"/>
        <v>0</v>
      </c>
      <c r="F79" s="122">
        <f t="shared" si="31"/>
        <v>0</v>
      </c>
      <c r="G79" s="181"/>
      <c r="H79" s="122">
        <f t="shared" si="32"/>
        <v>0</v>
      </c>
      <c r="I79" s="122">
        <f t="shared" si="33"/>
        <v>0</v>
      </c>
      <c r="J79" s="122">
        <f t="shared" si="34"/>
        <v>0</v>
      </c>
      <c r="K79" s="181"/>
      <c r="L79" s="122">
        <f t="shared" si="35"/>
        <v>0</v>
      </c>
      <c r="M79" s="122">
        <f t="shared" si="36"/>
        <v>0</v>
      </c>
      <c r="N79" s="122">
        <f t="shared" si="37"/>
        <v>0</v>
      </c>
      <c r="O79" s="181"/>
    </row>
    <row r="80" spans="1:15" ht="15" hidden="1">
      <c r="A80" s="144"/>
      <c r="B80" s="97"/>
      <c r="C80" s="187">
        <f t="shared" si="29"/>
        <v>0</v>
      </c>
      <c r="D80" s="175">
        <f t="shared" si="38"/>
        <v>0</v>
      </c>
      <c r="E80" s="122">
        <f t="shared" si="30"/>
        <v>0</v>
      </c>
      <c r="F80" s="122">
        <f t="shared" si="31"/>
        <v>0</v>
      </c>
      <c r="G80" s="181"/>
      <c r="H80" s="122">
        <f t="shared" si="32"/>
        <v>0</v>
      </c>
      <c r="I80" s="122">
        <f t="shared" si="33"/>
        <v>0</v>
      </c>
      <c r="J80" s="122">
        <f t="shared" si="34"/>
        <v>0</v>
      </c>
      <c r="K80" s="181"/>
      <c r="L80" s="122">
        <f t="shared" si="35"/>
        <v>0</v>
      </c>
      <c r="M80" s="122">
        <f t="shared" si="36"/>
        <v>0</v>
      </c>
      <c r="N80" s="122">
        <f t="shared" si="37"/>
        <v>0</v>
      </c>
      <c r="O80" s="181"/>
    </row>
    <row r="81" spans="1:32" ht="15" hidden="1">
      <c r="A81" s="144"/>
      <c r="B81" s="97"/>
      <c r="C81" s="187">
        <f t="shared" si="29"/>
        <v>0</v>
      </c>
      <c r="D81" s="175">
        <f t="shared" si="38"/>
        <v>0</v>
      </c>
      <c r="E81" s="122">
        <f t="shared" si="30"/>
        <v>0</v>
      </c>
      <c r="F81" s="122">
        <f t="shared" si="31"/>
        <v>0</v>
      </c>
      <c r="G81" s="181"/>
      <c r="H81" s="122">
        <f t="shared" si="32"/>
        <v>0</v>
      </c>
      <c r="I81" s="122">
        <f t="shared" si="33"/>
        <v>0</v>
      </c>
      <c r="J81" s="122">
        <f t="shared" si="34"/>
        <v>0</v>
      </c>
      <c r="K81" s="181"/>
      <c r="L81" s="122">
        <f t="shared" si="35"/>
        <v>0</v>
      </c>
      <c r="M81" s="122">
        <f t="shared" si="36"/>
        <v>0</v>
      </c>
      <c r="N81" s="122">
        <f t="shared" si="37"/>
        <v>0</v>
      </c>
      <c r="O81" s="181"/>
    </row>
    <row r="82" spans="1:32" ht="15" hidden="1">
      <c r="A82" s="144"/>
      <c r="B82" s="97"/>
      <c r="C82" s="187">
        <f t="shared" si="29"/>
        <v>0</v>
      </c>
      <c r="D82" s="175">
        <f t="shared" si="38"/>
        <v>0</v>
      </c>
      <c r="E82" s="122">
        <f t="shared" si="30"/>
        <v>0</v>
      </c>
      <c r="F82" s="122">
        <f t="shared" si="31"/>
        <v>0</v>
      </c>
      <c r="G82" s="123"/>
      <c r="H82" s="122">
        <f t="shared" si="32"/>
        <v>0</v>
      </c>
      <c r="I82" s="122">
        <f t="shared" si="33"/>
        <v>0</v>
      </c>
      <c r="J82" s="122">
        <f t="shared" si="34"/>
        <v>0</v>
      </c>
      <c r="K82" s="123"/>
      <c r="L82" s="122">
        <f t="shared" si="35"/>
        <v>0</v>
      </c>
      <c r="M82" s="122">
        <f t="shared" si="36"/>
        <v>0</v>
      </c>
      <c r="N82" s="122">
        <f t="shared" si="37"/>
        <v>0</v>
      </c>
      <c r="O82" s="123"/>
    </row>
    <row r="83" spans="1:32" ht="15" hidden="1">
      <c r="A83" s="144"/>
      <c r="B83" s="97"/>
      <c r="C83" s="187">
        <f t="shared" si="29"/>
        <v>0</v>
      </c>
      <c r="D83" s="175">
        <f t="shared" si="38"/>
        <v>0</v>
      </c>
      <c r="E83" s="122">
        <f t="shared" si="30"/>
        <v>0</v>
      </c>
      <c r="F83" s="122">
        <f t="shared" si="31"/>
        <v>0</v>
      </c>
      <c r="G83" s="123"/>
      <c r="H83" s="122">
        <f t="shared" si="32"/>
        <v>0</v>
      </c>
      <c r="I83" s="122">
        <f t="shared" si="33"/>
        <v>0</v>
      </c>
      <c r="J83" s="122">
        <f t="shared" si="34"/>
        <v>0</v>
      </c>
      <c r="K83" s="123"/>
      <c r="L83" s="122">
        <f t="shared" si="35"/>
        <v>0</v>
      </c>
      <c r="M83" s="122">
        <f t="shared" si="36"/>
        <v>0</v>
      </c>
      <c r="N83" s="122">
        <f t="shared" si="37"/>
        <v>0</v>
      </c>
      <c r="O83" s="123"/>
    </row>
    <row r="84" spans="1:32" ht="15" hidden="1">
      <c r="A84" s="145"/>
      <c r="B84" s="97"/>
      <c r="C84" s="187">
        <f t="shared" si="29"/>
        <v>0</v>
      </c>
      <c r="D84" s="175">
        <f t="shared" si="38"/>
        <v>0</v>
      </c>
      <c r="E84" s="122">
        <f t="shared" si="30"/>
        <v>0</v>
      </c>
      <c r="F84" s="122">
        <f t="shared" si="31"/>
        <v>0</v>
      </c>
      <c r="G84" s="123"/>
      <c r="H84" s="122">
        <f t="shared" si="32"/>
        <v>0</v>
      </c>
      <c r="I84" s="122">
        <f t="shared" si="33"/>
        <v>0</v>
      </c>
      <c r="J84" s="122">
        <f t="shared" si="34"/>
        <v>0</v>
      </c>
      <c r="K84" s="123"/>
      <c r="L84" s="122">
        <f t="shared" si="35"/>
        <v>0</v>
      </c>
      <c r="M84" s="122">
        <f t="shared" si="36"/>
        <v>0</v>
      </c>
      <c r="N84" s="122">
        <f t="shared" si="37"/>
        <v>0</v>
      </c>
      <c r="O84" s="123"/>
    </row>
    <row r="88" spans="1:32" ht="13.5" thickBot="1"/>
    <row r="89" spans="1:32">
      <c r="A89" s="247" t="s">
        <v>152</v>
      </c>
      <c r="B89" s="248"/>
      <c r="C89" s="248"/>
      <c r="D89" s="249"/>
      <c r="E89" s="255" t="s">
        <v>153</v>
      </c>
      <c r="F89" s="256"/>
      <c r="G89" s="256"/>
      <c r="H89" s="257"/>
      <c r="I89" s="255" t="s">
        <v>51</v>
      </c>
      <c r="J89" s="256"/>
      <c r="K89" s="256"/>
      <c r="L89" s="257"/>
      <c r="M89" s="244" t="s">
        <v>154</v>
      </c>
      <c r="N89" s="245"/>
      <c r="O89" s="245"/>
      <c r="P89" s="246"/>
      <c r="Q89" s="244" t="s">
        <v>155</v>
      </c>
      <c r="R89" s="245"/>
      <c r="S89" s="245"/>
      <c r="T89" s="246"/>
      <c r="U89" s="244" t="s">
        <v>156</v>
      </c>
      <c r="V89" s="245"/>
      <c r="W89" s="245"/>
      <c r="X89" s="246"/>
      <c r="Y89" s="244" t="s">
        <v>157</v>
      </c>
      <c r="Z89" s="245"/>
      <c r="AA89" s="245"/>
      <c r="AB89" s="246"/>
      <c r="AC89" s="244" t="s">
        <v>158</v>
      </c>
      <c r="AD89" s="245"/>
      <c r="AE89" s="245"/>
      <c r="AF89" s="246"/>
    </row>
    <row r="90" spans="1:32">
      <c r="A90" s="156"/>
      <c r="B90" s="147"/>
      <c r="C90" s="147"/>
      <c r="E90" s="113"/>
      <c r="H90" s="112"/>
      <c r="I90" s="113"/>
      <c r="L90" s="112"/>
      <c r="M90" s="113"/>
      <c r="P90" s="157"/>
      <c r="Q90" s="105"/>
      <c r="T90" s="157"/>
      <c r="U90" s="105"/>
      <c r="X90" s="157"/>
      <c r="Y90" s="105"/>
      <c r="AB90" s="157"/>
      <c r="AC90" s="105"/>
      <c r="AF90" s="157"/>
    </row>
    <row r="91" spans="1:32">
      <c r="A91" s="105" t="s">
        <v>162</v>
      </c>
      <c r="B91" s="102" t="s">
        <v>159</v>
      </c>
      <c r="C91" s="102" t="s">
        <v>163</v>
      </c>
      <c r="D91" s="112" t="s">
        <v>174</v>
      </c>
      <c r="E91" s="113" t="s">
        <v>162</v>
      </c>
      <c r="F91" s="111" t="s">
        <v>159</v>
      </c>
      <c r="G91" s="111" t="s">
        <v>163</v>
      </c>
      <c r="H91" s="112" t="s">
        <v>174</v>
      </c>
      <c r="I91" s="113" t="s">
        <v>162</v>
      </c>
      <c r="J91" s="111" t="s">
        <v>159</v>
      </c>
      <c r="K91" s="111" t="s">
        <v>163</v>
      </c>
      <c r="L91" s="112" t="s">
        <v>174</v>
      </c>
      <c r="M91" s="113" t="s">
        <v>162</v>
      </c>
      <c r="N91" s="111" t="s">
        <v>159</v>
      </c>
      <c r="O91" s="102" t="s">
        <v>163</v>
      </c>
      <c r="P91" s="106" t="s">
        <v>174</v>
      </c>
      <c r="Q91" s="105" t="s">
        <v>162</v>
      </c>
      <c r="R91" s="102" t="s">
        <v>159</v>
      </c>
      <c r="S91" s="102" t="s">
        <v>163</v>
      </c>
      <c r="T91" s="106" t="s">
        <v>174</v>
      </c>
      <c r="U91" s="105" t="s">
        <v>162</v>
      </c>
      <c r="V91" s="102" t="s">
        <v>159</v>
      </c>
      <c r="W91" s="102" t="s">
        <v>163</v>
      </c>
      <c r="X91" s="106" t="s">
        <v>174</v>
      </c>
      <c r="Y91" s="105" t="s">
        <v>162</v>
      </c>
      <c r="Z91" s="102" t="s">
        <v>159</v>
      </c>
      <c r="AA91" s="102" t="s">
        <v>163</v>
      </c>
      <c r="AB91" s="106" t="s">
        <v>174</v>
      </c>
      <c r="AC91" s="105" t="s">
        <v>162</v>
      </c>
      <c r="AD91" s="102" t="s">
        <v>159</v>
      </c>
      <c r="AE91" s="102" t="s">
        <v>163</v>
      </c>
      <c r="AF91" s="106" t="s">
        <v>174</v>
      </c>
    </row>
    <row r="92" spans="1:32">
      <c r="A92" s="156"/>
      <c r="B92" s="107">
        <f>COUNTA(B93:B136)</f>
        <v>13</v>
      </c>
      <c r="C92" s="147"/>
      <c r="D92" s="112"/>
      <c r="E92" s="113"/>
      <c r="F92" s="114">
        <f>COUNTA(F93:F136)</f>
        <v>8</v>
      </c>
      <c r="H92" s="112"/>
      <c r="I92" s="113"/>
      <c r="J92" s="114">
        <f>COUNTA(J93:J136)</f>
        <v>10</v>
      </c>
      <c r="L92" s="112"/>
      <c r="M92" s="113"/>
      <c r="N92" s="114">
        <f>COUNTA(N93:N136)</f>
        <v>9</v>
      </c>
      <c r="O92" s="147"/>
      <c r="P92" s="157"/>
      <c r="Q92" s="156"/>
      <c r="R92" s="107">
        <f>COUNTA(R93:R136)</f>
        <v>0</v>
      </c>
      <c r="S92" s="147"/>
      <c r="T92" s="157"/>
      <c r="U92" s="156"/>
      <c r="V92" s="107">
        <f>COUNTA(V93:V136)</f>
        <v>0</v>
      </c>
      <c r="W92" s="147"/>
      <c r="X92" s="157"/>
      <c r="Y92" s="156"/>
      <c r="Z92" s="107">
        <f>COUNTA(Z93:Z136)</f>
        <v>0</v>
      </c>
      <c r="AA92" s="147"/>
      <c r="AB92" s="157"/>
      <c r="AC92" s="156"/>
      <c r="AD92" s="107">
        <f>COUNTA(AD93:AD136)</f>
        <v>0</v>
      </c>
      <c r="AE92" s="147"/>
      <c r="AF92" s="157"/>
    </row>
    <row r="93" spans="1:32">
      <c r="A93" s="105">
        <v>1</v>
      </c>
      <c r="B93" s="223" t="s">
        <v>88</v>
      </c>
      <c r="C93" s="102">
        <f>VLOOKUP(B92,'POINTS SCORE'!$B$10:$AI$39,2,FALSE)</f>
        <v>39</v>
      </c>
      <c r="D93" s="111">
        <f>VLOOKUP(B92,'POINTS SCORE'!$B$39:$AI$78,2,FALSE)</f>
        <v>40</v>
      </c>
      <c r="E93" s="113">
        <v>1</v>
      </c>
      <c r="F93" s="223" t="s">
        <v>110</v>
      </c>
      <c r="G93" s="111">
        <f>VLOOKUP(F92,'POINTS SCORE'!$B$10:$AI$39,2,FALSE)</f>
        <v>37</v>
      </c>
      <c r="H93" s="111">
        <f>VLOOKUP(F92,'POINTS SCORE'!$B$39:$AI$78,2,FALSE)</f>
        <v>40</v>
      </c>
      <c r="I93" s="113">
        <v>1</v>
      </c>
      <c r="J93" s="223" t="s">
        <v>110</v>
      </c>
      <c r="K93" s="111">
        <f>VLOOKUP(J92,'POINTS SCORE'!$B$10:$AI$39,2,FALSE)</f>
        <v>38</v>
      </c>
      <c r="L93" s="111">
        <f>VLOOKUP(J92,'POINTS SCORE'!$B$39:$AI$78,2,FALSE)</f>
        <v>40</v>
      </c>
      <c r="M93" s="113">
        <v>1</v>
      </c>
      <c r="N93" s="223" t="s">
        <v>85</v>
      </c>
      <c r="O93" s="102">
        <f>VLOOKUP(N92,'POINTS SCORE'!$B$10:$AI$39,2,FALSE)</f>
        <v>38</v>
      </c>
      <c r="P93" s="102">
        <f>VLOOKUP(N92,'POINTS SCORE'!$B$39:$AI$78,2,FALSE)</f>
        <v>40</v>
      </c>
      <c r="Q93" s="105">
        <v>1</v>
      </c>
      <c r="R93" s="223"/>
      <c r="S93" s="102" t="e">
        <f>VLOOKUP(R92,'POINTS SCORE'!$B$10:$AI$39,2,FALSE)</f>
        <v>#N/A</v>
      </c>
      <c r="T93" s="102" t="e">
        <f>VLOOKUP(R92,'POINTS SCORE'!$B$39:$AI$78,2,FALSE)</f>
        <v>#N/A</v>
      </c>
      <c r="U93" s="105">
        <v>1</v>
      </c>
      <c r="V93" s="223"/>
      <c r="W93" s="102" t="e">
        <f>VLOOKUP(V92,'POINTS SCORE'!$B$10:$AI$39,2,FALSE)</f>
        <v>#N/A</v>
      </c>
      <c r="X93" s="102" t="e">
        <f>VLOOKUP(V92,'POINTS SCORE'!$B$39:$AI$78,2,FALSE)</f>
        <v>#N/A</v>
      </c>
      <c r="Y93" s="105">
        <v>1</v>
      </c>
      <c r="Z93" s="223"/>
      <c r="AA93" s="102" t="e">
        <f>VLOOKUP(Z92,'POINTS SCORE'!$B$10:$AI$39,2,FALSE)</f>
        <v>#N/A</v>
      </c>
      <c r="AB93" s="102" t="e">
        <f>VLOOKUP(Z92,'POINTS SCORE'!$B$39:$AI$78,2,FALSE)</f>
        <v>#N/A</v>
      </c>
      <c r="AC93" s="105">
        <v>1</v>
      </c>
      <c r="AD93" s="223"/>
      <c r="AE93" s="102" t="e">
        <f>VLOOKUP(AD92,'POINTS SCORE'!$B$10:$AI$39,2,FALSE)</f>
        <v>#N/A</v>
      </c>
      <c r="AF93" s="106" t="e">
        <f>VLOOKUP(AD92,'POINTS SCORE'!$B$39:$AI$78,2,FALSE)</f>
        <v>#N/A</v>
      </c>
    </row>
    <row r="94" spans="1:32">
      <c r="A94" s="105">
        <v>2</v>
      </c>
      <c r="B94" s="223" t="s">
        <v>110</v>
      </c>
      <c r="C94" s="102">
        <f>VLOOKUP(B92,'POINTS SCORE'!$B$10:$AI$39,3,FALSE)</f>
        <v>36</v>
      </c>
      <c r="D94" s="111">
        <f>VLOOKUP(B92,'POINTS SCORE'!$B$39:$AI$78,3,FALSE)</f>
        <v>39</v>
      </c>
      <c r="E94" s="113">
        <v>2</v>
      </c>
      <c r="F94" s="223" t="s">
        <v>85</v>
      </c>
      <c r="G94" s="111">
        <f>VLOOKUP(F92,'POINTS SCORE'!$B$10:$AI$39,3,FALSE)</f>
        <v>32</v>
      </c>
      <c r="H94" s="111">
        <f>VLOOKUP(F92,'POINTS SCORE'!$B$39:$AI$78,3,FALSE)</f>
        <v>39</v>
      </c>
      <c r="I94" s="113">
        <v>2</v>
      </c>
      <c r="J94" s="223" t="s">
        <v>85</v>
      </c>
      <c r="K94" s="111">
        <f>VLOOKUP(J92,'POINTS SCORE'!$B$10:$AI$39,3,FALSE)</f>
        <v>34</v>
      </c>
      <c r="L94" s="111">
        <f>VLOOKUP(J92,'POINTS SCORE'!$B$39:$AI$78,3,FALSE)</f>
        <v>39</v>
      </c>
      <c r="M94" s="113">
        <v>2</v>
      </c>
      <c r="N94" s="223" t="s">
        <v>78</v>
      </c>
      <c r="O94" s="102">
        <f>VLOOKUP(N92,'POINTS SCORE'!$B$10:$AI$39,3,FALSE)</f>
        <v>33</v>
      </c>
      <c r="P94" s="102">
        <f>VLOOKUP(N92,'POINTS SCORE'!$B$39:$AI$78,3,FALSE)</f>
        <v>39</v>
      </c>
      <c r="Q94" s="105">
        <v>2</v>
      </c>
      <c r="R94" s="223"/>
      <c r="S94" s="102" t="e">
        <f>VLOOKUP(R92,'POINTS SCORE'!$B$10:$AI$39,3,FALSE)</f>
        <v>#N/A</v>
      </c>
      <c r="T94" s="102" t="e">
        <f>VLOOKUP(R92,'POINTS SCORE'!$B$39:$AI$78,3,FALSE)</f>
        <v>#N/A</v>
      </c>
      <c r="U94" s="105">
        <v>2</v>
      </c>
      <c r="V94" s="223"/>
      <c r="W94" s="102" t="e">
        <f>VLOOKUP(V92,'POINTS SCORE'!$B$10:$AI$39,3,FALSE)</f>
        <v>#N/A</v>
      </c>
      <c r="X94" s="102" t="e">
        <f>VLOOKUP(V92,'POINTS SCORE'!$B$39:$AI$78,3,FALSE)</f>
        <v>#N/A</v>
      </c>
      <c r="Y94" s="105">
        <v>2</v>
      </c>
      <c r="Z94" s="223"/>
      <c r="AA94" s="102" t="e">
        <f>VLOOKUP(Z92,'POINTS SCORE'!$B$10:$AI$39,3,FALSE)</f>
        <v>#N/A</v>
      </c>
      <c r="AB94" s="102" t="e">
        <f>VLOOKUP(Z92,'POINTS SCORE'!$B$39:$AI$78,3,FALSE)</f>
        <v>#N/A</v>
      </c>
      <c r="AC94" s="105">
        <v>2</v>
      </c>
      <c r="AD94" s="223"/>
      <c r="AE94" s="102" t="e">
        <f>VLOOKUP(AD92,'POINTS SCORE'!$B$10:$AI$39,3,FALSE)</f>
        <v>#N/A</v>
      </c>
      <c r="AF94" s="106" t="e">
        <f>VLOOKUP(AD92,'POINTS SCORE'!$B$39:$AI$78,3,FALSE)</f>
        <v>#N/A</v>
      </c>
    </row>
    <row r="95" spans="1:32">
      <c r="A95" s="105">
        <v>3</v>
      </c>
      <c r="B95" s="223" t="s">
        <v>85</v>
      </c>
      <c r="C95" s="102">
        <f>VLOOKUP(B92,'POINTS SCORE'!$B$10:$AI$39,4,FALSE)</f>
        <v>32</v>
      </c>
      <c r="D95" s="111">
        <f>VLOOKUP(B92,'POINTS SCORE'!$B$39:$AI$78,4,FALSE)</f>
        <v>38</v>
      </c>
      <c r="E95" s="113">
        <v>3</v>
      </c>
      <c r="F95" s="223" t="s">
        <v>78</v>
      </c>
      <c r="G95" s="111">
        <f>VLOOKUP(F92,'POINTS SCORE'!$B$10:$AI$39,4,FALSE)</f>
        <v>26</v>
      </c>
      <c r="H95" s="111">
        <f>VLOOKUP(F92,'POINTS SCORE'!$B$39:$AI$78,4,FALSE)</f>
        <v>38</v>
      </c>
      <c r="I95" s="113">
        <v>3</v>
      </c>
      <c r="J95" s="223" t="s">
        <v>98</v>
      </c>
      <c r="K95" s="111">
        <f>VLOOKUP(J92,'POINTS SCORE'!$B$10:$AI$39,4,FALSE)</f>
        <v>28</v>
      </c>
      <c r="L95" s="111">
        <f>VLOOKUP(J92,'POINTS SCORE'!$B$39:$AI$78,4,FALSE)</f>
        <v>38</v>
      </c>
      <c r="M95" s="113">
        <v>3</v>
      </c>
      <c r="N95" s="223" t="s">
        <v>76</v>
      </c>
      <c r="O95" s="102">
        <f>VLOOKUP(N92,'POINTS SCORE'!$B$10:$AI$39,4,FALSE)</f>
        <v>27</v>
      </c>
      <c r="P95" s="102">
        <f>VLOOKUP(N92,'POINTS SCORE'!$B$39:$AI$78,4,FALSE)</f>
        <v>38</v>
      </c>
      <c r="Q95" s="105">
        <v>3</v>
      </c>
      <c r="R95" s="223"/>
      <c r="S95" s="102" t="e">
        <f>VLOOKUP(R92,'POINTS SCORE'!$B$10:$AI$39,4,FALSE)</f>
        <v>#N/A</v>
      </c>
      <c r="T95" s="102" t="e">
        <f>VLOOKUP(R92,'POINTS SCORE'!$B$39:$AI$78,4,FALSE)</f>
        <v>#N/A</v>
      </c>
      <c r="U95" s="105">
        <v>3</v>
      </c>
      <c r="V95" s="223"/>
      <c r="W95" s="102" t="e">
        <f>VLOOKUP(V92,'POINTS SCORE'!$B$10:$AI$39,4,FALSE)</f>
        <v>#N/A</v>
      </c>
      <c r="X95" s="102" t="e">
        <f>VLOOKUP(V92,'POINTS SCORE'!$B$39:$AI$78,4,FALSE)</f>
        <v>#N/A</v>
      </c>
      <c r="Y95" s="105">
        <v>3</v>
      </c>
      <c r="Z95" s="223"/>
      <c r="AA95" s="102" t="e">
        <f>VLOOKUP(Z92,'POINTS SCORE'!$B$10:$AI$39,4,FALSE)</f>
        <v>#N/A</v>
      </c>
      <c r="AB95" s="102" t="e">
        <f>VLOOKUP(Z92,'POINTS SCORE'!$B$39:$AI$78,4,FALSE)</f>
        <v>#N/A</v>
      </c>
      <c r="AC95" s="105">
        <v>3</v>
      </c>
      <c r="AD95" s="223"/>
      <c r="AE95" s="102" t="e">
        <f>VLOOKUP(AD92,'POINTS SCORE'!$B$10:$AI$39,4,FALSE)</f>
        <v>#N/A</v>
      </c>
      <c r="AF95" s="106" t="e">
        <f>VLOOKUP(AD92,'POINTS SCORE'!$B$39:$AI$78,4,FALSE)</f>
        <v>#N/A</v>
      </c>
    </row>
    <row r="96" spans="1:32">
      <c r="A96" s="105">
        <v>4</v>
      </c>
      <c r="B96" s="223" t="s">
        <v>78</v>
      </c>
      <c r="C96" s="102">
        <f>VLOOKUP(B92,'POINTS SCORE'!$B$10:$AI$39,5,FALSE)</f>
        <v>27</v>
      </c>
      <c r="D96" s="111">
        <f>VLOOKUP(B92,'POINTS SCORE'!$B$39:$AI$78,5,FALSE)</f>
        <v>37</v>
      </c>
      <c r="E96" s="113">
        <v>4</v>
      </c>
      <c r="F96" s="223" t="s">
        <v>86</v>
      </c>
      <c r="G96" s="111">
        <f>VLOOKUP(F92,'POINTS SCORE'!$B$10:$AI$39,5,FALSE)</f>
        <v>22</v>
      </c>
      <c r="H96" s="111">
        <f>VLOOKUP(F92,'POINTS SCORE'!$B$39:$AI$78,5,FALSE)</f>
        <v>37</v>
      </c>
      <c r="I96" s="113">
        <v>4</v>
      </c>
      <c r="J96" s="223" t="s">
        <v>78</v>
      </c>
      <c r="K96" s="111">
        <f>VLOOKUP(J92,'POINTS SCORE'!$B$10:$AI$39,5,FALSE)</f>
        <v>24</v>
      </c>
      <c r="L96" s="111">
        <f>VLOOKUP(J92,'POINTS SCORE'!$B$39:$AI$78,5,FALSE)</f>
        <v>37</v>
      </c>
      <c r="M96" s="113">
        <v>4</v>
      </c>
      <c r="N96" s="223" t="s">
        <v>86</v>
      </c>
      <c r="O96" s="102">
        <f>VLOOKUP(N92,'POINTS SCORE'!$B$10:$AI$39,5,FALSE)</f>
        <v>23</v>
      </c>
      <c r="P96" s="102">
        <f>VLOOKUP(N92,'POINTS SCORE'!$B$39:$AI$78,5,FALSE)</f>
        <v>37</v>
      </c>
      <c r="Q96" s="105">
        <v>4</v>
      </c>
      <c r="R96" s="223"/>
      <c r="S96" s="102" t="e">
        <f>VLOOKUP(R92,'POINTS SCORE'!$B$10:$AI$39,5,FALSE)</f>
        <v>#N/A</v>
      </c>
      <c r="T96" s="102" t="e">
        <f>VLOOKUP(R92,'POINTS SCORE'!$B$39:$AI$78,5,FALSE)</f>
        <v>#N/A</v>
      </c>
      <c r="U96" s="105">
        <v>4</v>
      </c>
      <c r="V96" s="223"/>
      <c r="W96" s="102" t="e">
        <f>VLOOKUP(V92,'POINTS SCORE'!$B$10:$AI$39,5,FALSE)</f>
        <v>#N/A</v>
      </c>
      <c r="X96" s="102" t="e">
        <f>VLOOKUP(V92,'POINTS SCORE'!$B$39:$AI$78,5,FALSE)</f>
        <v>#N/A</v>
      </c>
      <c r="Y96" s="105">
        <v>4</v>
      </c>
      <c r="Z96" s="223"/>
      <c r="AA96" s="102" t="e">
        <f>VLOOKUP(Z92,'POINTS SCORE'!$B$10:$AI$39,5,FALSE)</f>
        <v>#N/A</v>
      </c>
      <c r="AB96" s="102" t="e">
        <f>VLOOKUP(Z92,'POINTS SCORE'!$B$39:$AI$78,5,FALSE)</f>
        <v>#N/A</v>
      </c>
      <c r="AC96" s="105">
        <v>4</v>
      </c>
      <c r="AD96" s="223"/>
      <c r="AE96" s="102" t="e">
        <f>VLOOKUP(AD92,'POINTS SCORE'!$B$10:$AI$39,5,FALSE)</f>
        <v>#N/A</v>
      </c>
      <c r="AF96" s="106" t="e">
        <f>VLOOKUP(AD92,'POINTS SCORE'!$B$39:$AI$78,5,FALSE)</f>
        <v>#N/A</v>
      </c>
    </row>
    <row r="97" spans="1:32">
      <c r="A97" s="105">
        <v>5</v>
      </c>
      <c r="B97" s="223" t="s">
        <v>86</v>
      </c>
      <c r="C97" s="102">
        <f>VLOOKUP(B92,'POINTS SCORE'!$B$10:$AI$39,6,FALSE)</f>
        <v>24</v>
      </c>
      <c r="D97" s="111">
        <f>VLOOKUP(B92,'POINTS SCORE'!$B$39:$AI$78,6,FALSE)</f>
        <v>36</v>
      </c>
      <c r="E97" s="113">
        <v>5</v>
      </c>
      <c r="F97" s="223" t="s">
        <v>76</v>
      </c>
      <c r="G97" s="111">
        <f>VLOOKUP(F92,'POINTS SCORE'!$B$10:$AI$39,6,FALSE)</f>
        <v>19</v>
      </c>
      <c r="H97" s="111">
        <f>VLOOKUP(F92,'POINTS SCORE'!$B$39:$AI$78,6,FALSE)</f>
        <v>36</v>
      </c>
      <c r="I97" s="113">
        <v>5</v>
      </c>
      <c r="J97" s="223" t="s">
        <v>86</v>
      </c>
      <c r="K97" s="111">
        <f>VLOOKUP(J92,'POINTS SCORE'!$B$10:$AI$39,6,FALSE)</f>
        <v>21</v>
      </c>
      <c r="L97" s="111">
        <f>VLOOKUP(J92,'POINTS SCORE'!$B$39:$AI$78,6,FALSE)</f>
        <v>36</v>
      </c>
      <c r="M97" s="113">
        <v>5</v>
      </c>
      <c r="N97" s="223" t="s">
        <v>184</v>
      </c>
      <c r="O97" s="102">
        <f>VLOOKUP(N92,'POINTS SCORE'!$B$10:$AI$39,6,FALSE)</f>
        <v>20</v>
      </c>
      <c r="P97" s="102">
        <f>VLOOKUP(N92,'POINTS SCORE'!$B$39:$AI$78,6,FALSE)</f>
        <v>36</v>
      </c>
      <c r="Q97" s="105">
        <v>5</v>
      </c>
      <c r="R97" s="223"/>
      <c r="S97" s="102" t="e">
        <f>VLOOKUP(R92,'POINTS SCORE'!$B$10:$AI$39,6,FALSE)</f>
        <v>#N/A</v>
      </c>
      <c r="T97" s="102" t="e">
        <f>VLOOKUP(R92,'POINTS SCORE'!$B$39:$AI$78,6,FALSE)</f>
        <v>#N/A</v>
      </c>
      <c r="U97" s="105">
        <v>5</v>
      </c>
      <c r="V97" s="223"/>
      <c r="W97" s="102" t="e">
        <f>VLOOKUP(V92,'POINTS SCORE'!$B$10:$AI$39,6,FALSE)</f>
        <v>#N/A</v>
      </c>
      <c r="X97" s="102" t="e">
        <f>VLOOKUP(V92,'POINTS SCORE'!$B$39:$AI$78,6,FALSE)</f>
        <v>#N/A</v>
      </c>
      <c r="Y97" s="105">
        <v>5</v>
      </c>
      <c r="Z97" s="223"/>
      <c r="AA97" s="102" t="e">
        <f>VLOOKUP(Z92,'POINTS SCORE'!$B$10:$AI$39,6,FALSE)</f>
        <v>#N/A</v>
      </c>
      <c r="AB97" s="102" t="e">
        <f>VLOOKUP(Z92,'POINTS SCORE'!$B$39:$AI$78,6,FALSE)</f>
        <v>#N/A</v>
      </c>
      <c r="AC97" s="105">
        <v>5</v>
      </c>
      <c r="AD97" s="223"/>
      <c r="AE97" s="102" t="e">
        <f>VLOOKUP(AD92,'POINTS SCORE'!$B$10:$AI$39,6,FALSE)</f>
        <v>#N/A</v>
      </c>
      <c r="AF97" s="106" t="e">
        <f>VLOOKUP(AD92,'POINTS SCORE'!$B$39:$AI$78,6,FALSE)</f>
        <v>#N/A</v>
      </c>
    </row>
    <row r="98" spans="1:32">
      <c r="A98" s="105">
        <v>6</v>
      </c>
      <c r="B98" s="223" t="s">
        <v>190</v>
      </c>
      <c r="C98" s="102">
        <f>VLOOKUP(B92,'POINTS SCORE'!$B$10:$AI$39,7,FALSE)</f>
        <v>22</v>
      </c>
      <c r="D98" s="111">
        <f>VLOOKUP(B92,'POINTS SCORE'!$B$39:$AI$78,7,FALSE)</f>
        <v>35</v>
      </c>
      <c r="E98" s="113">
        <v>6</v>
      </c>
      <c r="F98" s="223" t="s">
        <v>136</v>
      </c>
      <c r="G98" s="111">
        <f>VLOOKUP(F92,'POINTS SCORE'!$B$10:$AI$39,7,FALSE)</f>
        <v>17</v>
      </c>
      <c r="H98" s="111">
        <f>VLOOKUP(F92,'POINTS SCORE'!$B$39:$AI$78,7,FALSE)</f>
        <v>35</v>
      </c>
      <c r="I98" s="113">
        <v>6</v>
      </c>
      <c r="J98" s="223" t="s">
        <v>76</v>
      </c>
      <c r="K98" s="111">
        <f>VLOOKUP(J92,'POINTS SCORE'!$B$10:$AI$39,7,FALSE)</f>
        <v>19</v>
      </c>
      <c r="L98" s="111">
        <f>VLOOKUP(J92,'POINTS SCORE'!$B$39:$AI$78,7,FALSE)</f>
        <v>35</v>
      </c>
      <c r="M98" s="113">
        <v>6</v>
      </c>
      <c r="N98" s="223" t="s">
        <v>136</v>
      </c>
      <c r="O98" s="102">
        <f>VLOOKUP(N92,'POINTS SCORE'!$B$10:$AI$39,7,FALSE)</f>
        <v>18</v>
      </c>
      <c r="P98" s="102">
        <f>VLOOKUP(N92,'POINTS SCORE'!$B$39:$AI$78,7,FALSE)</f>
        <v>35</v>
      </c>
      <c r="Q98" s="105">
        <v>6</v>
      </c>
      <c r="R98" s="223"/>
      <c r="S98" s="102" t="e">
        <f>VLOOKUP(R92,'POINTS SCORE'!$B$10:$AI$39,7,FALSE)</f>
        <v>#N/A</v>
      </c>
      <c r="T98" s="102" t="e">
        <f>VLOOKUP(R92,'POINTS SCORE'!$B$39:$AI$78,7,FALSE)</f>
        <v>#N/A</v>
      </c>
      <c r="U98" s="105">
        <v>6</v>
      </c>
      <c r="V98" s="223"/>
      <c r="W98" s="102" t="e">
        <f>VLOOKUP(V92,'POINTS SCORE'!$B$10:$AI$39,7,FALSE)</f>
        <v>#N/A</v>
      </c>
      <c r="X98" s="102" t="e">
        <f>VLOOKUP(V92,'POINTS SCORE'!$B$39:$AI$78,7,FALSE)</f>
        <v>#N/A</v>
      </c>
      <c r="Y98" s="105">
        <v>6</v>
      </c>
      <c r="Z98" s="223"/>
      <c r="AA98" s="102" t="e">
        <f>VLOOKUP(Z92,'POINTS SCORE'!$B$10:$AI$39,7,FALSE)</f>
        <v>#N/A</v>
      </c>
      <c r="AB98" s="102" t="e">
        <f>VLOOKUP(Z92,'POINTS SCORE'!$B$39:$AI$78,7,FALSE)</f>
        <v>#N/A</v>
      </c>
      <c r="AC98" s="105">
        <v>6</v>
      </c>
      <c r="AD98" s="223"/>
      <c r="AE98" s="102" t="e">
        <f>VLOOKUP(AD92,'POINTS SCORE'!$B$10:$AI$39,7,FALSE)</f>
        <v>#N/A</v>
      </c>
      <c r="AF98" s="106" t="e">
        <f>VLOOKUP(AD92,'POINTS SCORE'!$B$39:$AI$78,7,FALSE)</f>
        <v>#N/A</v>
      </c>
    </row>
    <row r="99" spans="1:32">
      <c r="A99" s="105">
        <v>7</v>
      </c>
      <c r="B99" s="222" t="s">
        <v>98</v>
      </c>
      <c r="C99" s="102">
        <f>VLOOKUP(B92,'POINTS SCORE'!$B$10:$AI$39,8,FALSE)</f>
        <v>21</v>
      </c>
      <c r="D99" s="111">
        <f>VLOOKUP(B92,'POINTS SCORE'!$B$39:$AI$78,8,FALSE)</f>
        <v>34</v>
      </c>
      <c r="E99" s="113">
        <v>7</v>
      </c>
      <c r="F99" s="222" t="s">
        <v>191</v>
      </c>
      <c r="G99" s="111">
        <f>VLOOKUP(F92,'POINTS SCORE'!$B$10:$AI$39,8,FALSE)</f>
        <v>16</v>
      </c>
      <c r="H99" s="111">
        <f>VLOOKUP(F92,'POINTS SCORE'!$B$39:$AI$78,8,FALSE)</f>
        <v>34</v>
      </c>
      <c r="I99" s="113">
        <v>7</v>
      </c>
      <c r="J99" s="222" t="s">
        <v>136</v>
      </c>
      <c r="K99" s="111">
        <f>VLOOKUP(J92,'POINTS SCORE'!$B$10:$AI$39,8,FALSE)</f>
        <v>18</v>
      </c>
      <c r="L99" s="111">
        <f>VLOOKUP(J92,'POINTS SCORE'!$B$39:$AI$78,8,FALSE)</f>
        <v>34</v>
      </c>
      <c r="M99" s="113">
        <v>7</v>
      </c>
      <c r="N99" s="222" t="s">
        <v>2613</v>
      </c>
      <c r="O99" s="102">
        <f>VLOOKUP(N92,'POINTS SCORE'!$B$10:$AI$39,8,FALSE)</f>
        <v>17</v>
      </c>
      <c r="P99" s="102">
        <f>VLOOKUP(N92,'POINTS SCORE'!$B$39:$AI$78,8,FALSE)</f>
        <v>34</v>
      </c>
      <c r="Q99" s="105">
        <v>7</v>
      </c>
      <c r="R99" s="222"/>
      <c r="S99" s="102" t="e">
        <f>VLOOKUP(R92,'POINTS SCORE'!$B$10:$AI$39,8,FALSE)</f>
        <v>#N/A</v>
      </c>
      <c r="T99" s="102" t="e">
        <f>VLOOKUP(R92,'POINTS SCORE'!$B$39:$AI$78,8,FALSE)</f>
        <v>#N/A</v>
      </c>
      <c r="U99" s="105">
        <v>7</v>
      </c>
      <c r="V99" s="222"/>
      <c r="W99" s="102" t="e">
        <f>VLOOKUP(V92,'POINTS SCORE'!$B$10:$AI$39,8,FALSE)</f>
        <v>#N/A</v>
      </c>
      <c r="X99" s="102" t="e">
        <f>VLOOKUP(V92,'POINTS SCORE'!$B$39:$AI$78,8,FALSE)</f>
        <v>#N/A</v>
      </c>
      <c r="Y99" s="105">
        <v>7</v>
      </c>
      <c r="Z99" s="222"/>
      <c r="AA99" s="102" t="e">
        <f>VLOOKUP(Z92,'POINTS SCORE'!$B$10:$AI$39,8,FALSE)</f>
        <v>#N/A</v>
      </c>
      <c r="AB99" s="102" t="e">
        <f>VLOOKUP(Z92,'POINTS SCORE'!$B$39:$AI$78,8,FALSE)</f>
        <v>#N/A</v>
      </c>
      <c r="AC99" s="105">
        <v>7</v>
      </c>
      <c r="AD99" s="222"/>
      <c r="AE99" s="102" t="e">
        <f>VLOOKUP(AD92,'POINTS SCORE'!$B$10:$AI$39,8,FALSE)</f>
        <v>#N/A</v>
      </c>
      <c r="AF99" s="106" t="e">
        <f>VLOOKUP(AD92,'POINTS SCORE'!$B$39:$AI$78,8,FALSE)</f>
        <v>#N/A</v>
      </c>
    </row>
    <row r="100" spans="1:32">
      <c r="A100" s="105">
        <v>8</v>
      </c>
      <c r="B100" s="222" t="s">
        <v>103</v>
      </c>
      <c r="C100" s="102">
        <f>VLOOKUP(B92,'POINTS SCORE'!$B$10:$AI$39,9,FALSE)</f>
        <v>20</v>
      </c>
      <c r="D100" s="111">
        <f>VLOOKUP(B92,'POINTS SCORE'!$B$39:$AI$78,9,FALSE)</f>
        <v>33</v>
      </c>
      <c r="E100" s="113">
        <v>8</v>
      </c>
      <c r="F100" s="222"/>
      <c r="G100" s="111">
        <f>VLOOKUP(F92,'POINTS SCORE'!$B$10:$AI$39,9,FALSE)</f>
        <v>16</v>
      </c>
      <c r="H100" s="111">
        <f>VLOOKUP(F92,'POINTS SCORE'!$B$39:$AI$78,9,FALSE)</f>
        <v>33</v>
      </c>
      <c r="I100" s="113">
        <v>8</v>
      </c>
      <c r="J100" s="222" t="s">
        <v>184</v>
      </c>
      <c r="K100" s="111">
        <f>VLOOKUP(J92,'POINTS SCORE'!$B$10:$AI$39,9,FALSE)</f>
        <v>17</v>
      </c>
      <c r="L100" s="111">
        <f>VLOOKUP(J92,'POINTS SCORE'!$B$39:$AI$78,9,FALSE)</f>
        <v>33</v>
      </c>
      <c r="M100" s="113">
        <v>8</v>
      </c>
      <c r="N100" s="222"/>
      <c r="O100" s="102">
        <f>VLOOKUP(N92,'POINTS SCORE'!$B$10:$AI$39,9,FALSE)</f>
        <v>16</v>
      </c>
      <c r="P100" s="102">
        <f>VLOOKUP(N92,'POINTS SCORE'!$B$39:$AI$78,9,FALSE)</f>
        <v>33</v>
      </c>
      <c r="Q100" s="105">
        <v>8</v>
      </c>
      <c r="R100" s="222"/>
      <c r="S100" s="102" t="e">
        <f>VLOOKUP(R92,'POINTS SCORE'!$B$10:$AI$39,9,FALSE)</f>
        <v>#N/A</v>
      </c>
      <c r="T100" s="102" t="e">
        <f>VLOOKUP(R92,'POINTS SCORE'!$B$39:$AI$78,9,FALSE)</f>
        <v>#N/A</v>
      </c>
      <c r="U100" s="105">
        <v>8</v>
      </c>
      <c r="V100" s="222"/>
      <c r="W100" s="102" t="e">
        <f>VLOOKUP(V92,'POINTS SCORE'!$B$10:$AI$39,9,FALSE)</f>
        <v>#N/A</v>
      </c>
      <c r="X100" s="102" t="e">
        <f>VLOOKUP(V92,'POINTS SCORE'!$B$39:$AI$78,9,FALSE)</f>
        <v>#N/A</v>
      </c>
      <c r="Y100" s="105">
        <v>8</v>
      </c>
      <c r="Z100" s="222"/>
      <c r="AA100" s="102" t="e">
        <f>VLOOKUP(Z92,'POINTS SCORE'!$B$10:$AI$39,9,FALSE)</f>
        <v>#N/A</v>
      </c>
      <c r="AB100" s="102" t="e">
        <f>VLOOKUP(Z92,'POINTS SCORE'!$B$39:$AI$78,9,FALSE)</f>
        <v>#N/A</v>
      </c>
      <c r="AC100" s="105">
        <v>8</v>
      </c>
      <c r="AD100" s="222"/>
      <c r="AE100" s="102" t="e">
        <f>VLOOKUP(AD92,'POINTS SCORE'!$B$10:$AI$39,9,FALSE)</f>
        <v>#N/A</v>
      </c>
      <c r="AF100" s="106" t="e">
        <f>VLOOKUP(AD92,'POINTS SCORE'!$B$39:$AI$78,9,FALSE)</f>
        <v>#N/A</v>
      </c>
    </row>
    <row r="101" spans="1:32">
      <c r="A101" s="105">
        <v>9</v>
      </c>
      <c r="B101" s="222" t="s">
        <v>135</v>
      </c>
      <c r="C101" s="102">
        <f>VLOOKUP(B92,'POINTS SCORE'!$B$10:$AI$39,10,FALSE)</f>
        <v>19</v>
      </c>
      <c r="D101" s="111">
        <f>VLOOKUP(B92,'POINTS SCORE'!$B$39:$AI$78,10,FALSE)</f>
        <v>32</v>
      </c>
      <c r="E101" s="113">
        <v>9</v>
      </c>
      <c r="F101" s="222"/>
      <c r="G101" s="111">
        <f>VLOOKUP(F92,'POINTS SCORE'!$B$10:$AI$39,10,FALSE)</f>
        <v>0</v>
      </c>
      <c r="H101" s="111">
        <f>VLOOKUP(F92,'POINTS SCORE'!$B$39:$AI$78,10,FALSE)</f>
        <v>0</v>
      </c>
      <c r="I101" s="113">
        <v>9</v>
      </c>
      <c r="J101" s="222" t="s">
        <v>80</v>
      </c>
      <c r="K101" s="111">
        <f>VLOOKUP(J92,'POINTS SCORE'!$B$10:$AI$39,10,FALSE)</f>
        <v>16</v>
      </c>
      <c r="L101" s="111">
        <f>VLOOKUP(J92,'POINTS SCORE'!$B$39:$AI$78,10,FALSE)</f>
        <v>32</v>
      </c>
      <c r="M101" s="113">
        <v>9</v>
      </c>
      <c r="N101" s="222"/>
      <c r="O101" s="102">
        <f>VLOOKUP(N92,'POINTS SCORE'!$B$10:$AI$39,10,FALSE)</f>
        <v>16</v>
      </c>
      <c r="P101" s="102">
        <f>VLOOKUP(N92,'POINTS SCORE'!$B$39:$AI$78,10,FALSE)</f>
        <v>32</v>
      </c>
      <c r="Q101" s="105">
        <v>9</v>
      </c>
      <c r="R101" s="222"/>
      <c r="S101" s="102" t="e">
        <f>VLOOKUP(R92,'POINTS SCORE'!$B$10:$AI$39,10,FALSE)</f>
        <v>#N/A</v>
      </c>
      <c r="T101" s="102" t="e">
        <f>VLOOKUP(R92,'POINTS SCORE'!$B$39:$AI$78,10,FALSE)</f>
        <v>#N/A</v>
      </c>
      <c r="U101" s="105">
        <v>9</v>
      </c>
      <c r="V101" s="222"/>
      <c r="W101" s="102" t="e">
        <f>VLOOKUP(V92,'POINTS SCORE'!$B$10:$AI$39,10,FALSE)</f>
        <v>#N/A</v>
      </c>
      <c r="X101" s="102" t="e">
        <f>VLOOKUP(V92,'POINTS SCORE'!$B$39:$AI$78,10,FALSE)</f>
        <v>#N/A</v>
      </c>
      <c r="Y101" s="105">
        <v>9</v>
      </c>
      <c r="Z101" s="222"/>
      <c r="AA101" s="102" t="e">
        <f>VLOOKUP(Z92,'POINTS SCORE'!$B$10:$AI$39,10,FALSE)</f>
        <v>#N/A</v>
      </c>
      <c r="AB101" s="102" t="e">
        <f>VLOOKUP(Z92,'POINTS SCORE'!$B$39:$AI$78,10,FALSE)</f>
        <v>#N/A</v>
      </c>
      <c r="AC101" s="105">
        <v>9</v>
      </c>
      <c r="AD101" s="222"/>
      <c r="AE101" s="102" t="e">
        <f>VLOOKUP(AD92,'POINTS SCORE'!$B$10:$AI$39,10,FALSE)</f>
        <v>#N/A</v>
      </c>
      <c r="AF101" s="106" t="e">
        <f>VLOOKUP(AD92,'POINTS SCORE'!$B$39:$AI$78,10,FALSE)</f>
        <v>#N/A</v>
      </c>
    </row>
    <row r="102" spans="1:32">
      <c r="A102" s="105">
        <v>10</v>
      </c>
      <c r="B102" s="222" t="s">
        <v>186</v>
      </c>
      <c r="C102" s="102">
        <f>VLOOKUP(B92,'POINTS SCORE'!$B$10:$AI$39,11,FALSE)</f>
        <v>18</v>
      </c>
      <c r="D102" s="111">
        <f>VLOOKUP(B92,'POINTS SCORE'!$B$39:$AI$78,11,FALSE)</f>
        <v>31</v>
      </c>
      <c r="E102" s="113">
        <v>10</v>
      </c>
      <c r="F102" s="222"/>
      <c r="G102" s="111">
        <f>VLOOKUP(F92,'POINTS SCORE'!$B$10:$AI$39,11,FALSE)</f>
        <v>0</v>
      </c>
      <c r="H102" s="111">
        <f>VLOOKUP(F92,'POINTS SCORE'!$B$39:$AI$78,11,FALSE)</f>
        <v>0</v>
      </c>
      <c r="I102" s="113">
        <v>10</v>
      </c>
      <c r="J102" s="222" t="s">
        <v>191</v>
      </c>
      <c r="K102" s="111">
        <f>VLOOKUP(J92,'POINTS SCORE'!$B$10:$AI$39,11,FALSE)</f>
        <v>16</v>
      </c>
      <c r="L102" s="111">
        <f>VLOOKUP(J92,'POINTS SCORE'!$B$39:$AI$78,11,FALSE)</f>
        <v>31</v>
      </c>
      <c r="M102" s="113">
        <v>10</v>
      </c>
      <c r="N102" s="222"/>
      <c r="O102" s="102">
        <f>VLOOKUP(N92,'POINTS SCORE'!$B$10:$AI$39,11,FALSE)</f>
        <v>0</v>
      </c>
      <c r="P102" s="102">
        <f>VLOOKUP(N92,'POINTS SCORE'!$B$39:$AI$78,11,FALSE)</f>
        <v>0</v>
      </c>
      <c r="Q102" s="105">
        <v>10</v>
      </c>
      <c r="R102" s="222"/>
      <c r="S102" s="102" t="e">
        <f>VLOOKUP(R92,'POINTS SCORE'!$B$10:$AI$39,11,FALSE)</f>
        <v>#N/A</v>
      </c>
      <c r="T102" s="102" t="e">
        <f>VLOOKUP(R92,'POINTS SCORE'!$B$39:$AI$78,11,FALSE)</f>
        <v>#N/A</v>
      </c>
      <c r="U102" s="105">
        <v>10</v>
      </c>
      <c r="V102" s="222"/>
      <c r="W102" s="102" t="e">
        <f>VLOOKUP(V92,'POINTS SCORE'!$B$10:$AI$39,11,FALSE)</f>
        <v>#N/A</v>
      </c>
      <c r="X102" s="102" t="e">
        <f>VLOOKUP(V92,'POINTS SCORE'!$B$39:$AI$78,11,FALSE)</f>
        <v>#N/A</v>
      </c>
      <c r="Y102" s="105">
        <v>10</v>
      </c>
      <c r="Z102" s="222"/>
      <c r="AA102" s="102" t="e">
        <f>VLOOKUP(Z92,'POINTS SCORE'!$B$10:$AI$39,11,FALSE)</f>
        <v>#N/A</v>
      </c>
      <c r="AB102" s="102" t="e">
        <f>VLOOKUP(Z92,'POINTS SCORE'!$B$39:$AI$78,11,FALSE)</f>
        <v>#N/A</v>
      </c>
      <c r="AC102" s="105">
        <v>10</v>
      </c>
      <c r="AD102" s="222"/>
      <c r="AE102" s="102" t="e">
        <f>VLOOKUP(AD92,'POINTS SCORE'!$B$10:$AI$39,11,FALSE)</f>
        <v>#N/A</v>
      </c>
      <c r="AF102" s="106" t="e">
        <f>VLOOKUP(AD92,'POINTS SCORE'!$B$39:$AI$78,11,FALSE)</f>
        <v>#N/A</v>
      </c>
    </row>
    <row r="103" spans="1:32">
      <c r="A103" s="105">
        <v>11</v>
      </c>
      <c r="B103" s="222" t="s">
        <v>76</v>
      </c>
      <c r="C103" s="102">
        <f>VLOOKUP(B92,'POINTS SCORE'!$B$10:$AI$39,12,FALSE)</f>
        <v>17</v>
      </c>
      <c r="D103" s="111">
        <f>VLOOKUP(B92,'POINTS SCORE'!$B$39:$AI$78,12,FALSE)</f>
        <v>30</v>
      </c>
      <c r="E103" s="113">
        <v>11</v>
      </c>
      <c r="F103" s="222"/>
      <c r="G103" s="111">
        <f>VLOOKUP(F92,'POINTS SCORE'!$B$10:$AI$39,12,FALSE)</f>
        <v>0</v>
      </c>
      <c r="H103" s="111">
        <f>VLOOKUP(F92,'POINTS SCORE'!$B$39:$AI$78,12,FALSE)</f>
        <v>0</v>
      </c>
      <c r="I103" s="113">
        <v>11</v>
      </c>
      <c r="J103" s="222"/>
      <c r="K103" s="111">
        <f>VLOOKUP(J92,'POINTS SCORE'!$B$10:$AI$39,12,FALSE)</f>
        <v>0</v>
      </c>
      <c r="L103" s="111">
        <f>VLOOKUP(J92,'POINTS SCORE'!$B$39:$AI$78,12,FALSE)</f>
        <v>0</v>
      </c>
      <c r="M103" s="113">
        <v>11</v>
      </c>
      <c r="N103" s="222"/>
      <c r="O103" s="102">
        <f>VLOOKUP(N92,'POINTS SCORE'!$B$10:$AI$39,12,FALSE)</f>
        <v>0</v>
      </c>
      <c r="P103" s="102">
        <f>VLOOKUP(N92,'POINTS SCORE'!$B$39:$AI$78,12,FALSE)</f>
        <v>0</v>
      </c>
      <c r="Q103" s="105">
        <v>11</v>
      </c>
      <c r="R103" s="222"/>
      <c r="S103" s="102" t="e">
        <f>VLOOKUP(R92,'POINTS SCORE'!$B$10:$AI$39,12,FALSE)</f>
        <v>#N/A</v>
      </c>
      <c r="T103" s="102" t="e">
        <f>VLOOKUP(R92,'POINTS SCORE'!$B$39:$AI$78,12,FALSE)</f>
        <v>#N/A</v>
      </c>
      <c r="U103" s="105">
        <v>11</v>
      </c>
      <c r="V103" s="222"/>
      <c r="W103" s="102" t="e">
        <f>VLOOKUP(V92,'POINTS SCORE'!$B$10:$AI$39,12,FALSE)</f>
        <v>#N/A</v>
      </c>
      <c r="X103" s="102" t="e">
        <f>VLOOKUP(V92,'POINTS SCORE'!$B$39:$AI$78,12,FALSE)</f>
        <v>#N/A</v>
      </c>
      <c r="Y103" s="105">
        <v>11</v>
      </c>
      <c r="Z103" s="222"/>
      <c r="AA103" s="102" t="e">
        <f>VLOOKUP(Z92,'POINTS SCORE'!$B$10:$AI$39,12,FALSE)</f>
        <v>#N/A</v>
      </c>
      <c r="AB103" s="102" t="e">
        <f>VLOOKUP(Z92,'POINTS SCORE'!$B$39:$AI$78,12,FALSE)</f>
        <v>#N/A</v>
      </c>
      <c r="AC103" s="105">
        <v>11</v>
      </c>
      <c r="AD103" s="222"/>
      <c r="AE103" s="102" t="e">
        <f>VLOOKUP(AD92,'POINTS SCORE'!$B$10:$AI$39,12,FALSE)</f>
        <v>#N/A</v>
      </c>
      <c r="AF103" s="106" t="e">
        <f>VLOOKUP(AD92,'POINTS SCORE'!$B$39:$AI$78,12,FALSE)</f>
        <v>#N/A</v>
      </c>
    </row>
    <row r="104" spans="1:32">
      <c r="A104" s="105">
        <v>12</v>
      </c>
      <c r="B104" s="222" t="s">
        <v>136</v>
      </c>
      <c r="C104" s="102">
        <f>VLOOKUP(B92,'POINTS SCORE'!$B$10:$AI$39,13,FALSE)</f>
        <v>16</v>
      </c>
      <c r="D104" s="111">
        <f>VLOOKUP(B92,'POINTS SCORE'!$B$39:$AI$78,13,FALSE)</f>
        <v>29</v>
      </c>
      <c r="E104" s="113">
        <v>12</v>
      </c>
      <c r="F104" s="222"/>
      <c r="G104" s="111">
        <f>VLOOKUP(F92,'POINTS SCORE'!$B$10:$AI$39,13,FALSE)</f>
        <v>0</v>
      </c>
      <c r="H104" s="111">
        <f>VLOOKUP(F92,'POINTS SCORE'!$B$39:$AI$78,13,FALSE)</f>
        <v>0</v>
      </c>
      <c r="I104" s="113">
        <v>12</v>
      </c>
      <c r="J104" s="222"/>
      <c r="K104" s="111">
        <f>VLOOKUP(J92,'POINTS SCORE'!$B$10:$AI$39,13,FALSE)</f>
        <v>0</v>
      </c>
      <c r="L104" s="111">
        <f>VLOOKUP(J92,'POINTS SCORE'!$B$39:$AI$78,13,FALSE)</f>
        <v>0</v>
      </c>
      <c r="M104" s="113">
        <v>12</v>
      </c>
      <c r="N104" s="222"/>
      <c r="O104" s="102">
        <f>VLOOKUP(N92,'POINTS SCORE'!$B$10:$AI$39,13,FALSE)</f>
        <v>0</v>
      </c>
      <c r="P104" s="102">
        <f>VLOOKUP(N92,'POINTS SCORE'!$B$39:$AI$78,13,FALSE)</f>
        <v>0</v>
      </c>
      <c r="Q104" s="105">
        <v>12</v>
      </c>
      <c r="R104" s="222"/>
      <c r="S104" s="102" t="e">
        <f>VLOOKUP(R92,'POINTS SCORE'!$B$10:$AI$39,13,FALSE)</f>
        <v>#N/A</v>
      </c>
      <c r="T104" s="102" t="e">
        <f>VLOOKUP(R92,'POINTS SCORE'!$B$39:$AI$78,13,FALSE)</f>
        <v>#N/A</v>
      </c>
      <c r="U104" s="105">
        <v>12</v>
      </c>
      <c r="V104" s="222"/>
      <c r="W104" s="102" t="e">
        <f>VLOOKUP(V92,'POINTS SCORE'!$B$10:$AI$39,13,FALSE)</f>
        <v>#N/A</v>
      </c>
      <c r="X104" s="102" t="e">
        <f>VLOOKUP(V92,'POINTS SCORE'!$B$39:$AI$78,13,FALSE)</f>
        <v>#N/A</v>
      </c>
      <c r="Y104" s="105">
        <v>12</v>
      </c>
      <c r="Z104" s="222"/>
      <c r="AA104" s="102" t="e">
        <f>VLOOKUP(Z92,'POINTS SCORE'!$B$10:$AI$39,13,FALSE)</f>
        <v>#N/A</v>
      </c>
      <c r="AB104" s="102" t="e">
        <f>VLOOKUP(Z92,'POINTS SCORE'!$B$39:$AI$78,13,FALSE)</f>
        <v>#N/A</v>
      </c>
      <c r="AC104" s="105">
        <v>12</v>
      </c>
      <c r="AD104" s="222"/>
      <c r="AE104" s="102" t="e">
        <f>VLOOKUP(AD92,'POINTS SCORE'!$B$10:$AI$39,13,FALSE)</f>
        <v>#N/A</v>
      </c>
      <c r="AF104" s="106" t="e">
        <f>VLOOKUP(AD92,'POINTS SCORE'!$B$39:$AI$78,13,FALSE)</f>
        <v>#N/A</v>
      </c>
    </row>
    <row r="105" spans="1:32">
      <c r="A105" s="105">
        <v>13</v>
      </c>
      <c r="B105" s="222" t="s">
        <v>80</v>
      </c>
      <c r="C105" s="102">
        <f>VLOOKUP(B92,'POINTS SCORE'!$B$10:$AI$39,14,FALSE)</f>
        <v>16</v>
      </c>
      <c r="D105" s="111">
        <f>VLOOKUP(B92,'POINTS SCORE'!$B$39:$AI$78,14,FALSE)</f>
        <v>28</v>
      </c>
      <c r="E105" s="113">
        <v>13</v>
      </c>
      <c r="F105" s="222"/>
      <c r="G105" s="111">
        <f>VLOOKUP(F92,'POINTS SCORE'!$B$10:$AI$39,14,FALSE)</f>
        <v>0</v>
      </c>
      <c r="H105" s="111">
        <f>VLOOKUP(F92,'POINTS SCORE'!$B$39:$AI$78,14,FALSE)</f>
        <v>0</v>
      </c>
      <c r="I105" s="113">
        <v>13</v>
      </c>
      <c r="J105" s="222"/>
      <c r="K105" s="111">
        <f>VLOOKUP(J92,'POINTS SCORE'!$B$10:$AI$39,14,FALSE)</f>
        <v>0</v>
      </c>
      <c r="L105" s="111">
        <f>VLOOKUP(J92,'POINTS SCORE'!$B$39:$AI$78,14,FALSE)</f>
        <v>0</v>
      </c>
      <c r="M105" s="113">
        <v>13</v>
      </c>
      <c r="N105" s="222"/>
      <c r="O105" s="102">
        <f>VLOOKUP(N92,'POINTS SCORE'!$B$10:$AI$39,14,FALSE)</f>
        <v>0</v>
      </c>
      <c r="P105" s="102">
        <f>VLOOKUP(N92,'POINTS SCORE'!$B$39:$AI$78,14,FALSE)</f>
        <v>0</v>
      </c>
      <c r="Q105" s="105">
        <v>13</v>
      </c>
      <c r="R105" s="222"/>
      <c r="S105" s="102" t="e">
        <f>VLOOKUP(R92,'POINTS SCORE'!$B$10:$AI$39,14,FALSE)</f>
        <v>#N/A</v>
      </c>
      <c r="T105" s="102" t="e">
        <f>VLOOKUP(R92,'POINTS SCORE'!$B$39:$AI$78,14,FALSE)</f>
        <v>#N/A</v>
      </c>
      <c r="U105" s="105">
        <v>13</v>
      </c>
      <c r="V105" s="222"/>
      <c r="W105" s="102" t="e">
        <f>VLOOKUP(V92,'POINTS SCORE'!$B$10:$AI$39,14,FALSE)</f>
        <v>#N/A</v>
      </c>
      <c r="X105" s="102" t="e">
        <f>VLOOKUP(V92,'POINTS SCORE'!$B$39:$AI$78,14,FALSE)</f>
        <v>#N/A</v>
      </c>
      <c r="Y105" s="105">
        <v>13</v>
      </c>
      <c r="Z105" s="222"/>
      <c r="AA105" s="102" t="e">
        <f>VLOOKUP(Z92,'POINTS SCORE'!$B$10:$AI$39,14,FALSE)</f>
        <v>#N/A</v>
      </c>
      <c r="AB105" s="102" t="e">
        <f>VLOOKUP(Z92,'POINTS SCORE'!$B$39:$AI$78,14,FALSE)</f>
        <v>#N/A</v>
      </c>
      <c r="AC105" s="105">
        <v>13</v>
      </c>
      <c r="AD105" s="222"/>
      <c r="AE105" s="102" t="e">
        <f>VLOOKUP(AD92,'POINTS SCORE'!$B$10:$AI$39,14,FALSE)</f>
        <v>#N/A</v>
      </c>
      <c r="AF105" s="106" t="e">
        <f>VLOOKUP(AD92,'POINTS SCORE'!$B$39:$AI$78,14,FALSE)</f>
        <v>#N/A</v>
      </c>
    </row>
    <row r="106" spans="1:32">
      <c r="A106" s="105">
        <v>14</v>
      </c>
      <c r="B106" s="222"/>
      <c r="C106" s="102">
        <f>VLOOKUP(B92,'POINTS SCORE'!$B$10:$AI$39,15,FALSE)</f>
        <v>0</v>
      </c>
      <c r="D106" s="111">
        <f>VLOOKUP(B92,'POINTS SCORE'!$B$39:$AI$78,15,FALSE)</f>
        <v>0</v>
      </c>
      <c r="E106" s="113">
        <v>14</v>
      </c>
      <c r="F106" s="222"/>
      <c r="G106" s="111">
        <f>VLOOKUP(F92,'POINTS SCORE'!$B$10:$AI$39,15,FALSE)</f>
        <v>0</v>
      </c>
      <c r="H106" s="111">
        <f>VLOOKUP(F92,'POINTS SCORE'!$B$39:$AI$78,15,FALSE)</f>
        <v>0</v>
      </c>
      <c r="I106" s="113">
        <v>14</v>
      </c>
      <c r="J106" s="222"/>
      <c r="K106" s="111">
        <f>VLOOKUP(J92,'POINTS SCORE'!$B$10:$AI$39,15,FALSE)</f>
        <v>0</v>
      </c>
      <c r="L106" s="111">
        <f>VLOOKUP(J92,'POINTS SCORE'!$B$39:$AI$78,15,FALSE)</f>
        <v>0</v>
      </c>
      <c r="M106" s="113">
        <v>14</v>
      </c>
      <c r="N106" s="222"/>
      <c r="O106" s="102">
        <f>VLOOKUP(N92,'POINTS SCORE'!$B$10:$AI$39,15,FALSE)</f>
        <v>0</v>
      </c>
      <c r="P106" s="102">
        <f>VLOOKUP(N92,'POINTS SCORE'!$B$39:$AI$78,15,FALSE)</f>
        <v>0</v>
      </c>
      <c r="Q106" s="105">
        <v>14</v>
      </c>
      <c r="R106" s="222"/>
      <c r="S106" s="102" t="e">
        <f>VLOOKUP(R92,'POINTS SCORE'!$B$10:$AI$39,15,FALSE)</f>
        <v>#N/A</v>
      </c>
      <c r="T106" s="102" t="e">
        <f>VLOOKUP(R92,'POINTS SCORE'!$B$39:$AI$78,15,FALSE)</f>
        <v>#N/A</v>
      </c>
      <c r="U106" s="105">
        <v>14</v>
      </c>
      <c r="V106" s="222"/>
      <c r="W106" s="102" t="e">
        <f>VLOOKUP(V92,'POINTS SCORE'!$B$10:$AI$39,15,FALSE)</f>
        <v>#N/A</v>
      </c>
      <c r="X106" s="102" t="e">
        <f>VLOOKUP(V92,'POINTS SCORE'!$B$39:$AI$78,15,FALSE)</f>
        <v>#N/A</v>
      </c>
      <c r="Y106" s="105">
        <v>14</v>
      </c>
      <c r="Z106" s="222"/>
      <c r="AA106" s="102" t="e">
        <f>VLOOKUP(Z92,'POINTS SCORE'!$B$10:$AI$39,15,FALSE)</f>
        <v>#N/A</v>
      </c>
      <c r="AB106" s="102" t="e">
        <f>VLOOKUP(Z92,'POINTS SCORE'!$B$39:$AI$78,15,FALSE)</f>
        <v>#N/A</v>
      </c>
      <c r="AC106" s="105">
        <v>14</v>
      </c>
      <c r="AD106" s="222"/>
      <c r="AE106" s="102" t="e">
        <f>VLOOKUP(AD92,'POINTS SCORE'!$B$10:$AI$39,15,FALSE)</f>
        <v>#N/A</v>
      </c>
      <c r="AF106" s="106" t="e">
        <f>VLOOKUP(AD92,'POINTS SCORE'!$B$39:$AI$78,15,FALSE)</f>
        <v>#N/A</v>
      </c>
    </row>
    <row r="107" spans="1:32">
      <c r="A107" s="105">
        <v>15</v>
      </c>
      <c r="B107" s="222"/>
      <c r="C107" s="102">
        <f>VLOOKUP(B92,'POINTS SCORE'!$B$10:$AI$39,16,FALSE)</f>
        <v>0</v>
      </c>
      <c r="D107" s="111">
        <f>VLOOKUP(B92,'POINTS SCORE'!$B$39:$AI$78,16,FALSE)</f>
        <v>0</v>
      </c>
      <c r="E107" s="113">
        <v>15</v>
      </c>
      <c r="F107" s="222"/>
      <c r="G107" s="111">
        <f>VLOOKUP(F92,'POINTS SCORE'!$B$10:$AI$39,16,FALSE)</f>
        <v>0</v>
      </c>
      <c r="H107" s="111">
        <f>VLOOKUP(F92,'POINTS SCORE'!$B$39:$AI$78,16,FALSE)</f>
        <v>0</v>
      </c>
      <c r="I107" s="113">
        <v>15</v>
      </c>
      <c r="J107" s="222"/>
      <c r="K107" s="111">
        <f>VLOOKUP(J92,'POINTS SCORE'!$B$10:$AI$39,16,FALSE)</f>
        <v>0</v>
      </c>
      <c r="L107" s="111">
        <f>VLOOKUP(J92,'POINTS SCORE'!$B$39:$AI$78,16,FALSE)</f>
        <v>0</v>
      </c>
      <c r="M107" s="113">
        <v>15</v>
      </c>
      <c r="N107" s="222"/>
      <c r="O107" s="102">
        <f>VLOOKUP(N92,'POINTS SCORE'!$B$10:$AI$39,16,FALSE)</f>
        <v>0</v>
      </c>
      <c r="P107" s="102">
        <f>VLOOKUP(N92,'POINTS SCORE'!$B$39:$AI$78,16,FALSE)</f>
        <v>0</v>
      </c>
      <c r="Q107" s="105">
        <v>15</v>
      </c>
      <c r="R107" s="222"/>
      <c r="S107" s="102" t="e">
        <f>VLOOKUP(R92,'POINTS SCORE'!$B$10:$AI$39,16,FALSE)</f>
        <v>#N/A</v>
      </c>
      <c r="T107" s="102" t="e">
        <f>VLOOKUP(R92,'POINTS SCORE'!$B$39:$AI$78,16,FALSE)</f>
        <v>#N/A</v>
      </c>
      <c r="U107" s="105">
        <v>15</v>
      </c>
      <c r="V107" s="222"/>
      <c r="W107" s="102" t="e">
        <f>VLOOKUP(V92,'POINTS SCORE'!$B$10:$AI$39,16,FALSE)</f>
        <v>#N/A</v>
      </c>
      <c r="X107" s="102" t="e">
        <f>VLOOKUP(V92,'POINTS SCORE'!$B$39:$AI$78,16,FALSE)</f>
        <v>#N/A</v>
      </c>
      <c r="Y107" s="105">
        <v>15</v>
      </c>
      <c r="Z107" s="222"/>
      <c r="AA107" s="102" t="e">
        <f>VLOOKUP(Z92,'POINTS SCORE'!$B$10:$AI$39,16,FALSE)</f>
        <v>#N/A</v>
      </c>
      <c r="AB107" s="102" t="e">
        <f>VLOOKUP(Z92,'POINTS SCORE'!$B$39:$AI$78,16,FALSE)</f>
        <v>#N/A</v>
      </c>
      <c r="AC107" s="105">
        <v>15</v>
      </c>
      <c r="AD107" s="222"/>
      <c r="AE107" s="102" t="e">
        <f>VLOOKUP(AD92,'POINTS SCORE'!$B$10:$AI$39,16,FALSE)</f>
        <v>#N/A</v>
      </c>
      <c r="AF107" s="106" t="e">
        <f>VLOOKUP(AD92,'POINTS SCORE'!$B$39:$AI$78,16,FALSE)</f>
        <v>#N/A</v>
      </c>
    </row>
    <row r="108" spans="1:32">
      <c r="A108" s="105">
        <v>16</v>
      </c>
      <c r="B108" s="222"/>
      <c r="C108" s="102">
        <f>VLOOKUP(B92,'POINTS SCORE'!$B$10:$AI$39,17,FALSE)</f>
        <v>0</v>
      </c>
      <c r="D108" s="111">
        <f>VLOOKUP(B92,'POINTS SCORE'!$B$39:$AI$78,17,FALSE)</f>
        <v>0</v>
      </c>
      <c r="E108" s="113">
        <v>16</v>
      </c>
      <c r="F108" s="222"/>
      <c r="G108" s="111">
        <f>VLOOKUP(F92,'POINTS SCORE'!$B$10:$AI$39,17,FALSE)</f>
        <v>0</v>
      </c>
      <c r="H108" s="111">
        <f>VLOOKUP(F92,'POINTS SCORE'!$B$39:$AI$78,17,FALSE)</f>
        <v>0</v>
      </c>
      <c r="I108" s="113">
        <v>16</v>
      </c>
      <c r="J108" s="222"/>
      <c r="K108" s="111">
        <f>VLOOKUP(J92,'POINTS SCORE'!$B$10:$AI$39,17,FALSE)</f>
        <v>0</v>
      </c>
      <c r="L108" s="111">
        <f>VLOOKUP(J92,'POINTS SCORE'!$B$39:$AI$78,17,FALSE)</f>
        <v>0</v>
      </c>
      <c r="M108" s="113">
        <v>16</v>
      </c>
      <c r="N108" s="222"/>
      <c r="O108" s="102">
        <f>VLOOKUP(N92,'POINTS SCORE'!$B$10:$AI$39,17,FALSE)</f>
        <v>0</v>
      </c>
      <c r="P108" s="102">
        <f>VLOOKUP(N92,'POINTS SCORE'!$B$39:$AI$78,17,FALSE)</f>
        <v>0</v>
      </c>
      <c r="Q108" s="105">
        <v>16</v>
      </c>
      <c r="R108" s="222"/>
      <c r="S108" s="102" t="e">
        <f>VLOOKUP(R92,'POINTS SCORE'!$B$10:$AI$39,17,FALSE)</f>
        <v>#N/A</v>
      </c>
      <c r="T108" s="102" t="e">
        <f>VLOOKUP(R92,'POINTS SCORE'!$B$39:$AI$78,17,FALSE)</f>
        <v>#N/A</v>
      </c>
      <c r="U108" s="105">
        <v>16</v>
      </c>
      <c r="V108" s="222"/>
      <c r="W108" s="102" t="e">
        <f>VLOOKUP(V92,'POINTS SCORE'!$B$10:$AI$39,17,FALSE)</f>
        <v>#N/A</v>
      </c>
      <c r="X108" s="102" t="e">
        <f>VLOOKUP(V92,'POINTS SCORE'!$B$39:$AI$78,17,FALSE)</f>
        <v>#N/A</v>
      </c>
      <c r="Y108" s="105">
        <v>16</v>
      </c>
      <c r="Z108" s="222"/>
      <c r="AA108" s="102" t="e">
        <f>VLOOKUP(Z92,'POINTS SCORE'!$B$10:$AI$39,17,FALSE)</f>
        <v>#N/A</v>
      </c>
      <c r="AB108" s="102" t="e">
        <f>VLOOKUP(Z92,'POINTS SCORE'!$B$39:$AI$78,17,FALSE)</f>
        <v>#N/A</v>
      </c>
      <c r="AC108" s="105">
        <v>16</v>
      </c>
      <c r="AD108" s="222"/>
      <c r="AE108" s="102" t="e">
        <f>VLOOKUP(AD92,'POINTS SCORE'!$B$10:$AI$39,17,FALSE)</f>
        <v>#N/A</v>
      </c>
      <c r="AF108" s="106" t="e">
        <f>VLOOKUP(AD92,'POINTS SCORE'!$B$39:$AI$78,17,FALSE)</f>
        <v>#N/A</v>
      </c>
    </row>
    <row r="109" spans="1:32">
      <c r="A109" s="105">
        <v>17</v>
      </c>
      <c r="B109" s="222"/>
      <c r="C109" s="102">
        <f>VLOOKUP(B92,'POINTS SCORE'!$B$10:$AI$39,18,FALSE)</f>
        <v>0</v>
      </c>
      <c r="D109" s="111">
        <f>VLOOKUP(B92,'POINTS SCORE'!$B$39:$AI$78,18,FALSE)</f>
        <v>0</v>
      </c>
      <c r="E109" s="113">
        <v>17</v>
      </c>
      <c r="F109" s="222"/>
      <c r="G109" s="111">
        <f>VLOOKUP(F92,'POINTS SCORE'!$B$10:$AI$39,18,FALSE)</f>
        <v>0</v>
      </c>
      <c r="H109" s="111">
        <f>VLOOKUP(F92,'POINTS SCORE'!$B$39:$AI$78,18,FALSE)</f>
        <v>0</v>
      </c>
      <c r="I109" s="113">
        <v>17</v>
      </c>
      <c r="J109" s="222"/>
      <c r="K109" s="111">
        <f>VLOOKUP(J92,'POINTS SCORE'!$B$10:$AI$39,18,FALSE)</f>
        <v>0</v>
      </c>
      <c r="L109" s="111">
        <f>VLOOKUP(J92,'POINTS SCORE'!$B$39:$AI$78,18,FALSE)</f>
        <v>0</v>
      </c>
      <c r="M109" s="113">
        <v>17</v>
      </c>
      <c r="N109" s="222"/>
      <c r="O109" s="102">
        <f>VLOOKUP(N92,'POINTS SCORE'!$B$10:$AI$39,18,FALSE)</f>
        <v>0</v>
      </c>
      <c r="P109" s="102">
        <f>VLOOKUP(N92,'POINTS SCORE'!$B$39:$AI$78,18,FALSE)</f>
        <v>0</v>
      </c>
      <c r="Q109" s="105">
        <v>17</v>
      </c>
      <c r="R109" s="222"/>
      <c r="S109" s="102" t="e">
        <f>VLOOKUP(R92,'POINTS SCORE'!$B$10:$AI$39,18,FALSE)</f>
        <v>#N/A</v>
      </c>
      <c r="T109" s="102" t="e">
        <f>VLOOKUP(R92,'POINTS SCORE'!$B$39:$AI$78,18,FALSE)</f>
        <v>#N/A</v>
      </c>
      <c r="U109" s="105">
        <v>17</v>
      </c>
      <c r="V109" s="222"/>
      <c r="W109" s="102" t="e">
        <f>VLOOKUP(V92,'POINTS SCORE'!$B$10:$AI$39,18,FALSE)</f>
        <v>#N/A</v>
      </c>
      <c r="X109" s="102" t="e">
        <f>VLOOKUP(V92,'POINTS SCORE'!$B$39:$AI$78,18,FALSE)</f>
        <v>#N/A</v>
      </c>
      <c r="Y109" s="105">
        <v>17</v>
      </c>
      <c r="Z109" s="222"/>
      <c r="AA109" s="102" t="e">
        <f>VLOOKUP(Z92,'POINTS SCORE'!$B$10:$AI$39,18,FALSE)</f>
        <v>#N/A</v>
      </c>
      <c r="AB109" s="102" t="e">
        <f>VLOOKUP(Z92,'POINTS SCORE'!$B$39:$AI$78,18,FALSE)</f>
        <v>#N/A</v>
      </c>
      <c r="AC109" s="105">
        <v>17</v>
      </c>
      <c r="AD109" s="222"/>
      <c r="AE109" s="102" t="e">
        <f>VLOOKUP(AD92,'POINTS SCORE'!$B$10:$AI$39,18,FALSE)</f>
        <v>#N/A</v>
      </c>
      <c r="AF109" s="106" t="e">
        <f>VLOOKUP(AD92,'POINTS SCORE'!$B$39:$AI$78,18,FALSE)</f>
        <v>#N/A</v>
      </c>
    </row>
    <row r="110" spans="1:32">
      <c r="A110" s="105">
        <v>18</v>
      </c>
      <c r="B110" s="222"/>
      <c r="C110" s="102">
        <f>VLOOKUP(B92,'POINTS SCORE'!$B$10:$AI$39,19,FALSE)</f>
        <v>0</v>
      </c>
      <c r="D110" s="111">
        <f>VLOOKUP(B92,'POINTS SCORE'!$B$39:$AI$78,19,FALSE)</f>
        <v>0</v>
      </c>
      <c r="E110" s="113">
        <v>18</v>
      </c>
      <c r="F110" s="222"/>
      <c r="G110" s="111">
        <f>VLOOKUP(F92,'POINTS SCORE'!$B$10:$AI$39,19,FALSE)</f>
        <v>0</v>
      </c>
      <c r="H110" s="111">
        <f>VLOOKUP(F92,'POINTS SCORE'!$B$39:$AI$78,19,FALSE)</f>
        <v>0</v>
      </c>
      <c r="I110" s="113">
        <v>18</v>
      </c>
      <c r="J110" s="222"/>
      <c r="K110" s="111">
        <f>VLOOKUP(J92,'POINTS SCORE'!$B$10:$AI$39,19,FALSE)</f>
        <v>0</v>
      </c>
      <c r="L110" s="111">
        <f>VLOOKUP(J92,'POINTS SCORE'!$B$39:$AI$78,19,FALSE)</f>
        <v>0</v>
      </c>
      <c r="M110" s="113">
        <v>18</v>
      </c>
      <c r="N110" s="222"/>
      <c r="O110" s="102">
        <f>VLOOKUP(N92,'POINTS SCORE'!$B$10:$AI$39,19,FALSE)</f>
        <v>0</v>
      </c>
      <c r="P110" s="102">
        <f>VLOOKUP(N92,'POINTS SCORE'!$B$39:$AI$78,19,FALSE)</f>
        <v>0</v>
      </c>
      <c r="Q110" s="105">
        <v>18</v>
      </c>
      <c r="R110" s="222"/>
      <c r="S110" s="102" t="e">
        <f>VLOOKUP(R92,'POINTS SCORE'!$B$10:$AI$39,19,FALSE)</f>
        <v>#N/A</v>
      </c>
      <c r="T110" s="102" t="e">
        <f>VLOOKUP(R92,'POINTS SCORE'!$B$39:$AI$78,19,FALSE)</f>
        <v>#N/A</v>
      </c>
      <c r="U110" s="105">
        <v>18</v>
      </c>
      <c r="V110" s="222"/>
      <c r="W110" s="102" t="e">
        <f>VLOOKUP(V92,'POINTS SCORE'!$B$10:$AI$39,19,FALSE)</f>
        <v>#N/A</v>
      </c>
      <c r="X110" s="102" t="e">
        <f>VLOOKUP(V92,'POINTS SCORE'!$B$39:$AI$78,19,FALSE)</f>
        <v>#N/A</v>
      </c>
      <c r="Y110" s="105">
        <v>18</v>
      </c>
      <c r="Z110" s="222"/>
      <c r="AA110" s="102" t="e">
        <f>VLOOKUP(Z92,'POINTS SCORE'!$B$10:$AI$39,19,FALSE)</f>
        <v>#N/A</v>
      </c>
      <c r="AB110" s="102" t="e">
        <f>VLOOKUP(Z92,'POINTS SCORE'!$B$39:$AI$78,19,FALSE)</f>
        <v>#N/A</v>
      </c>
      <c r="AC110" s="105">
        <v>18</v>
      </c>
      <c r="AD110" s="222"/>
      <c r="AE110" s="102" t="e">
        <f>VLOOKUP(AD92,'POINTS SCORE'!$B$10:$AI$39,19,FALSE)</f>
        <v>#N/A</v>
      </c>
      <c r="AF110" s="106" t="e">
        <f>VLOOKUP(AD92,'POINTS SCORE'!$B$39:$AI$78,19,FALSE)</f>
        <v>#N/A</v>
      </c>
    </row>
    <row r="111" spans="1:32">
      <c r="A111" s="105">
        <v>19</v>
      </c>
      <c r="B111" s="222"/>
      <c r="C111" s="102">
        <f>VLOOKUP(B92,'POINTS SCORE'!$B$10:$AI$39,20,FALSE)</f>
        <v>0</v>
      </c>
      <c r="D111" s="111">
        <f>VLOOKUP(B92,'POINTS SCORE'!$B$39:$AI$78,20,FALSE)</f>
        <v>0</v>
      </c>
      <c r="E111" s="113">
        <v>19</v>
      </c>
      <c r="F111" s="222"/>
      <c r="G111" s="111">
        <f>VLOOKUP(F92,'POINTS SCORE'!$B$10:$AI$39,20,FALSE)</f>
        <v>0</v>
      </c>
      <c r="H111" s="111">
        <f>VLOOKUP(F92,'POINTS SCORE'!$B$39:$AI$78,20,FALSE)</f>
        <v>0</v>
      </c>
      <c r="I111" s="113">
        <v>19</v>
      </c>
      <c r="J111" s="222"/>
      <c r="K111" s="111">
        <f>VLOOKUP(J92,'POINTS SCORE'!$B$10:$AI$39,20,FALSE)</f>
        <v>0</v>
      </c>
      <c r="L111" s="111">
        <f>VLOOKUP(J92,'POINTS SCORE'!$B$39:$AI$78,20,FALSE)</f>
        <v>0</v>
      </c>
      <c r="M111" s="113">
        <v>19</v>
      </c>
      <c r="N111" s="222"/>
      <c r="O111" s="102">
        <f>VLOOKUP(N92,'POINTS SCORE'!$B$10:$AI$39,20,FALSE)</f>
        <v>0</v>
      </c>
      <c r="P111" s="102">
        <f>VLOOKUP(N92,'POINTS SCORE'!$B$39:$AI$78,20,FALSE)</f>
        <v>0</v>
      </c>
      <c r="Q111" s="105">
        <v>19</v>
      </c>
      <c r="R111" s="222"/>
      <c r="S111" s="102" t="e">
        <f>VLOOKUP(R92,'POINTS SCORE'!$B$10:$AI$39,20,FALSE)</f>
        <v>#N/A</v>
      </c>
      <c r="T111" s="102" t="e">
        <f>VLOOKUP(R92,'POINTS SCORE'!$B$39:$AI$78,20,FALSE)</f>
        <v>#N/A</v>
      </c>
      <c r="U111" s="105">
        <v>19</v>
      </c>
      <c r="V111" s="222"/>
      <c r="W111" s="102" t="e">
        <f>VLOOKUP(V92,'POINTS SCORE'!$B$10:$AI$39,20,FALSE)</f>
        <v>#N/A</v>
      </c>
      <c r="X111" s="102" t="e">
        <f>VLOOKUP(V92,'POINTS SCORE'!$B$39:$AI$78,20,FALSE)</f>
        <v>#N/A</v>
      </c>
      <c r="Y111" s="105">
        <v>19</v>
      </c>
      <c r="Z111" s="222"/>
      <c r="AA111" s="102" t="e">
        <f>VLOOKUP(Z92,'POINTS SCORE'!$B$10:$AI$39,20,FALSE)</f>
        <v>#N/A</v>
      </c>
      <c r="AB111" s="102" t="e">
        <f>VLOOKUP(Z92,'POINTS SCORE'!$B$39:$AI$78,20,FALSE)</f>
        <v>#N/A</v>
      </c>
      <c r="AC111" s="105">
        <v>19</v>
      </c>
      <c r="AD111" s="222"/>
      <c r="AE111" s="102" t="e">
        <f>VLOOKUP(AD92,'POINTS SCORE'!$B$10:$AI$39,20,FALSE)</f>
        <v>#N/A</v>
      </c>
      <c r="AF111" s="106" t="e">
        <f>VLOOKUP(AD92,'POINTS SCORE'!$B$39:$AI$78,20,FALSE)</f>
        <v>#N/A</v>
      </c>
    </row>
    <row r="112" spans="1:32">
      <c r="A112" s="105">
        <v>20</v>
      </c>
      <c r="B112" s="222"/>
      <c r="C112" s="102">
        <f>VLOOKUP(B92,'POINTS SCORE'!$B$10:$AI$39,21,FALSE)</f>
        <v>0</v>
      </c>
      <c r="D112" s="111">
        <f>VLOOKUP(B92,'POINTS SCORE'!$B$39:$AI$78,21,FALSE)</f>
        <v>0</v>
      </c>
      <c r="E112" s="113">
        <v>20</v>
      </c>
      <c r="F112" s="222"/>
      <c r="G112" s="111">
        <f>VLOOKUP(F92,'POINTS SCORE'!$B$10:$AI$39,21,FALSE)</f>
        <v>0</v>
      </c>
      <c r="H112" s="111">
        <f>VLOOKUP(F92,'POINTS SCORE'!$B$39:$AI$78,21,FALSE)</f>
        <v>0</v>
      </c>
      <c r="I112" s="113">
        <v>20</v>
      </c>
      <c r="J112" s="222"/>
      <c r="K112" s="111">
        <f>VLOOKUP(J92,'POINTS SCORE'!$B$10:$AI$39,21,FALSE)</f>
        <v>0</v>
      </c>
      <c r="L112" s="111">
        <f>VLOOKUP(J92,'POINTS SCORE'!$B$39:$AI$78,21,FALSE)</f>
        <v>0</v>
      </c>
      <c r="M112" s="113">
        <v>20</v>
      </c>
      <c r="N112" s="222"/>
      <c r="O112" s="102">
        <f>VLOOKUP(N92,'POINTS SCORE'!$B$10:$AI$39,21,FALSE)</f>
        <v>0</v>
      </c>
      <c r="P112" s="102">
        <f>VLOOKUP(N92,'POINTS SCORE'!$B$39:$AI$78,21,FALSE)</f>
        <v>0</v>
      </c>
      <c r="Q112" s="105">
        <v>20</v>
      </c>
      <c r="R112" s="222"/>
      <c r="S112" s="102" t="e">
        <f>VLOOKUP(R92,'POINTS SCORE'!$B$10:$AI$39,21,FALSE)</f>
        <v>#N/A</v>
      </c>
      <c r="T112" s="102" t="e">
        <f>VLOOKUP(R92,'POINTS SCORE'!$B$39:$AI$78,21,FALSE)</f>
        <v>#N/A</v>
      </c>
      <c r="U112" s="105">
        <v>20</v>
      </c>
      <c r="V112" s="222"/>
      <c r="W112" s="102" t="e">
        <f>VLOOKUP(V92,'POINTS SCORE'!$B$10:$AI$39,21,FALSE)</f>
        <v>#N/A</v>
      </c>
      <c r="X112" s="102" t="e">
        <f>VLOOKUP(V92,'POINTS SCORE'!$B$39:$AI$78,21,FALSE)</f>
        <v>#N/A</v>
      </c>
      <c r="Y112" s="105">
        <v>20</v>
      </c>
      <c r="Z112" s="222"/>
      <c r="AA112" s="102" t="e">
        <f>VLOOKUP(Z92,'POINTS SCORE'!$B$10:$AI$39,21,FALSE)</f>
        <v>#N/A</v>
      </c>
      <c r="AB112" s="102" t="e">
        <f>VLOOKUP(Z92,'POINTS SCORE'!$B$39:$AI$78,21,FALSE)</f>
        <v>#N/A</v>
      </c>
      <c r="AC112" s="105">
        <v>20</v>
      </c>
      <c r="AD112" s="222"/>
      <c r="AE112" s="102" t="e">
        <f>VLOOKUP(AD92,'POINTS SCORE'!$B$10:$AI$39,21,FALSE)</f>
        <v>#N/A</v>
      </c>
      <c r="AF112" s="106" t="e">
        <f>VLOOKUP(AD92,'POINTS SCORE'!$B$39:$AI$78,21,FALSE)</f>
        <v>#N/A</v>
      </c>
    </row>
    <row r="113" spans="1:32">
      <c r="A113" s="105">
        <v>21</v>
      </c>
      <c r="B113" s="222"/>
      <c r="C113" s="102">
        <f>VLOOKUP(B92,'POINTS SCORE'!$B$10:$AI$39,22,FALSE)</f>
        <v>0</v>
      </c>
      <c r="D113" s="111">
        <f>VLOOKUP(B92,'POINTS SCORE'!$B$39:$AI$78,22,FALSE)</f>
        <v>0</v>
      </c>
      <c r="E113" s="113">
        <v>21</v>
      </c>
      <c r="F113" s="222"/>
      <c r="G113" s="111">
        <f>VLOOKUP(F92,'POINTS SCORE'!$B$10:$AI$39,22,FALSE)</f>
        <v>0</v>
      </c>
      <c r="H113" s="111">
        <f>VLOOKUP(F92,'POINTS SCORE'!$B$39:$AI$78,22,FALSE)</f>
        <v>0</v>
      </c>
      <c r="I113" s="113">
        <v>21</v>
      </c>
      <c r="J113" s="222"/>
      <c r="K113" s="111">
        <f>VLOOKUP(J92,'POINTS SCORE'!$B$10:$AI$39,22,FALSE)</f>
        <v>0</v>
      </c>
      <c r="L113" s="111">
        <f>VLOOKUP(J92,'POINTS SCORE'!$B$39:$AI$78,22,FALSE)</f>
        <v>0</v>
      </c>
      <c r="M113" s="113">
        <v>21</v>
      </c>
      <c r="N113" s="222"/>
      <c r="O113" s="102">
        <f>VLOOKUP(N92,'POINTS SCORE'!$B$10:$AI$39,22,FALSE)</f>
        <v>0</v>
      </c>
      <c r="P113" s="102">
        <f>VLOOKUP(N92,'POINTS SCORE'!$B$39:$AI$78,22,FALSE)</f>
        <v>0</v>
      </c>
      <c r="Q113" s="105">
        <v>21</v>
      </c>
      <c r="R113" s="222"/>
      <c r="S113" s="102" t="e">
        <f>VLOOKUP(R92,'POINTS SCORE'!$B$10:$AI$39,22,FALSE)</f>
        <v>#N/A</v>
      </c>
      <c r="T113" s="102" t="e">
        <f>VLOOKUP(R92,'POINTS SCORE'!$B$39:$AI$78,22,FALSE)</f>
        <v>#N/A</v>
      </c>
      <c r="U113" s="105">
        <v>21</v>
      </c>
      <c r="V113" s="222"/>
      <c r="W113" s="102" t="e">
        <f>VLOOKUP(V92,'POINTS SCORE'!$B$10:$AI$39,22,FALSE)</f>
        <v>#N/A</v>
      </c>
      <c r="X113" s="102" t="e">
        <f>VLOOKUP(V92,'POINTS SCORE'!$B$39:$AI$78,22,FALSE)</f>
        <v>#N/A</v>
      </c>
      <c r="Y113" s="105">
        <v>21</v>
      </c>
      <c r="Z113" s="222"/>
      <c r="AA113" s="102" t="e">
        <f>VLOOKUP(Z92,'POINTS SCORE'!$B$10:$AI$39,22,FALSE)</f>
        <v>#N/A</v>
      </c>
      <c r="AB113" s="102" t="e">
        <f>VLOOKUP(Z92,'POINTS SCORE'!$B$39:$AI$78,22,FALSE)</f>
        <v>#N/A</v>
      </c>
      <c r="AC113" s="105">
        <v>21</v>
      </c>
      <c r="AD113" s="222"/>
      <c r="AE113" s="102" t="e">
        <f>VLOOKUP(AD92,'POINTS SCORE'!$B$10:$AI$39,22,FALSE)</f>
        <v>#N/A</v>
      </c>
      <c r="AF113" s="106" t="e">
        <f>VLOOKUP(AD92,'POINTS SCORE'!$B$39:$AI$78,22,FALSE)</f>
        <v>#N/A</v>
      </c>
    </row>
    <row r="114" spans="1:32">
      <c r="A114" s="105">
        <v>22</v>
      </c>
      <c r="B114" s="222"/>
      <c r="C114" s="102">
        <f>VLOOKUP(B92,'POINTS SCORE'!$B$10:$AI$39,23,FALSE)</f>
        <v>0</v>
      </c>
      <c r="D114" s="111">
        <f>VLOOKUP(B92,'POINTS SCORE'!$B$39:$AI$78,23,FALSE)</f>
        <v>0</v>
      </c>
      <c r="E114" s="113">
        <v>22</v>
      </c>
      <c r="F114" s="222"/>
      <c r="G114" s="111">
        <f>VLOOKUP(F92,'POINTS SCORE'!$B$10:$AI$39,23,FALSE)</f>
        <v>0</v>
      </c>
      <c r="H114" s="111">
        <f>VLOOKUP(F92,'POINTS SCORE'!$B$39:$AI$78,23,FALSE)</f>
        <v>0</v>
      </c>
      <c r="I114" s="113">
        <v>22</v>
      </c>
      <c r="J114" s="222"/>
      <c r="K114" s="111">
        <f>VLOOKUP(J92,'POINTS SCORE'!$B$10:$AI$39,23,FALSE)</f>
        <v>0</v>
      </c>
      <c r="L114" s="111">
        <f>VLOOKUP(J92,'POINTS SCORE'!$B$39:$AI$78,23,FALSE)</f>
        <v>0</v>
      </c>
      <c r="M114" s="113">
        <v>22</v>
      </c>
      <c r="N114" s="222"/>
      <c r="O114" s="102">
        <f>VLOOKUP(N92,'POINTS SCORE'!$B$10:$AI$39,23,FALSE)</f>
        <v>0</v>
      </c>
      <c r="P114" s="102">
        <f>VLOOKUP(N92,'POINTS SCORE'!$B$39:$AI$78,23,FALSE)</f>
        <v>0</v>
      </c>
      <c r="Q114" s="105">
        <v>22</v>
      </c>
      <c r="R114" s="222"/>
      <c r="S114" s="102" t="e">
        <f>VLOOKUP(R92,'POINTS SCORE'!$B$10:$AI$39,23,FALSE)</f>
        <v>#N/A</v>
      </c>
      <c r="T114" s="102" t="e">
        <f>VLOOKUP(R92,'POINTS SCORE'!$B$39:$AI$78,23,FALSE)</f>
        <v>#N/A</v>
      </c>
      <c r="U114" s="105">
        <v>22</v>
      </c>
      <c r="V114" s="222"/>
      <c r="W114" s="102" t="e">
        <f>VLOOKUP(V92,'POINTS SCORE'!$B$10:$AI$39,23,FALSE)</f>
        <v>#N/A</v>
      </c>
      <c r="X114" s="102" t="e">
        <f>VLOOKUP(V92,'POINTS SCORE'!$B$39:$AI$78,23,FALSE)</f>
        <v>#N/A</v>
      </c>
      <c r="Y114" s="105">
        <v>22</v>
      </c>
      <c r="Z114" s="222"/>
      <c r="AA114" s="102" t="e">
        <f>VLOOKUP(Z92,'POINTS SCORE'!$B$10:$AI$39,23,FALSE)</f>
        <v>#N/A</v>
      </c>
      <c r="AB114" s="102" t="e">
        <f>VLOOKUP(Z92,'POINTS SCORE'!$B$39:$AI$78,23,FALSE)</f>
        <v>#N/A</v>
      </c>
      <c r="AC114" s="105">
        <v>22</v>
      </c>
      <c r="AD114" s="222"/>
      <c r="AE114" s="102" t="e">
        <f>VLOOKUP(AD92,'POINTS SCORE'!$B$10:$AI$39,23,FALSE)</f>
        <v>#N/A</v>
      </c>
      <c r="AF114" s="106" t="e">
        <f>VLOOKUP(AD92,'POINTS SCORE'!$B$39:$AI$78,23,FALSE)</f>
        <v>#N/A</v>
      </c>
    </row>
    <row r="115" spans="1:32">
      <c r="A115" s="105">
        <v>23</v>
      </c>
      <c r="B115" s="222"/>
      <c r="C115" s="102">
        <f>VLOOKUP(B92,'POINTS SCORE'!$B$10:$AI$39,24,FALSE)</f>
        <v>0</v>
      </c>
      <c r="D115" s="111">
        <f>VLOOKUP(B92,'POINTS SCORE'!$B$39:$AI$78,24,FALSE)</f>
        <v>0</v>
      </c>
      <c r="E115" s="113">
        <v>23</v>
      </c>
      <c r="F115" s="222"/>
      <c r="G115" s="111">
        <f>VLOOKUP(F92,'POINTS SCORE'!$B$10:$AI$39,24,FALSE)</f>
        <v>0</v>
      </c>
      <c r="H115" s="111">
        <f>VLOOKUP(F92,'POINTS SCORE'!$B$39:$AI$78,24,FALSE)</f>
        <v>0</v>
      </c>
      <c r="I115" s="113">
        <v>23</v>
      </c>
      <c r="J115" s="222"/>
      <c r="K115" s="111">
        <f>VLOOKUP(J92,'POINTS SCORE'!$B$10:$AI$39,24,FALSE)</f>
        <v>0</v>
      </c>
      <c r="L115" s="111">
        <f>VLOOKUP(J92,'POINTS SCORE'!$B$39:$AI$78,24,FALSE)</f>
        <v>0</v>
      </c>
      <c r="M115" s="113">
        <v>23</v>
      </c>
      <c r="N115" s="222"/>
      <c r="O115" s="102">
        <f>VLOOKUP(N92,'POINTS SCORE'!$B$10:$AI$39,24,FALSE)</f>
        <v>0</v>
      </c>
      <c r="P115" s="102">
        <f>VLOOKUP(N92,'POINTS SCORE'!$B$39:$AI$78,24,FALSE)</f>
        <v>0</v>
      </c>
      <c r="Q115" s="105">
        <v>23</v>
      </c>
      <c r="R115" s="222"/>
      <c r="S115" s="102" t="e">
        <f>VLOOKUP(R92,'POINTS SCORE'!$B$10:$AI$39,24,FALSE)</f>
        <v>#N/A</v>
      </c>
      <c r="T115" s="102" t="e">
        <f>VLOOKUP(R92,'POINTS SCORE'!$B$39:$AI$78,24,FALSE)</f>
        <v>#N/A</v>
      </c>
      <c r="U115" s="105">
        <v>23</v>
      </c>
      <c r="V115" s="222"/>
      <c r="W115" s="102" t="e">
        <f>VLOOKUP(V92,'POINTS SCORE'!$B$10:$AI$39,24,FALSE)</f>
        <v>#N/A</v>
      </c>
      <c r="X115" s="102" t="e">
        <f>VLOOKUP(V92,'POINTS SCORE'!$B$39:$AI$78,24,FALSE)</f>
        <v>#N/A</v>
      </c>
      <c r="Y115" s="105">
        <v>23</v>
      </c>
      <c r="Z115" s="222"/>
      <c r="AA115" s="102" t="e">
        <f>VLOOKUP(Z92,'POINTS SCORE'!$B$10:$AI$39,24,FALSE)</f>
        <v>#N/A</v>
      </c>
      <c r="AB115" s="102" t="e">
        <f>VLOOKUP(Z92,'POINTS SCORE'!$B$39:$AI$78,24,FALSE)</f>
        <v>#N/A</v>
      </c>
      <c r="AC115" s="105">
        <v>23</v>
      </c>
      <c r="AD115" s="222"/>
      <c r="AE115" s="102" t="e">
        <f>VLOOKUP(AD92,'POINTS SCORE'!$B$10:$AI$39,24,FALSE)</f>
        <v>#N/A</v>
      </c>
      <c r="AF115" s="106" t="e">
        <f>VLOOKUP(AD92,'POINTS SCORE'!$B$39:$AI$78,24,FALSE)</f>
        <v>#N/A</v>
      </c>
    </row>
    <row r="116" spans="1:32">
      <c r="A116" s="105">
        <v>24</v>
      </c>
      <c r="B116" s="222"/>
      <c r="C116" s="102">
        <f>VLOOKUP(B92,'POINTS SCORE'!$B$10:$AI$39,25,FALSE)</f>
        <v>0</v>
      </c>
      <c r="D116" s="111">
        <f>VLOOKUP(B92,'POINTS SCORE'!$B$39:$AI$78,25,FALSE)</f>
        <v>0</v>
      </c>
      <c r="E116" s="113">
        <v>24</v>
      </c>
      <c r="F116" s="222"/>
      <c r="G116" s="111">
        <f>VLOOKUP(F92,'POINTS SCORE'!$B$10:$AI$39,25,FALSE)</f>
        <v>0</v>
      </c>
      <c r="H116" s="111">
        <f>VLOOKUP(F92,'POINTS SCORE'!$B$39:$AI$78,25,FALSE)</f>
        <v>0</v>
      </c>
      <c r="I116" s="113">
        <v>24</v>
      </c>
      <c r="J116" s="222"/>
      <c r="K116" s="111">
        <f>VLOOKUP(J92,'POINTS SCORE'!$B$10:$AI$39,25,FALSE)</f>
        <v>0</v>
      </c>
      <c r="L116" s="111">
        <f>VLOOKUP(J92,'POINTS SCORE'!$B$39:$AI$78,25,FALSE)</f>
        <v>0</v>
      </c>
      <c r="M116" s="113">
        <v>24</v>
      </c>
      <c r="N116" s="222"/>
      <c r="O116" s="102">
        <f>VLOOKUP(N92,'POINTS SCORE'!$B$10:$AI$39,25,FALSE)</f>
        <v>0</v>
      </c>
      <c r="P116" s="102">
        <f>VLOOKUP(N92,'POINTS SCORE'!$B$39:$AI$78,25,FALSE)</f>
        <v>0</v>
      </c>
      <c r="Q116" s="105">
        <v>24</v>
      </c>
      <c r="R116" s="222"/>
      <c r="S116" s="102" t="e">
        <f>VLOOKUP(R92,'POINTS SCORE'!$B$10:$AI$39,25,FALSE)</f>
        <v>#N/A</v>
      </c>
      <c r="T116" s="102" t="e">
        <f>VLOOKUP(R92,'POINTS SCORE'!$B$39:$AI$78,25,FALSE)</f>
        <v>#N/A</v>
      </c>
      <c r="U116" s="105">
        <v>24</v>
      </c>
      <c r="V116" s="222"/>
      <c r="W116" s="102" t="e">
        <f>VLOOKUP(V92,'POINTS SCORE'!$B$10:$AI$39,25,FALSE)</f>
        <v>#N/A</v>
      </c>
      <c r="X116" s="102" t="e">
        <f>VLOOKUP(V92,'POINTS SCORE'!$B$39:$AI$78,25,FALSE)</f>
        <v>#N/A</v>
      </c>
      <c r="Y116" s="105">
        <v>24</v>
      </c>
      <c r="Z116" s="222"/>
      <c r="AA116" s="102" t="e">
        <f>VLOOKUP(Z92,'POINTS SCORE'!$B$10:$AI$39,25,FALSE)</f>
        <v>#N/A</v>
      </c>
      <c r="AB116" s="102" t="e">
        <f>VLOOKUP(Z92,'POINTS SCORE'!$B$39:$AI$78,25,FALSE)</f>
        <v>#N/A</v>
      </c>
      <c r="AC116" s="105">
        <v>24</v>
      </c>
      <c r="AD116" s="222"/>
      <c r="AE116" s="102" t="e">
        <f>VLOOKUP(AD92,'POINTS SCORE'!$B$10:$AI$39,25,FALSE)</f>
        <v>#N/A</v>
      </c>
      <c r="AF116" s="106" t="e">
        <f>VLOOKUP(AD92,'POINTS SCORE'!$B$39:$AI$78,25,FALSE)</f>
        <v>#N/A</v>
      </c>
    </row>
    <row r="117" spans="1:32">
      <c r="A117" s="105">
        <v>25</v>
      </c>
      <c r="B117" s="222"/>
      <c r="C117" s="102">
        <f>VLOOKUP(B92,'POINTS SCORE'!$B$10:$AI$39,26,FALSE)</f>
        <v>0</v>
      </c>
      <c r="D117" s="111">
        <f>VLOOKUP(B92,'POINTS SCORE'!$B$39:$AI$78,26,FALSE)</f>
        <v>0</v>
      </c>
      <c r="E117" s="113">
        <v>25</v>
      </c>
      <c r="F117" s="222"/>
      <c r="G117" s="111">
        <f>VLOOKUP(F92,'POINTS SCORE'!$B$10:$AI$39,26,FALSE)</f>
        <v>0</v>
      </c>
      <c r="H117" s="111">
        <f>VLOOKUP(F92,'POINTS SCORE'!$B$39:$AI$78,26,FALSE)</f>
        <v>0</v>
      </c>
      <c r="I117" s="113">
        <v>25</v>
      </c>
      <c r="J117" s="222"/>
      <c r="K117" s="111">
        <f>VLOOKUP(J92,'POINTS SCORE'!$B$10:$AI$39,26,FALSE)</f>
        <v>0</v>
      </c>
      <c r="L117" s="111">
        <f>VLOOKUP(J92,'POINTS SCORE'!$B$39:$AI$78,26,FALSE)</f>
        <v>0</v>
      </c>
      <c r="M117" s="113">
        <v>25</v>
      </c>
      <c r="N117" s="222"/>
      <c r="O117" s="102">
        <f>VLOOKUP(N92,'POINTS SCORE'!$B$10:$AI$39,26,FALSE)</f>
        <v>0</v>
      </c>
      <c r="P117" s="102">
        <f>VLOOKUP(N92,'POINTS SCORE'!$B$39:$AI$78,26,FALSE)</f>
        <v>0</v>
      </c>
      <c r="Q117" s="105">
        <v>25</v>
      </c>
      <c r="R117" s="222"/>
      <c r="S117" s="102" t="e">
        <f>VLOOKUP(R92,'POINTS SCORE'!$B$10:$AI$39,26,FALSE)</f>
        <v>#N/A</v>
      </c>
      <c r="T117" s="102" t="e">
        <f>VLOOKUP(R92,'POINTS SCORE'!$B$39:$AI$78,26,FALSE)</f>
        <v>#N/A</v>
      </c>
      <c r="U117" s="105">
        <v>25</v>
      </c>
      <c r="V117" s="222"/>
      <c r="W117" s="102" t="e">
        <f>VLOOKUP(V92,'POINTS SCORE'!$B$10:$AI$39,26,FALSE)</f>
        <v>#N/A</v>
      </c>
      <c r="X117" s="102" t="e">
        <f>VLOOKUP(V92,'POINTS SCORE'!$B$39:$AI$78,26,FALSE)</f>
        <v>#N/A</v>
      </c>
      <c r="Y117" s="105">
        <v>25</v>
      </c>
      <c r="Z117" s="222"/>
      <c r="AA117" s="102" t="e">
        <f>VLOOKUP(Z92,'POINTS SCORE'!$B$10:$AI$39,26,FALSE)</f>
        <v>#N/A</v>
      </c>
      <c r="AB117" s="102" t="e">
        <f>VLOOKUP(Z92,'POINTS SCORE'!$B$39:$AI$78,26,FALSE)</f>
        <v>#N/A</v>
      </c>
      <c r="AC117" s="105">
        <v>25</v>
      </c>
      <c r="AD117" s="222"/>
      <c r="AE117" s="102" t="e">
        <f>VLOOKUP(AD92,'POINTS SCORE'!$B$10:$AI$39,26,FALSE)</f>
        <v>#N/A</v>
      </c>
      <c r="AF117" s="106" t="e">
        <f>VLOOKUP(AD92,'POINTS SCORE'!$B$39:$AI$78,26,FALSE)</f>
        <v>#N/A</v>
      </c>
    </row>
    <row r="118" spans="1:32">
      <c r="A118" s="105">
        <v>26</v>
      </c>
      <c r="B118" s="222"/>
      <c r="C118" s="102">
        <f>VLOOKUP(B92,'POINTS SCORE'!$B$10:$AI$39,27,FALSE)</f>
        <v>0</v>
      </c>
      <c r="D118" s="111">
        <f>VLOOKUP(B92,'POINTS SCORE'!$B$39:$AI$78,27,FALSE)</f>
        <v>0</v>
      </c>
      <c r="E118" s="113">
        <v>26</v>
      </c>
      <c r="F118" s="222"/>
      <c r="G118" s="111">
        <f>VLOOKUP(F92,'POINTS SCORE'!$B$10:$AI$39,27,FALSE)</f>
        <v>0</v>
      </c>
      <c r="H118" s="111">
        <f>VLOOKUP(F92,'POINTS SCORE'!$B$39:$AI$78,27,FALSE)</f>
        <v>0</v>
      </c>
      <c r="I118" s="113">
        <v>26</v>
      </c>
      <c r="J118" s="222"/>
      <c r="K118" s="111">
        <f>VLOOKUP(J92,'POINTS SCORE'!$B$10:$AI$39,27,FALSE)</f>
        <v>0</v>
      </c>
      <c r="L118" s="111">
        <f>VLOOKUP(J92,'POINTS SCORE'!$B$39:$AI$78,27,FALSE)</f>
        <v>0</v>
      </c>
      <c r="M118" s="113">
        <v>26</v>
      </c>
      <c r="N118" s="222"/>
      <c r="O118" s="102">
        <f>VLOOKUP(N92,'POINTS SCORE'!$B$10:$AI$39,27,FALSE)</f>
        <v>0</v>
      </c>
      <c r="P118" s="102">
        <f>VLOOKUP(N92,'POINTS SCORE'!$B$39:$AI$78,27,FALSE)</f>
        <v>0</v>
      </c>
      <c r="Q118" s="105">
        <v>26</v>
      </c>
      <c r="R118" s="222"/>
      <c r="S118" s="102" t="e">
        <f>VLOOKUP(R92,'POINTS SCORE'!$B$10:$AI$39,27,FALSE)</f>
        <v>#N/A</v>
      </c>
      <c r="T118" s="102" t="e">
        <f>VLOOKUP(R92,'POINTS SCORE'!$B$39:$AI$78,27,FALSE)</f>
        <v>#N/A</v>
      </c>
      <c r="U118" s="105">
        <v>26</v>
      </c>
      <c r="V118" s="222"/>
      <c r="W118" s="102" t="e">
        <f>VLOOKUP(V92,'POINTS SCORE'!$B$10:$AI$39,27,FALSE)</f>
        <v>#N/A</v>
      </c>
      <c r="X118" s="102" t="e">
        <f>VLOOKUP(V92,'POINTS SCORE'!$B$39:$AI$78,27,FALSE)</f>
        <v>#N/A</v>
      </c>
      <c r="Y118" s="105">
        <v>26</v>
      </c>
      <c r="Z118" s="222"/>
      <c r="AA118" s="102" t="e">
        <f>VLOOKUP(Z92,'POINTS SCORE'!$B$10:$AI$39,27,FALSE)</f>
        <v>#N/A</v>
      </c>
      <c r="AB118" s="102" t="e">
        <f>VLOOKUP(Z92,'POINTS SCORE'!$B$39:$AI$78,27,FALSE)</f>
        <v>#N/A</v>
      </c>
      <c r="AC118" s="105">
        <v>26</v>
      </c>
      <c r="AD118" s="222"/>
      <c r="AE118" s="102" t="e">
        <f>VLOOKUP(AD92,'POINTS SCORE'!$B$10:$AI$39,27,FALSE)</f>
        <v>#N/A</v>
      </c>
      <c r="AF118" s="106" t="e">
        <f>VLOOKUP(AD92,'POINTS SCORE'!$B$39:$AI$78,27,FALSE)</f>
        <v>#N/A</v>
      </c>
    </row>
    <row r="119" spans="1:32">
      <c r="A119" s="105">
        <v>27</v>
      </c>
      <c r="B119" s="222"/>
      <c r="C119" s="102">
        <f>VLOOKUP(B92,'POINTS SCORE'!$B$10:$AI$39,28,FALSE)</f>
        <v>0</v>
      </c>
      <c r="D119" s="111">
        <f>VLOOKUP(B92,'POINTS SCORE'!$B$39:$AI$78,28,FALSE)</f>
        <v>0</v>
      </c>
      <c r="E119" s="113">
        <v>27</v>
      </c>
      <c r="F119" s="222"/>
      <c r="G119" s="111">
        <f>VLOOKUP(F92,'POINTS SCORE'!$B$10:$AI$39,28,FALSE)</f>
        <v>0</v>
      </c>
      <c r="H119" s="111">
        <f>VLOOKUP(F92,'POINTS SCORE'!$B$39:$AI$78,28,FALSE)</f>
        <v>0</v>
      </c>
      <c r="I119" s="113">
        <v>27</v>
      </c>
      <c r="J119" s="222"/>
      <c r="K119" s="111">
        <f>VLOOKUP(J92,'POINTS SCORE'!$B$10:$AI$39,28,FALSE)</f>
        <v>0</v>
      </c>
      <c r="L119" s="111">
        <f>VLOOKUP(J92,'POINTS SCORE'!$B$39:$AI$78,28,FALSE)</f>
        <v>0</v>
      </c>
      <c r="M119" s="113">
        <v>27</v>
      </c>
      <c r="N119" s="222"/>
      <c r="O119" s="102">
        <f>VLOOKUP(N92,'POINTS SCORE'!$B$10:$AI$39,28,FALSE)</f>
        <v>0</v>
      </c>
      <c r="P119" s="102">
        <f>VLOOKUP(N92,'POINTS SCORE'!$B$39:$AI$78,28,FALSE)</f>
        <v>0</v>
      </c>
      <c r="Q119" s="105">
        <v>27</v>
      </c>
      <c r="R119" s="222"/>
      <c r="S119" s="102" t="e">
        <f>VLOOKUP(R92,'POINTS SCORE'!$B$10:$AI$39,28,FALSE)</f>
        <v>#N/A</v>
      </c>
      <c r="T119" s="102" t="e">
        <f>VLOOKUP(R92,'POINTS SCORE'!$B$39:$AI$78,28,FALSE)</f>
        <v>#N/A</v>
      </c>
      <c r="U119" s="105">
        <v>27</v>
      </c>
      <c r="V119" s="222"/>
      <c r="W119" s="102" t="e">
        <f>VLOOKUP(V92,'POINTS SCORE'!$B$10:$AI$39,28,FALSE)</f>
        <v>#N/A</v>
      </c>
      <c r="X119" s="102" t="e">
        <f>VLOOKUP(V92,'POINTS SCORE'!$B$39:$AI$78,28,FALSE)</f>
        <v>#N/A</v>
      </c>
      <c r="Y119" s="105">
        <v>27</v>
      </c>
      <c r="Z119" s="222"/>
      <c r="AA119" s="102" t="e">
        <f>VLOOKUP(Z92,'POINTS SCORE'!$B$10:$AI$39,28,FALSE)</f>
        <v>#N/A</v>
      </c>
      <c r="AB119" s="102" t="e">
        <f>VLOOKUP(Z92,'POINTS SCORE'!$B$39:$AI$78,28,FALSE)</f>
        <v>#N/A</v>
      </c>
      <c r="AC119" s="105">
        <v>27</v>
      </c>
      <c r="AD119" s="222"/>
      <c r="AE119" s="102" t="e">
        <f>VLOOKUP(AD92,'POINTS SCORE'!$B$10:$AI$39,28,FALSE)</f>
        <v>#N/A</v>
      </c>
      <c r="AF119" s="106" t="e">
        <f>VLOOKUP(AD92,'POINTS SCORE'!$B$39:$AI$78,28,FALSE)</f>
        <v>#N/A</v>
      </c>
    </row>
    <row r="120" spans="1:32">
      <c r="A120" s="105">
        <v>28</v>
      </c>
      <c r="B120" s="222"/>
      <c r="C120" s="102">
        <f>VLOOKUP(B92,'POINTS SCORE'!$B$10:$AI$39,29,FALSE)</f>
        <v>0</v>
      </c>
      <c r="D120" s="111">
        <f>VLOOKUP(B92,'POINTS SCORE'!$B$39:$AI$78,29,FALSE)</f>
        <v>0</v>
      </c>
      <c r="E120" s="113">
        <v>28</v>
      </c>
      <c r="F120" s="222"/>
      <c r="G120" s="111">
        <f>VLOOKUP(F92,'POINTS SCORE'!$B$10:$AI$39,29,FALSE)</f>
        <v>0</v>
      </c>
      <c r="H120" s="111">
        <f>VLOOKUP(F92,'POINTS SCORE'!$B$39:$AI$78,29,FALSE)</f>
        <v>0</v>
      </c>
      <c r="I120" s="113">
        <v>28</v>
      </c>
      <c r="J120" s="222"/>
      <c r="K120" s="111">
        <f>VLOOKUP(J92,'POINTS SCORE'!$B$10:$AI$39,29,FALSE)</f>
        <v>0</v>
      </c>
      <c r="L120" s="111">
        <f>VLOOKUP(J92,'POINTS SCORE'!$B$39:$AI$78,29,FALSE)</f>
        <v>0</v>
      </c>
      <c r="M120" s="113">
        <v>28</v>
      </c>
      <c r="N120" s="222"/>
      <c r="O120" s="102">
        <f>VLOOKUP(N92,'POINTS SCORE'!$B$10:$AI$39,29,FALSE)</f>
        <v>0</v>
      </c>
      <c r="P120" s="102">
        <f>VLOOKUP(N92,'POINTS SCORE'!$B$39:$AI$78,29,FALSE)</f>
        <v>0</v>
      </c>
      <c r="Q120" s="105">
        <v>28</v>
      </c>
      <c r="R120" s="222"/>
      <c r="S120" s="102" t="e">
        <f>VLOOKUP(R92,'POINTS SCORE'!$B$10:$AI$39,29,FALSE)</f>
        <v>#N/A</v>
      </c>
      <c r="T120" s="102" t="e">
        <f>VLOOKUP(R92,'POINTS SCORE'!$B$39:$AI$78,29,FALSE)</f>
        <v>#N/A</v>
      </c>
      <c r="U120" s="105">
        <v>28</v>
      </c>
      <c r="V120" s="222"/>
      <c r="W120" s="102" t="e">
        <f>VLOOKUP(V92,'POINTS SCORE'!$B$10:$AI$39,29,FALSE)</f>
        <v>#N/A</v>
      </c>
      <c r="X120" s="102" t="e">
        <f>VLOOKUP(V92,'POINTS SCORE'!$B$39:$AI$78,29,FALSE)</f>
        <v>#N/A</v>
      </c>
      <c r="Y120" s="105">
        <v>28</v>
      </c>
      <c r="Z120" s="222"/>
      <c r="AA120" s="102" t="e">
        <f>VLOOKUP(Z92,'POINTS SCORE'!$B$10:$AI$39,29,FALSE)</f>
        <v>#N/A</v>
      </c>
      <c r="AB120" s="102" t="e">
        <f>VLOOKUP(Z92,'POINTS SCORE'!$B$39:$AI$78,29,FALSE)</f>
        <v>#N/A</v>
      </c>
      <c r="AC120" s="105">
        <v>28</v>
      </c>
      <c r="AD120" s="222"/>
      <c r="AE120" s="102" t="e">
        <f>VLOOKUP(AD92,'POINTS SCORE'!$B$10:$AI$39,29,FALSE)</f>
        <v>#N/A</v>
      </c>
      <c r="AF120" s="106" t="e">
        <f>VLOOKUP(AD92,'POINTS SCORE'!$B$39:$AI$78,29,FALSE)</f>
        <v>#N/A</v>
      </c>
    </row>
    <row r="121" spans="1:32">
      <c r="A121" s="105">
        <v>29</v>
      </c>
      <c r="B121" s="222"/>
      <c r="C121" s="102">
        <f>VLOOKUP(B92,'POINTS SCORE'!$B$10:$AI$39,30,FALSE)</f>
        <v>0</v>
      </c>
      <c r="D121" s="111">
        <f>VLOOKUP(B92,'POINTS SCORE'!$B$39:$AI$78,30,FALSE)</f>
        <v>0</v>
      </c>
      <c r="E121" s="113">
        <v>29</v>
      </c>
      <c r="F121" s="222"/>
      <c r="G121" s="111">
        <f>VLOOKUP(F92,'POINTS SCORE'!$B$10:$AI$39,30,FALSE)</f>
        <v>0</v>
      </c>
      <c r="H121" s="111">
        <f>VLOOKUP(F92,'POINTS SCORE'!$B$39:$AI$78,30,FALSE)</f>
        <v>0</v>
      </c>
      <c r="I121" s="113">
        <v>29</v>
      </c>
      <c r="J121" s="222"/>
      <c r="K121" s="111">
        <f>VLOOKUP(J92,'POINTS SCORE'!$B$10:$AI$39,30,FALSE)</f>
        <v>0</v>
      </c>
      <c r="L121" s="111">
        <f>VLOOKUP(J92,'POINTS SCORE'!$B$39:$AI$78,30,FALSE)</f>
        <v>0</v>
      </c>
      <c r="M121" s="113">
        <v>29</v>
      </c>
      <c r="N121" s="222"/>
      <c r="O121" s="102">
        <f>VLOOKUP(N92,'POINTS SCORE'!$B$10:$AI$39,30,FALSE)</f>
        <v>0</v>
      </c>
      <c r="P121" s="102">
        <f>VLOOKUP(N92,'POINTS SCORE'!$B$39:$AI$78,30,FALSE)</f>
        <v>0</v>
      </c>
      <c r="Q121" s="105">
        <v>29</v>
      </c>
      <c r="R121" s="222"/>
      <c r="S121" s="102" t="e">
        <f>VLOOKUP(R92,'POINTS SCORE'!$B$10:$AI$39,30,FALSE)</f>
        <v>#N/A</v>
      </c>
      <c r="T121" s="102" t="e">
        <f>VLOOKUP(R92,'POINTS SCORE'!$B$39:$AI$78,30,FALSE)</f>
        <v>#N/A</v>
      </c>
      <c r="U121" s="105">
        <v>29</v>
      </c>
      <c r="V121" s="222"/>
      <c r="W121" s="102" t="e">
        <f>VLOOKUP(V92,'POINTS SCORE'!$B$10:$AI$39,30,FALSE)</f>
        <v>#N/A</v>
      </c>
      <c r="X121" s="102" t="e">
        <f>VLOOKUP(V92,'POINTS SCORE'!$B$39:$AI$78,30,FALSE)</f>
        <v>#N/A</v>
      </c>
      <c r="Y121" s="105">
        <v>29</v>
      </c>
      <c r="Z121" s="222"/>
      <c r="AA121" s="102" t="e">
        <f>VLOOKUP(Z92,'POINTS SCORE'!$B$10:$AI$39,30,FALSE)</f>
        <v>#N/A</v>
      </c>
      <c r="AB121" s="102" t="e">
        <f>VLOOKUP(Z92,'POINTS SCORE'!$B$39:$AI$78,30,FALSE)</f>
        <v>#N/A</v>
      </c>
      <c r="AC121" s="105">
        <v>29</v>
      </c>
      <c r="AD121" s="222"/>
      <c r="AE121" s="102" t="e">
        <f>VLOOKUP(AD92,'POINTS SCORE'!$B$10:$AI$39,30,FALSE)</f>
        <v>#N/A</v>
      </c>
      <c r="AF121" s="106" t="e">
        <f>VLOOKUP(AD92,'POINTS SCORE'!$B$39:$AI$78,30,FALSE)</f>
        <v>#N/A</v>
      </c>
    </row>
    <row r="122" spans="1:32">
      <c r="A122" s="105">
        <v>30</v>
      </c>
      <c r="B122" s="222"/>
      <c r="C122" s="102">
        <f>VLOOKUP(B92,'POINTS SCORE'!$B$10:$AI$39,31,FALSE)</f>
        <v>0</v>
      </c>
      <c r="D122" s="111">
        <f>VLOOKUP(B92,'POINTS SCORE'!$B$39:$AI$78,31,FALSE)</f>
        <v>0</v>
      </c>
      <c r="E122" s="113">
        <v>30</v>
      </c>
      <c r="F122" s="222"/>
      <c r="G122" s="111">
        <f>VLOOKUP(F92,'POINTS SCORE'!$B$10:$AI$39,31,FALSE)</f>
        <v>0</v>
      </c>
      <c r="H122" s="111">
        <f>VLOOKUP(F92,'POINTS SCORE'!$B$39:$AI$78,31,FALSE)</f>
        <v>0</v>
      </c>
      <c r="I122" s="113">
        <v>30</v>
      </c>
      <c r="J122" s="222"/>
      <c r="K122" s="111">
        <f>VLOOKUP(J92,'POINTS SCORE'!$B$10:$AI$39,31,FALSE)</f>
        <v>0</v>
      </c>
      <c r="L122" s="111">
        <f>VLOOKUP(J92,'POINTS SCORE'!$B$39:$AI$78,31,FALSE)</f>
        <v>0</v>
      </c>
      <c r="M122" s="113">
        <v>30</v>
      </c>
      <c r="N122" s="222"/>
      <c r="O122" s="102">
        <f>VLOOKUP(N92,'POINTS SCORE'!$B$10:$AI$39,31,FALSE)</f>
        <v>0</v>
      </c>
      <c r="P122" s="102">
        <f>VLOOKUP(N92,'POINTS SCORE'!$B$39:$AI$78,31,FALSE)</f>
        <v>0</v>
      </c>
      <c r="Q122" s="105">
        <v>30</v>
      </c>
      <c r="R122" s="222"/>
      <c r="S122" s="102" t="e">
        <f>VLOOKUP(R92,'POINTS SCORE'!$B$10:$AI$39,31,FALSE)</f>
        <v>#N/A</v>
      </c>
      <c r="T122" s="102" t="e">
        <f>VLOOKUP(R92,'POINTS SCORE'!$B$39:$AI$78,31,FALSE)</f>
        <v>#N/A</v>
      </c>
      <c r="U122" s="105">
        <v>30</v>
      </c>
      <c r="V122" s="222"/>
      <c r="W122" s="102" t="e">
        <f>VLOOKUP(V92,'POINTS SCORE'!$B$10:$AI$39,31,FALSE)</f>
        <v>#N/A</v>
      </c>
      <c r="X122" s="102" t="e">
        <f>VLOOKUP(V92,'POINTS SCORE'!$B$39:$AI$78,31,FALSE)</f>
        <v>#N/A</v>
      </c>
      <c r="Y122" s="105">
        <v>30</v>
      </c>
      <c r="Z122" s="222"/>
      <c r="AA122" s="102" t="e">
        <f>VLOOKUP(Z92,'POINTS SCORE'!$B$10:$AI$39,31,FALSE)</f>
        <v>#N/A</v>
      </c>
      <c r="AB122" s="102" t="e">
        <f>VLOOKUP(Z92,'POINTS SCORE'!$B$39:$AI$78,31,FALSE)</f>
        <v>#N/A</v>
      </c>
      <c r="AC122" s="105">
        <v>30</v>
      </c>
      <c r="AD122" s="222"/>
      <c r="AE122" s="102" t="e">
        <f>VLOOKUP(AD92,'POINTS SCORE'!$B$10:$AI$39,31,FALSE)</f>
        <v>#N/A</v>
      </c>
      <c r="AF122" s="106" t="e">
        <f>VLOOKUP(AD92,'POINTS SCORE'!$B$39:$AI$78,31,FALSE)</f>
        <v>#N/A</v>
      </c>
    </row>
    <row r="123" spans="1:32">
      <c r="A123" s="105" t="s">
        <v>149</v>
      </c>
      <c r="B123" s="222"/>
      <c r="C123" s="102">
        <f>VLOOKUP(B92,'POINTS SCORE'!$B$10:$AI$39,32,FALSE)</f>
        <v>14</v>
      </c>
      <c r="D123" s="111">
        <f>VLOOKUP(B92,'POINTS SCORE'!$B$39:$AI$78,32,FALSE)</f>
        <v>14</v>
      </c>
      <c r="E123" s="113" t="s">
        <v>149</v>
      </c>
      <c r="F123" s="222" t="s">
        <v>80</v>
      </c>
      <c r="G123" s="111">
        <f>VLOOKUP(F92,'POINTS SCORE'!$B$10:$AI$39,32,FALSE)</f>
        <v>14</v>
      </c>
      <c r="H123" s="111">
        <f>VLOOKUP(F92,'POINTS SCORE'!$B$39:$AI$78,32,FALSE)</f>
        <v>14</v>
      </c>
      <c r="I123" s="113" t="s">
        <v>149</v>
      </c>
      <c r="J123" s="222"/>
      <c r="K123" s="111">
        <f>VLOOKUP(J92,'POINTS SCORE'!$B$10:$AI$39,32,FALSE)</f>
        <v>14</v>
      </c>
      <c r="L123" s="111">
        <f>VLOOKUP(J92,'POINTS SCORE'!$B$39:$AI$78,32,FALSE)</f>
        <v>14</v>
      </c>
      <c r="M123" s="113" t="s">
        <v>149</v>
      </c>
      <c r="N123" s="222" t="s">
        <v>80</v>
      </c>
      <c r="O123" s="102">
        <f>VLOOKUP(N92,'POINTS SCORE'!$B$10:$AI$39,32,FALSE)</f>
        <v>14</v>
      </c>
      <c r="P123" s="102">
        <f>VLOOKUP(N92,'POINTS SCORE'!$B$39:$AI$78,32,FALSE)</f>
        <v>14</v>
      </c>
      <c r="Q123" s="105" t="s">
        <v>149</v>
      </c>
      <c r="R123" s="222"/>
      <c r="S123" s="102" t="e">
        <f>VLOOKUP(R92,'POINTS SCORE'!$B$10:$AI$39,32,FALSE)</f>
        <v>#N/A</v>
      </c>
      <c r="T123" s="102" t="e">
        <f>VLOOKUP(R92,'POINTS SCORE'!$B$39:$AI$78,32,FALSE)</f>
        <v>#N/A</v>
      </c>
      <c r="U123" s="105" t="s">
        <v>149</v>
      </c>
      <c r="V123" s="222"/>
      <c r="W123" s="102" t="e">
        <f>VLOOKUP(V92,'POINTS SCORE'!$B$10:$AI$39,32,FALSE)</f>
        <v>#N/A</v>
      </c>
      <c r="X123" s="102" t="e">
        <f>VLOOKUP(V92,'POINTS SCORE'!$B$39:$AI$78,32,FALSE)</f>
        <v>#N/A</v>
      </c>
      <c r="Y123" s="105" t="s">
        <v>149</v>
      </c>
      <c r="Z123" s="222"/>
      <c r="AA123" s="102" t="e">
        <f>VLOOKUP(Z92,'POINTS SCORE'!$B$10:$AI$39,32,FALSE)</f>
        <v>#N/A</v>
      </c>
      <c r="AB123" s="102" t="e">
        <f>VLOOKUP(Z92,'POINTS SCORE'!$B$39:$AI$78,32,FALSE)</f>
        <v>#N/A</v>
      </c>
      <c r="AC123" s="105" t="s">
        <v>149</v>
      </c>
      <c r="AD123" s="222"/>
      <c r="AE123" s="102" t="e">
        <f>VLOOKUP(AD92,'POINTS SCORE'!$B$10:$AI$39,32,FALSE)</f>
        <v>#N/A</v>
      </c>
      <c r="AF123" s="106" t="e">
        <f>VLOOKUP(AD92,'POINTS SCORE'!$B$39:$AI$78,32,FALSE)</f>
        <v>#N/A</v>
      </c>
    </row>
    <row r="124" spans="1:32">
      <c r="A124" s="105" t="s">
        <v>149</v>
      </c>
      <c r="B124" s="222"/>
      <c r="C124" s="102">
        <f>VLOOKUP(B92,'POINTS SCORE'!$B$10:$AI$39,32,FALSE)</f>
        <v>14</v>
      </c>
      <c r="D124" s="111">
        <f>VLOOKUP(B92,'POINTS SCORE'!$B$39:$AI$78,32,FALSE)</f>
        <v>14</v>
      </c>
      <c r="E124" s="113" t="s">
        <v>149</v>
      </c>
      <c r="F124" s="222"/>
      <c r="G124" s="111">
        <f>VLOOKUP(F92,'POINTS SCORE'!$B$10:$AI$39,32,FALSE)</f>
        <v>14</v>
      </c>
      <c r="H124" s="111">
        <f>VLOOKUP(F92,'POINTS SCORE'!$B$39:$AI$78,32,FALSE)</f>
        <v>14</v>
      </c>
      <c r="I124" s="113" t="s">
        <v>149</v>
      </c>
      <c r="J124" s="222"/>
      <c r="K124" s="111">
        <f>VLOOKUP(J92,'POINTS SCORE'!$B$10:$AI$39,32,FALSE)</f>
        <v>14</v>
      </c>
      <c r="L124" s="111">
        <f>VLOOKUP(J92,'POINTS SCORE'!$B$39:$AI$78,32,FALSE)</f>
        <v>14</v>
      </c>
      <c r="M124" s="113" t="s">
        <v>149</v>
      </c>
      <c r="N124" s="222"/>
      <c r="O124" s="102">
        <f>VLOOKUP(N92,'POINTS SCORE'!$B$10:$AI$39,32,FALSE)</f>
        <v>14</v>
      </c>
      <c r="P124" s="102">
        <f>VLOOKUP(N92,'POINTS SCORE'!$B$39:$AI$78,32,FALSE)</f>
        <v>14</v>
      </c>
      <c r="Q124" s="105" t="s">
        <v>149</v>
      </c>
      <c r="R124" s="222"/>
      <c r="S124" s="102" t="e">
        <f>VLOOKUP(R92,'POINTS SCORE'!$B$10:$AI$39,32,FALSE)</f>
        <v>#N/A</v>
      </c>
      <c r="T124" s="102" t="e">
        <f>VLOOKUP(R92,'POINTS SCORE'!$B$39:$AI$78,32,FALSE)</f>
        <v>#N/A</v>
      </c>
      <c r="U124" s="105" t="s">
        <v>149</v>
      </c>
      <c r="V124" s="222"/>
      <c r="W124" s="102" t="e">
        <f>VLOOKUP(V92,'POINTS SCORE'!$B$10:$AI$39,32,FALSE)</f>
        <v>#N/A</v>
      </c>
      <c r="X124" s="102" t="e">
        <f>VLOOKUP(V92,'POINTS SCORE'!$B$39:$AI$78,32,FALSE)</f>
        <v>#N/A</v>
      </c>
      <c r="Y124" s="105" t="s">
        <v>149</v>
      </c>
      <c r="Z124" s="222"/>
      <c r="AA124" s="102" t="e">
        <f>VLOOKUP(Z92,'POINTS SCORE'!$B$10:$AI$39,32,FALSE)</f>
        <v>#N/A</v>
      </c>
      <c r="AB124" s="102" t="e">
        <f>VLOOKUP(Z92,'POINTS SCORE'!$B$39:$AI$78,32,FALSE)</f>
        <v>#N/A</v>
      </c>
      <c r="AC124" s="105" t="s">
        <v>149</v>
      </c>
      <c r="AD124" s="222"/>
      <c r="AE124" s="102" t="e">
        <f>VLOOKUP(AD92,'POINTS SCORE'!$B$10:$AI$39,32,FALSE)</f>
        <v>#N/A</v>
      </c>
      <c r="AF124" s="106" t="e">
        <f>VLOOKUP(AD92,'POINTS SCORE'!$B$39:$AI$78,32,FALSE)</f>
        <v>#N/A</v>
      </c>
    </row>
    <row r="125" spans="1:32">
      <c r="A125" s="105" t="s">
        <v>149</v>
      </c>
      <c r="B125" s="222"/>
      <c r="C125" s="102">
        <f>VLOOKUP(B92,'POINTS SCORE'!$B$10:$AI$39,32,FALSE)</f>
        <v>14</v>
      </c>
      <c r="D125" s="111">
        <f>VLOOKUP(B92,'POINTS SCORE'!$B$39:$AI$78,32,FALSE)</f>
        <v>14</v>
      </c>
      <c r="E125" s="113" t="s">
        <v>149</v>
      </c>
      <c r="F125" s="222"/>
      <c r="G125" s="111">
        <f>VLOOKUP(F92,'POINTS SCORE'!$B$10:$AI$39,32,FALSE)</f>
        <v>14</v>
      </c>
      <c r="H125" s="111">
        <f>VLOOKUP(F92,'POINTS SCORE'!$B$39:$AI$78,32,FALSE)</f>
        <v>14</v>
      </c>
      <c r="I125" s="113" t="s">
        <v>149</v>
      </c>
      <c r="J125" s="222"/>
      <c r="K125" s="111">
        <f>VLOOKUP(J92,'POINTS SCORE'!$B$10:$AI$39,32,FALSE)</f>
        <v>14</v>
      </c>
      <c r="L125" s="111">
        <f>VLOOKUP(J92,'POINTS SCORE'!$B$39:$AI$78,32,FALSE)</f>
        <v>14</v>
      </c>
      <c r="M125" s="113" t="s">
        <v>149</v>
      </c>
      <c r="N125" s="222"/>
      <c r="O125" s="102">
        <f>VLOOKUP(N92,'POINTS SCORE'!$B$10:$AI$39,32,FALSE)</f>
        <v>14</v>
      </c>
      <c r="P125" s="102">
        <f>VLOOKUP(N92,'POINTS SCORE'!$B$39:$AI$78,32,FALSE)</f>
        <v>14</v>
      </c>
      <c r="Q125" s="105" t="s">
        <v>149</v>
      </c>
      <c r="R125" s="222"/>
      <c r="S125" s="102" t="e">
        <f>VLOOKUP(R92,'POINTS SCORE'!$B$10:$AI$39,32,FALSE)</f>
        <v>#N/A</v>
      </c>
      <c r="T125" s="102" t="e">
        <f>VLOOKUP(R92,'POINTS SCORE'!$B$39:$AI$78,32,FALSE)</f>
        <v>#N/A</v>
      </c>
      <c r="U125" s="105" t="s">
        <v>149</v>
      </c>
      <c r="V125" s="222"/>
      <c r="W125" s="102" t="e">
        <f>VLOOKUP(V92,'POINTS SCORE'!$B$10:$AI$39,32,FALSE)</f>
        <v>#N/A</v>
      </c>
      <c r="X125" s="102" t="e">
        <f>VLOOKUP(V92,'POINTS SCORE'!$B$39:$AI$78,32,FALSE)</f>
        <v>#N/A</v>
      </c>
      <c r="Y125" s="105" t="s">
        <v>149</v>
      </c>
      <c r="Z125" s="222"/>
      <c r="AA125" s="102" t="e">
        <f>VLOOKUP(Z92,'POINTS SCORE'!$B$10:$AI$39,32,FALSE)</f>
        <v>#N/A</v>
      </c>
      <c r="AB125" s="102" t="e">
        <f>VLOOKUP(Z92,'POINTS SCORE'!$B$39:$AI$78,32,FALSE)</f>
        <v>#N/A</v>
      </c>
      <c r="AC125" s="105" t="s">
        <v>149</v>
      </c>
      <c r="AD125" s="222"/>
      <c r="AE125" s="102" t="e">
        <f>VLOOKUP(AD92,'POINTS SCORE'!$B$10:$AI$39,32,FALSE)</f>
        <v>#N/A</v>
      </c>
      <c r="AF125" s="106" t="e">
        <f>VLOOKUP(AD92,'POINTS SCORE'!$B$39:$AI$78,32,FALSE)</f>
        <v>#N/A</v>
      </c>
    </row>
    <row r="126" spans="1:32">
      <c r="A126" s="105" t="s">
        <v>149</v>
      </c>
      <c r="B126" s="222"/>
      <c r="C126" s="102">
        <f>VLOOKUP(B92,'POINTS SCORE'!$B$10:$AI$39,32,FALSE)</f>
        <v>14</v>
      </c>
      <c r="D126" s="111">
        <f>VLOOKUP(B92,'POINTS SCORE'!$B$39:$AI$78,32,FALSE)</f>
        <v>14</v>
      </c>
      <c r="E126" s="113" t="s">
        <v>149</v>
      </c>
      <c r="F126" s="222"/>
      <c r="G126" s="111">
        <f>VLOOKUP(F92,'POINTS SCORE'!$B$10:$AI$39,32,FALSE)</f>
        <v>14</v>
      </c>
      <c r="H126" s="111">
        <f>VLOOKUP(F92,'POINTS SCORE'!$B$39:$AI$78,32,FALSE)</f>
        <v>14</v>
      </c>
      <c r="I126" s="113" t="s">
        <v>149</v>
      </c>
      <c r="J126" s="222"/>
      <c r="K126" s="111">
        <f>VLOOKUP(J92,'POINTS SCORE'!$B$10:$AI$39,32,FALSE)</f>
        <v>14</v>
      </c>
      <c r="L126" s="111">
        <f>VLOOKUP(J92,'POINTS SCORE'!$B$39:$AI$78,32,FALSE)</f>
        <v>14</v>
      </c>
      <c r="M126" s="113" t="s">
        <v>149</v>
      </c>
      <c r="N126" s="222"/>
      <c r="O126" s="102">
        <f>VLOOKUP(N92,'POINTS SCORE'!$B$10:$AI$39,32,FALSE)</f>
        <v>14</v>
      </c>
      <c r="P126" s="102">
        <f>VLOOKUP(N92,'POINTS SCORE'!$B$39:$AI$78,32,FALSE)</f>
        <v>14</v>
      </c>
      <c r="Q126" s="105" t="s">
        <v>149</v>
      </c>
      <c r="R126" s="222"/>
      <c r="S126" s="102" t="e">
        <f>VLOOKUP(R92,'POINTS SCORE'!$B$10:$AI$39,32,FALSE)</f>
        <v>#N/A</v>
      </c>
      <c r="T126" s="102" t="e">
        <f>VLOOKUP(R92,'POINTS SCORE'!$B$39:$AI$78,32,FALSE)</f>
        <v>#N/A</v>
      </c>
      <c r="U126" s="105" t="s">
        <v>149</v>
      </c>
      <c r="V126" s="222"/>
      <c r="W126" s="102" t="e">
        <f>VLOOKUP(V92,'POINTS SCORE'!$B$10:$AI$39,32,FALSE)</f>
        <v>#N/A</v>
      </c>
      <c r="X126" s="102" t="e">
        <f>VLOOKUP(V92,'POINTS SCORE'!$B$39:$AI$78,32,FALSE)</f>
        <v>#N/A</v>
      </c>
      <c r="Y126" s="105" t="s">
        <v>149</v>
      </c>
      <c r="Z126" s="222"/>
      <c r="AA126" s="102" t="e">
        <f>VLOOKUP(Z92,'POINTS SCORE'!$B$10:$AI$39,32,FALSE)</f>
        <v>#N/A</v>
      </c>
      <c r="AB126" s="102" t="e">
        <f>VLOOKUP(Z92,'POINTS SCORE'!$B$39:$AI$78,32,FALSE)</f>
        <v>#N/A</v>
      </c>
      <c r="AC126" s="105" t="s">
        <v>149</v>
      </c>
      <c r="AD126" s="222"/>
      <c r="AE126" s="102" t="e">
        <f>VLOOKUP(AD92,'POINTS SCORE'!$B$10:$AI$39,32,FALSE)</f>
        <v>#N/A</v>
      </c>
      <c r="AF126" s="106" t="e">
        <f>VLOOKUP(AD92,'POINTS SCORE'!$B$39:$AI$78,32,FALSE)</f>
        <v>#N/A</v>
      </c>
    </row>
    <row r="127" spans="1:32">
      <c r="A127" s="105" t="s">
        <v>149</v>
      </c>
      <c r="B127" s="222"/>
      <c r="C127" s="102">
        <f>VLOOKUP(B92,'POINTS SCORE'!$B$10:$AI$39,32,FALSE)</f>
        <v>14</v>
      </c>
      <c r="D127" s="111">
        <f>VLOOKUP(B92,'POINTS SCORE'!$B$39:$AI$78,32,FALSE)</f>
        <v>14</v>
      </c>
      <c r="E127" s="113" t="s">
        <v>149</v>
      </c>
      <c r="F127" s="222"/>
      <c r="G127" s="111">
        <f>VLOOKUP(F92,'POINTS SCORE'!$B$10:$AI$39,32,FALSE)</f>
        <v>14</v>
      </c>
      <c r="H127" s="111">
        <f>VLOOKUP(F92,'POINTS SCORE'!$B$39:$AI$78,32,FALSE)</f>
        <v>14</v>
      </c>
      <c r="I127" s="113" t="s">
        <v>149</v>
      </c>
      <c r="J127" s="222"/>
      <c r="K127" s="111">
        <f>VLOOKUP(J92,'POINTS SCORE'!$B$10:$AI$39,32,FALSE)</f>
        <v>14</v>
      </c>
      <c r="L127" s="111">
        <f>VLOOKUP(J92,'POINTS SCORE'!$B$39:$AI$78,32,FALSE)</f>
        <v>14</v>
      </c>
      <c r="M127" s="113" t="s">
        <v>149</v>
      </c>
      <c r="N127" s="222"/>
      <c r="O127" s="102">
        <f>VLOOKUP(N92,'POINTS SCORE'!$B$10:$AI$39,32,FALSE)</f>
        <v>14</v>
      </c>
      <c r="P127" s="102">
        <f>VLOOKUP(N92,'POINTS SCORE'!$B$39:$AI$78,32,FALSE)</f>
        <v>14</v>
      </c>
      <c r="Q127" s="105" t="s">
        <v>149</v>
      </c>
      <c r="R127" s="222"/>
      <c r="S127" s="102" t="e">
        <f>VLOOKUP(R92,'POINTS SCORE'!$B$10:$AI$39,32,FALSE)</f>
        <v>#N/A</v>
      </c>
      <c r="T127" s="102" t="e">
        <f>VLOOKUP(R92,'POINTS SCORE'!$B$39:$AI$78,32,FALSE)</f>
        <v>#N/A</v>
      </c>
      <c r="U127" s="105" t="s">
        <v>149</v>
      </c>
      <c r="V127" s="222"/>
      <c r="W127" s="102" t="e">
        <f>VLOOKUP(V92,'POINTS SCORE'!$B$10:$AI$39,32,FALSE)</f>
        <v>#N/A</v>
      </c>
      <c r="X127" s="102" t="e">
        <f>VLOOKUP(V92,'POINTS SCORE'!$B$39:$AI$78,32,FALSE)</f>
        <v>#N/A</v>
      </c>
      <c r="Y127" s="105" t="s">
        <v>149</v>
      </c>
      <c r="Z127" s="222"/>
      <c r="AA127" s="102" t="e">
        <f>VLOOKUP(Z92,'POINTS SCORE'!$B$10:$AI$39,32,FALSE)</f>
        <v>#N/A</v>
      </c>
      <c r="AB127" s="102" t="e">
        <f>VLOOKUP(Z92,'POINTS SCORE'!$B$39:$AI$78,32,FALSE)</f>
        <v>#N/A</v>
      </c>
      <c r="AC127" s="105" t="s">
        <v>149</v>
      </c>
      <c r="AD127" s="222"/>
      <c r="AE127" s="102" t="e">
        <f>VLOOKUP(AD92,'POINTS SCORE'!$B$10:$AI$39,32,FALSE)</f>
        <v>#N/A</v>
      </c>
      <c r="AF127" s="106" t="e">
        <f>VLOOKUP(AD92,'POINTS SCORE'!$B$39:$AI$78,32,FALSE)</f>
        <v>#N/A</v>
      </c>
    </row>
    <row r="128" spans="1:32">
      <c r="A128" s="105" t="s">
        <v>149</v>
      </c>
      <c r="B128" s="222"/>
      <c r="C128" s="102">
        <f>VLOOKUP(B92,'POINTS SCORE'!$B$10:$AI$39,32,FALSE)</f>
        <v>14</v>
      </c>
      <c r="D128" s="111">
        <f>VLOOKUP(B92,'POINTS SCORE'!$B$39:$AI$78,32,FALSE)</f>
        <v>14</v>
      </c>
      <c r="E128" s="113" t="s">
        <v>149</v>
      </c>
      <c r="F128" s="222"/>
      <c r="G128" s="111">
        <f>VLOOKUP(F92,'POINTS SCORE'!$B$10:$AI$39,32,FALSE)</f>
        <v>14</v>
      </c>
      <c r="H128" s="111">
        <f>VLOOKUP(F92,'POINTS SCORE'!$B$39:$AI$78,32,FALSE)</f>
        <v>14</v>
      </c>
      <c r="I128" s="113" t="s">
        <v>149</v>
      </c>
      <c r="J128" s="222"/>
      <c r="K128" s="111">
        <f>VLOOKUP(J92,'POINTS SCORE'!$B$10:$AI$39,32,FALSE)</f>
        <v>14</v>
      </c>
      <c r="L128" s="111">
        <f>VLOOKUP(J92,'POINTS SCORE'!$B$39:$AI$78,32,FALSE)</f>
        <v>14</v>
      </c>
      <c r="M128" s="113" t="s">
        <v>149</v>
      </c>
      <c r="N128" s="222"/>
      <c r="O128" s="102">
        <f>VLOOKUP(N92,'POINTS SCORE'!$B$10:$AI$39,32,FALSE)</f>
        <v>14</v>
      </c>
      <c r="P128" s="102">
        <f>VLOOKUP(N92,'POINTS SCORE'!$B$39:$AI$78,32,FALSE)</f>
        <v>14</v>
      </c>
      <c r="Q128" s="105" t="s">
        <v>149</v>
      </c>
      <c r="R128" s="222"/>
      <c r="S128" s="102" t="e">
        <f>VLOOKUP(R92,'POINTS SCORE'!$B$10:$AI$39,32,FALSE)</f>
        <v>#N/A</v>
      </c>
      <c r="T128" s="102" t="e">
        <f>VLOOKUP(R92,'POINTS SCORE'!$B$39:$AI$78,32,FALSE)</f>
        <v>#N/A</v>
      </c>
      <c r="U128" s="105" t="s">
        <v>149</v>
      </c>
      <c r="V128" s="222"/>
      <c r="W128" s="102" t="e">
        <f>VLOOKUP(V92,'POINTS SCORE'!$B$10:$AI$39,32,FALSE)</f>
        <v>#N/A</v>
      </c>
      <c r="X128" s="102" t="e">
        <f>VLOOKUP(V92,'POINTS SCORE'!$B$39:$AI$78,32,FALSE)</f>
        <v>#N/A</v>
      </c>
      <c r="Y128" s="105" t="s">
        <v>149</v>
      </c>
      <c r="Z128" s="222"/>
      <c r="AA128" s="102" t="e">
        <f>VLOOKUP(Z92,'POINTS SCORE'!$B$10:$AI$39,32,FALSE)</f>
        <v>#N/A</v>
      </c>
      <c r="AB128" s="102" t="e">
        <f>VLOOKUP(Z92,'POINTS SCORE'!$B$39:$AI$78,32,FALSE)</f>
        <v>#N/A</v>
      </c>
      <c r="AC128" s="105" t="s">
        <v>149</v>
      </c>
      <c r="AD128" s="222"/>
      <c r="AE128" s="102" t="e">
        <f>VLOOKUP(AD92,'POINTS SCORE'!$B$10:$AI$39,32,FALSE)</f>
        <v>#N/A</v>
      </c>
      <c r="AF128" s="106" t="e">
        <f>VLOOKUP(AD92,'POINTS SCORE'!$B$39:$AI$78,32,FALSE)</f>
        <v>#N/A</v>
      </c>
    </row>
    <row r="129" spans="1:32">
      <c r="A129" s="105" t="s">
        <v>149</v>
      </c>
      <c r="B129" s="222"/>
      <c r="C129" s="102">
        <f>VLOOKUP(B92,'POINTS SCORE'!$B$10:$AI$39,32,FALSE)</f>
        <v>14</v>
      </c>
      <c r="D129" s="111">
        <f>VLOOKUP(B92,'POINTS SCORE'!$B$39:$AI$78,33,FALSE)</f>
        <v>14</v>
      </c>
      <c r="E129" s="113" t="s">
        <v>150</v>
      </c>
      <c r="F129" s="222"/>
      <c r="G129" s="111">
        <f>VLOOKUP(F92,'POINTS SCORE'!$B$10:$AI$39,33,FALSE)</f>
        <v>14</v>
      </c>
      <c r="H129" s="111">
        <f>VLOOKUP(F92,'POINTS SCORE'!$B$39:$AI$78,33,FALSE)</f>
        <v>14</v>
      </c>
      <c r="I129" s="113" t="s">
        <v>150</v>
      </c>
      <c r="J129" s="222"/>
      <c r="K129" s="111">
        <f>VLOOKUP(J92,'POINTS SCORE'!$B$10:$AI$39,33,FALSE)</f>
        <v>14</v>
      </c>
      <c r="L129" s="111">
        <f>VLOOKUP(J92,'POINTS SCORE'!$B$39:$AI$78,33,FALSE)</f>
        <v>14</v>
      </c>
      <c r="M129" s="113" t="s">
        <v>150</v>
      </c>
      <c r="N129" s="222" t="s">
        <v>110</v>
      </c>
      <c r="O129" s="102">
        <f>VLOOKUP(N92,'POINTS SCORE'!$B$10:$AI$39,33,FALSE)</f>
        <v>14</v>
      </c>
      <c r="P129" s="102">
        <f>VLOOKUP(N92,'POINTS SCORE'!$B$39:$AI$78,33,FALSE)</f>
        <v>14</v>
      </c>
      <c r="Q129" s="105" t="s">
        <v>150</v>
      </c>
      <c r="R129" s="222"/>
      <c r="S129" s="102" t="e">
        <f>VLOOKUP(R92,'POINTS SCORE'!$B$10:$AI$39,33,FALSE)</f>
        <v>#N/A</v>
      </c>
      <c r="T129" s="102" t="e">
        <f>VLOOKUP(R92,'POINTS SCORE'!$B$39:$AI$78,33,FALSE)</f>
        <v>#N/A</v>
      </c>
      <c r="U129" s="105" t="s">
        <v>150</v>
      </c>
      <c r="V129" s="222"/>
      <c r="W129" s="102" t="e">
        <f>VLOOKUP(V92,'POINTS SCORE'!$B$10:$AI$39,33,FALSE)</f>
        <v>#N/A</v>
      </c>
      <c r="X129" s="102" t="e">
        <f>VLOOKUP(V92,'POINTS SCORE'!$B$39:$AI$78,33,FALSE)</f>
        <v>#N/A</v>
      </c>
      <c r="Y129" s="105" t="s">
        <v>150</v>
      </c>
      <c r="Z129" s="222"/>
      <c r="AA129" s="102" t="e">
        <f>VLOOKUP(Z92,'POINTS SCORE'!$B$10:$AI$39,33,FALSE)</f>
        <v>#N/A</v>
      </c>
      <c r="AB129" s="102" t="e">
        <f>VLOOKUP(Z92,'POINTS SCORE'!$B$39:$AI$78,33,FALSE)</f>
        <v>#N/A</v>
      </c>
      <c r="AC129" s="105" t="s">
        <v>150</v>
      </c>
      <c r="AD129" s="222"/>
      <c r="AE129" s="102" t="e">
        <f>VLOOKUP(AD92,'POINTS SCORE'!$B$10:$AI$39,33,FALSE)</f>
        <v>#N/A</v>
      </c>
      <c r="AF129" s="106" t="e">
        <f>VLOOKUP(AD92,'POINTS SCORE'!$B$39:$AI$78,33,FALSE)</f>
        <v>#N/A</v>
      </c>
    </row>
    <row r="130" spans="1:32">
      <c r="A130" s="105" t="s">
        <v>150</v>
      </c>
      <c r="B130" s="222"/>
      <c r="C130" s="102">
        <f>VLOOKUP(B92,'POINTS SCORE'!$B$10:$AI$39,33,FALSE)</f>
        <v>14</v>
      </c>
      <c r="D130" s="111">
        <f>VLOOKUP(B92,'POINTS SCORE'!$B$39:$AI$78,33,FALSE)</f>
        <v>14</v>
      </c>
      <c r="E130" s="113" t="s">
        <v>150</v>
      </c>
      <c r="F130" s="222"/>
      <c r="G130" s="111">
        <f>VLOOKUP(F92,'POINTS SCORE'!$B$10:$AI$39,33,FALSE)</f>
        <v>14</v>
      </c>
      <c r="H130" s="111">
        <f>VLOOKUP(F92,'POINTS SCORE'!$B$39:$AI$78,33,FALSE)</f>
        <v>14</v>
      </c>
      <c r="I130" s="113" t="s">
        <v>150</v>
      </c>
      <c r="J130" s="222"/>
      <c r="K130" s="111">
        <f>VLOOKUP(J92,'POINTS SCORE'!$B$10:$AI$39,33,FALSE)</f>
        <v>14</v>
      </c>
      <c r="L130" s="111">
        <f>VLOOKUP(J92,'POINTS SCORE'!$B$39:$AI$78,33,FALSE)</f>
        <v>14</v>
      </c>
      <c r="M130" s="113" t="s">
        <v>150</v>
      </c>
      <c r="N130" s="222"/>
      <c r="O130" s="102">
        <f>VLOOKUP(N92,'POINTS SCORE'!$B$10:$AI$39,33,FALSE)</f>
        <v>14</v>
      </c>
      <c r="P130" s="102">
        <f>VLOOKUP(N92,'POINTS SCORE'!$B$39:$AI$78,33,FALSE)</f>
        <v>14</v>
      </c>
      <c r="Q130" s="105" t="s">
        <v>150</v>
      </c>
      <c r="R130" s="222"/>
      <c r="S130" s="102" t="e">
        <f>VLOOKUP(R92,'POINTS SCORE'!$B$10:$AI$39,33,FALSE)</f>
        <v>#N/A</v>
      </c>
      <c r="T130" s="102" t="e">
        <f>VLOOKUP(R92,'POINTS SCORE'!$B$39:$AI$78,33,FALSE)</f>
        <v>#N/A</v>
      </c>
      <c r="U130" s="105" t="s">
        <v>150</v>
      </c>
      <c r="V130" s="222"/>
      <c r="W130" s="102" t="e">
        <f>VLOOKUP(V92,'POINTS SCORE'!$B$10:$AI$39,33,FALSE)</f>
        <v>#N/A</v>
      </c>
      <c r="X130" s="102" t="e">
        <f>VLOOKUP(V92,'POINTS SCORE'!$B$39:$AI$78,33,FALSE)</f>
        <v>#N/A</v>
      </c>
      <c r="Y130" s="105" t="s">
        <v>150</v>
      </c>
      <c r="Z130" s="222"/>
      <c r="AA130" s="102" t="e">
        <f>VLOOKUP(Z92,'POINTS SCORE'!$B$10:$AI$39,33,FALSE)</f>
        <v>#N/A</v>
      </c>
      <c r="AB130" s="102" t="e">
        <f>VLOOKUP(Z92,'POINTS SCORE'!$B$39:$AI$78,33,FALSE)</f>
        <v>#N/A</v>
      </c>
      <c r="AC130" s="105" t="s">
        <v>150</v>
      </c>
      <c r="AD130" s="222"/>
      <c r="AE130" s="102" t="e">
        <f>VLOOKUP(AD92,'POINTS SCORE'!$B$10:$AI$39,33,FALSE)</f>
        <v>#N/A</v>
      </c>
      <c r="AF130" s="106" t="e">
        <f>VLOOKUP(AD92,'POINTS SCORE'!$B$39:$AI$78,33,FALSE)</f>
        <v>#N/A</v>
      </c>
    </row>
    <row r="131" spans="1:32">
      <c r="A131" s="105" t="s">
        <v>150</v>
      </c>
      <c r="B131" s="222"/>
      <c r="C131" s="102">
        <f>VLOOKUP(B92,'POINTS SCORE'!$B$10:$AI$39,33,FALSE)</f>
        <v>14</v>
      </c>
      <c r="D131" s="111">
        <f>VLOOKUP(B92,'POINTS SCORE'!$B$39:$AI$78,33,FALSE)</f>
        <v>14</v>
      </c>
      <c r="E131" s="113" t="s">
        <v>150</v>
      </c>
      <c r="F131" s="222"/>
      <c r="G131" s="111">
        <f>VLOOKUP(F92,'POINTS SCORE'!$B$10:$AI$39,33,FALSE)</f>
        <v>14</v>
      </c>
      <c r="H131" s="111">
        <f>VLOOKUP(F92,'POINTS SCORE'!$B$39:$AI$78,33,FALSE)</f>
        <v>14</v>
      </c>
      <c r="I131" s="113" t="s">
        <v>150</v>
      </c>
      <c r="J131" s="222"/>
      <c r="K131" s="111">
        <f>VLOOKUP(J92,'POINTS SCORE'!$B$10:$AI$39,33,FALSE)</f>
        <v>14</v>
      </c>
      <c r="L131" s="111">
        <f>VLOOKUP(J92,'POINTS SCORE'!$B$39:$AI$78,33,FALSE)</f>
        <v>14</v>
      </c>
      <c r="M131" s="113" t="s">
        <v>150</v>
      </c>
      <c r="N131" s="222"/>
      <c r="O131" s="102">
        <f>VLOOKUP(N92,'POINTS SCORE'!$B$10:$AI$39,33,FALSE)</f>
        <v>14</v>
      </c>
      <c r="P131" s="102">
        <f>VLOOKUP(N92,'POINTS SCORE'!$B$39:$AI$78,33,FALSE)</f>
        <v>14</v>
      </c>
      <c r="Q131" s="105" t="s">
        <v>150</v>
      </c>
      <c r="R131" s="222"/>
      <c r="S131" s="102" t="e">
        <f>VLOOKUP(R92,'POINTS SCORE'!$B$10:$AI$39,33,FALSE)</f>
        <v>#N/A</v>
      </c>
      <c r="T131" s="102" t="e">
        <f>VLOOKUP(R92,'POINTS SCORE'!$B$39:$AI$78,33,FALSE)</f>
        <v>#N/A</v>
      </c>
      <c r="U131" s="105" t="s">
        <v>150</v>
      </c>
      <c r="V131" s="222"/>
      <c r="W131" s="102" t="e">
        <f>VLOOKUP(V92,'POINTS SCORE'!$B$10:$AI$39,33,FALSE)</f>
        <v>#N/A</v>
      </c>
      <c r="X131" s="102" t="e">
        <f>VLOOKUP(V92,'POINTS SCORE'!$B$39:$AI$78,33,FALSE)</f>
        <v>#N/A</v>
      </c>
      <c r="Y131" s="105" t="s">
        <v>150</v>
      </c>
      <c r="Z131" s="222"/>
      <c r="AA131" s="102" t="e">
        <f>VLOOKUP(Z92,'POINTS SCORE'!$B$10:$AI$39,33,FALSE)</f>
        <v>#N/A</v>
      </c>
      <c r="AB131" s="102" t="e">
        <f>VLOOKUP(Z92,'POINTS SCORE'!$B$39:$AI$78,33,FALSE)</f>
        <v>#N/A</v>
      </c>
      <c r="AC131" s="105" t="s">
        <v>150</v>
      </c>
      <c r="AD131" s="222"/>
      <c r="AE131" s="102" t="e">
        <f>VLOOKUP(AD92,'POINTS SCORE'!$B$10:$AI$39,33,FALSE)</f>
        <v>#N/A</v>
      </c>
      <c r="AF131" s="106" t="e">
        <f>VLOOKUP(AD92,'POINTS SCORE'!$B$39:$AI$78,33,FALSE)</f>
        <v>#N/A</v>
      </c>
    </row>
    <row r="132" spans="1:32">
      <c r="A132" s="105" t="s">
        <v>151</v>
      </c>
      <c r="B132" s="222"/>
      <c r="C132" s="102">
        <f>VLOOKUP(B92,'POINTS SCORE'!$B$10:$AI$39,34,FALSE)</f>
        <v>0</v>
      </c>
      <c r="D132" s="111">
        <f>VLOOKUP(B92,'POINTS SCORE'!$B$39:$AI$78,34,FALSE)</f>
        <v>0</v>
      </c>
      <c r="E132" s="113" t="s">
        <v>151</v>
      </c>
      <c r="F132" s="222"/>
      <c r="G132" s="111">
        <f>VLOOKUP(F92,'POINTS SCORE'!$B$10:$AI$39,34,FALSE)</f>
        <v>0</v>
      </c>
      <c r="H132" s="111">
        <f>VLOOKUP(F92,'POINTS SCORE'!$B$39:$AI$78,34,FALSE)</f>
        <v>0</v>
      </c>
      <c r="I132" s="113" t="s">
        <v>151</v>
      </c>
      <c r="J132" s="222"/>
      <c r="K132" s="111">
        <f>VLOOKUP(J92,'POINTS SCORE'!$B$10:$AI$39,34,FALSE)</f>
        <v>0</v>
      </c>
      <c r="L132" s="111">
        <f>VLOOKUP(J92,'POINTS SCORE'!$B$39:$AI$78,34,FALSE)</f>
        <v>0</v>
      </c>
      <c r="M132" s="113" t="s">
        <v>151</v>
      </c>
      <c r="N132" s="222"/>
      <c r="O132" s="102">
        <f>VLOOKUP(N92,'POINTS SCORE'!$B$10:$AI$39,34,FALSE)</f>
        <v>0</v>
      </c>
      <c r="P132" s="102">
        <f>VLOOKUP(N92,'POINTS SCORE'!$B$39:$AI$78,34,FALSE)</f>
        <v>0</v>
      </c>
      <c r="Q132" s="105" t="s">
        <v>151</v>
      </c>
      <c r="R132" s="222"/>
      <c r="S132" s="102" t="e">
        <f>VLOOKUP(R92,'POINTS SCORE'!$B$10:$AI$39,34,FALSE)</f>
        <v>#N/A</v>
      </c>
      <c r="T132" s="102" t="e">
        <f>VLOOKUP(R92,'POINTS SCORE'!$B$39:$AI$78,34,FALSE)</f>
        <v>#N/A</v>
      </c>
      <c r="U132" s="105" t="s">
        <v>151</v>
      </c>
      <c r="V132" s="222"/>
      <c r="W132" s="102" t="e">
        <f>VLOOKUP(V92,'POINTS SCORE'!$B$10:$AI$39,34,FALSE)</f>
        <v>#N/A</v>
      </c>
      <c r="X132" s="102" t="e">
        <f>VLOOKUP(V92,'POINTS SCORE'!$B$39:$AI$78,34,FALSE)</f>
        <v>#N/A</v>
      </c>
      <c r="Y132" s="105" t="s">
        <v>151</v>
      </c>
      <c r="Z132" s="222"/>
      <c r="AA132" s="102" t="e">
        <f>VLOOKUP(Z92,'POINTS SCORE'!$B$10:$AI$39,34,FALSE)</f>
        <v>#N/A</v>
      </c>
      <c r="AB132" s="102" t="e">
        <f>VLOOKUP(Z92,'POINTS SCORE'!$B$39:$AI$78,34,FALSE)</f>
        <v>#N/A</v>
      </c>
      <c r="AC132" s="105" t="s">
        <v>151</v>
      </c>
      <c r="AD132" s="222"/>
      <c r="AE132" s="102" t="e">
        <f>VLOOKUP(AD92,'POINTS SCORE'!$B$10:$AI$39,34,FALSE)</f>
        <v>#N/A</v>
      </c>
      <c r="AF132" s="106" t="e">
        <f>VLOOKUP(AD92,'POINTS SCORE'!$B$39:$AI$78,34,FALSE)</f>
        <v>#N/A</v>
      </c>
    </row>
    <row r="133" spans="1:32">
      <c r="A133" s="105" t="s">
        <v>151</v>
      </c>
      <c r="B133" s="222"/>
      <c r="C133" s="102">
        <f>VLOOKUP(B92,'POINTS SCORE'!$B$10:$AI$39,34,FALSE)</f>
        <v>0</v>
      </c>
      <c r="D133" s="111">
        <f>VLOOKUP(B92,'POINTS SCORE'!$B$39:$AI$78,34,FALSE)</f>
        <v>0</v>
      </c>
      <c r="E133" s="113" t="s">
        <v>151</v>
      </c>
      <c r="F133" s="222"/>
      <c r="G133" s="111">
        <f>VLOOKUP(F92,'POINTS SCORE'!$B$10:$AI$39,34,FALSE)</f>
        <v>0</v>
      </c>
      <c r="H133" s="111">
        <f>VLOOKUP(F92,'POINTS SCORE'!$B$39:$AI$78,34,FALSE)</f>
        <v>0</v>
      </c>
      <c r="I133" s="113" t="s">
        <v>151</v>
      </c>
      <c r="J133" s="222"/>
      <c r="K133" s="111">
        <f>VLOOKUP(J92,'POINTS SCORE'!$B$10:$AI$39,34,FALSE)</f>
        <v>0</v>
      </c>
      <c r="L133" s="111">
        <f>VLOOKUP(J92,'POINTS SCORE'!$B$39:$AI$78,34,FALSE)</f>
        <v>0</v>
      </c>
      <c r="M133" s="113" t="s">
        <v>151</v>
      </c>
      <c r="N133" s="222"/>
      <c r="O133" s="102">
        <f>VLOOKUP(N92,'POINTS SCORE'!$B$10:$AI$39,34,FALSE)</f>
        <v>0</v>
      </c>
      <c r="P133" s="102">
        <f>VLOOKUP(N92,'POINTS SCORE'!$B$39:$AI$78,34,FALSE)</f>
        <v>0</v>
      </c>
      <c r="Q133" s="105" t="s">
        <v>151</v>
      </c>
      <c r="R133" s="222"/>
      <c r="S133" s="102" t="e">
        <f>VLOOKUP(R92,'POINTS SCORE'!$B$10:$AI$39,34,FALSE)</f>
        <v>#N/A</v>
      </c>
      <c r="T133" s="102" t="e">
        <f>VLOOKUP(R92,'POINTS SCORE'!$B$39:$AI$78,34,FALSE)</f>
        <v>#N/A</v>
      </c>
      <c r="U133" s="105" t="s">
        <v>151</v>
      </c>
      <c r="V133" s="222"/>
      <c r="W133" s="102" t="e">
        <f>VLOOKUP(V92,'POINTS SCORE'!$B$10:$AI$39,34,FALSE)</f>
        <v>#N/A</v>
      </c>
      <c r="X133" s="102" t="e">
        <f>VLOOKUP(V92,'POINTS SCORE'!$B$39:$AI$78,34,FALSE)</f>
        <v>#N/A</v>
      </c>
      <c r="Y133" s="105" t="s">
        <v>151</v>
      </c>
      <c r="Z133" s="222"/>
      <c r="AA133" s="102" t="e">
        <f>VLOOKUP(Z92,'POINTS SCORE'!$B$10:$AI$39,34,FALSE)</f>
        <v>#N/A</v>
      </c>
      <c r="AB133" s="102" t="e">
        <f>VLOOKUP(Z92,'POINTS SCORE'!$B$39:$AI$78,34,FALSE)</f>
        <v>#N/A</v>
      </c>
      <c r="AC133" s="105" t="s">
        <v>151</v>
      </c>
      <c r="AD133" s="222"/>
      <c r="AE133" s="102" t="e">
        <f>VLOOKUP(AD92,'POINTS SCORE'!$B$10:$AI$39,34,FALSE)</f>
        <v>#N/A</v>
      </c>
      <c r="AF133" s="106" t="e">
        <f>VLOOKUP(AD92,'POINTS SCORE'!$B$39:$AI$78,34,FALSE)</f>
        <v>#N/A</v>
      </c>
    </row>
    <row r="134" spans="1:32">
      <c r="A134" s="105" t="s">
        <v>151</v>
      </c>
      <c r="B134" s="222"/>
      <c r="C134" s="102">
        <f>VLOOKUP(B92,'POINTS SCORE'!$B$10:$AI$39,34,FALSE)</f>
        <v>0</v>
      </c>
      <c r="D134" s="111">
        <f>VLOOKUP(B92,'POINTS SCORE'!$B$39:$AI$78,34,FALSE)</f>
        <v>0</v>
      </c>
      <c r="E134" s="113" t="s">
        <v>151</v>
      </c>
      <c r="F134" s="222"/>
      <c r="G134" s="111">
        <f>VLOOKUP(F92,'POINTS SCORE'!$B$10:$AI$39,34,FALSE)</f>
        <v>0</v>
      </c>
      <c r="H134" s="111">
        <f>VLOOKUP(F92,'POINTS SCORE'!$B$39:$AI$78,34,FALSE)</f>
        <v>0</v>
      </c>
      <c r="I134" s="113" t="s">
        <v>151</v>
      </c>
      <c r="J134" s="222"/>
      <c r="K134" s="111">
        <f>VLOOKUP(J92,'POINTS SCORE'!$B$10:$AI$39,34,FALSE)</f>
        <v>0</v>
      </c>
      <c r="L134" s="111">
        <f>VLOOKUP(J92,'POINTS SCORE'!$B$39:$AI$78,34,FALSE)</f>
        <v>0</v>
      </c>
      <c r="M134" s="113" t="s">
        <v>151</v>
      </c>
      <c r="N134" s="222"/>
      <c r="O134" s="102">
        <f>VLOOKUP(N92,'POINTS SCORE'!$B$10:$AI$39,34,FALSE)</f>
        <v>0</v>
      </c>
      <c r="P134" s="102">
        <f>VLOOKUP(N92,'POINTS SCORE'!$B$39:$AI$78,34,FALSE)</f>
        <v>0</v>
      </c>
      <c r="Q134" s="105" t="s">
        <v>151</v>
      </c>
      <c r="R134" s="222"/>
      <c r="S134" s="102" t="e">
        <f>VLOOKUP(R92,'POINTS SCORE'!$B$10:$AI$39,34,FALSE)</f>
        <v>#N/A</v>
      </c>
      <c r="T134" s="102" t="e">
        <f>VLOOKUP(R92,'POINTS SCORE'!$B$39:$AI$78,34,FALSE)</f>
        <v>#N/A</v>
      </c>
      <c r="U134" s="105" t="s">
        <v>151</v>
      </c>
      <c r="V134" s="222"/>
      <c r="W134" s="102" t="e">
        <f>VLOOKUP(V92,'POINTS SCORE'!$B$10:$AI$39,34,FALSE)</f>
        <v>#N/A</v>
      </c>
      <c r="X134" s="102" t="e">
        <f>VLOOKUP(V92,'POINTS SCORE'!$B$39:$AI$78,34,FALSE)</f>
        <v>#N/A</v>
      </c>
      <c r="Y134" s="105" t="s">
        <v>151</v>
      </c>
      <c r="Z134" s="222"/>
      <c r="AA134" s="102" t="e">
        <f>VLOOKUP(Z92,'POINTS SCORE'!$B$10:$AI$39,34,FALSE)</f>
        <v>#N/A</v>
      </c>
      <c r="AB134" s="102" t="e">
        <f>VLOOKUP(Z92,'POINTS SCORE'!$B$39:$AI$78,34,FALSE)</f>
        <v>#N/A</v>
      </c>
      <c r="AC134" s="105" t="s">
        <v>151</v>
      </c>
      <c r="AD134" s="222"/>
      <c r="AE134" s="102" t="e">
        <f>VLOOKUP(AD92,'POINTS SCORE'!$B$10:$AI$39,34,FALSE)</f>
        <v>#N/A</v>
      </c>
      <c r="AF134" s="106" t="e">
        <f>VLOOKUP(AD92,'POINTS SCORE'!$B$39:$AI$78,34,FALSE)</f>
        <v>#N/A</v>
      </c>
    </row>
    <row r="135" spans="1:32">
      <c r="A135" s="105"/>
      <c r="E135" s="113"/>
      <c r="H135" s="112"/>
      <c r="I135" s="113"/>
      <c r="L135" s="112"/>
      <c r="M135" s="113"/>
      <c r="P135" s="106"/>
      <c r="Q135" s="105"/>
      <c r="T135" s="106"/>
      <c r="U135" s="105"/>
      <c r="X135" s="106"/>
      <c r="Y135" s="105"/>
      <c r="AB135" s="106"/>
      <c r="AC135" s="105"/>
      <c r="AF135" s="106"/>
    </row>
    <row r="136" spans="1:32" ht="13.5" thickBot="1">
      <c r="A136" s="158"/>
      <c r="B136" s="159"/>
      <c r="C136" s="159"/>
      <c r="D136" s="183"/>
      <c r="E136" s="186"/>
      <c r="F136" s="183"/>
      <c r="G136" s="183"/>
      <c r="H136" s="182"/>
      <c r="I136" s="186"/>
      <c r="J136" s="183"/>
      <c r="K136" s="183"/>
      <c r="L136" s="182"/>
      <c r="M136" s="186"/>
      <c r="N136" s="183"/>
      <c r="O136" s="159"/>
      <c r="P136" s="163"/>
      <c r="Q136" s="158"/>
      <c r="R136" s="159"/>
      <c r="S136" s="159"/>
      <c r="T136" s="163"/>
      <c r="U136" s="158"/>
      <c r="V136" s="159"/>
      <c r="W136" s="159"/>
      <c r="X136" s="163"/>
      <c r="Y136" s="158"/>
      <c r="Z136" s="159"/>
      <c r="AA136" s="159"/>
      <c r="AB136" s="163"/>
      <c r="AC136" s="158"/>
      <c r="AD136" s="159"/>
      <c r="AE136" s="159"/>
      <c r="AF136" s="163"/>
    </row>
  </sheetData>
  <autoFilter ref="A5:O84" xr:uid="{B4DFEBC8-784F-42DE-82FE-C67A1C90A557}">
    <sortState xmlns:xlrd2="http://schemas.microsoft.com/office/spreadsheetml/2017/richdata2" ref="A6:O30">
      <sortCondition descending="1" ref="D5:D84"/>
    </sortState>
  </autoFilter>
  <mergeCells count="9">
    <mergeCell ref="U89:X89"/>
    <mergeCell ref="Y89:AB89"/>
    <mergeCell ref="AC89:AF89"/>
    <mergeCell ref="E2:I2"/>
    <mergeCell ref="A89:D89"/>
    <mergeCell ref="E89:H89"/>
    <mergeCell ref="I89:L89"/>
    <mergeCell ref="M89:P89"/>
    <mergeCell ref="Q89:T89"/>
  </mergeCells>
  <phoneticPr fontId="2" type="noConversion"/>
  <pageMargins left="0.75" right="0.75" top="1" bottom="1" header="0.5" footer="0.5"/>
  <pageSetup paperSize="9"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336" id="{72B9F818-2469-4876-8E56-1C93BDC85837}">
            <xm:f>VLOOKUP(B93,'Club Member Export'!$D:$D,1,FALSE)=B93</xm:f>
            <x14:dxf>
              <fill>
                <patternFill>
                  <bgColor rgb="FFFFFF00"/>
                </patternFill>
              </fill>
            </x14:dxf>
          </x14:cfRule>
          <xm:sqref>B93:B134 F93:F134 J93:J134 N93:N134 R93:R134 V93:V134 Z93:Z134 AD93:AD134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5" tint="-0.249977111117893"/>
    <pageSetUpPr fitToPage="1"/>
  </sheetPr>
  <dimension ref="A1:O84"/>
  <sheetViews>
    <sheetView workbookViewId="0"/>
  </sheetViews>
  <sheetFormatPr defaultColWidth="8.85546875" defaultRowHeight="12.75"/>
  <cols>
    <col min="1" max="1" width="15.42578125" style="102" bestFit="1" customWidth="1"/>
    <col min="2" max="2" width="23.85546875" style="102" customWidth="1"/>
    <col min="3" max="3" width="19.42578125" style="102" bestFit="1" customWidth="1"/>
    <col min="4" max="4" width="24.7109375" style="111" bestFit="1" customWidth="1"/>
    <col min="5" max="14" width="14.5703125" style="111" customWidth="1"/>
    <col min="15" max="44" width="12.5703125" style="102" customWidth="1"/>
    <col min="45" max="16384" width="8.85546875" style="102"/>
  </cols>
  <sheetData>
    <row r="1" spans="1:15" ht="15" customHeight="1"/>
    <row r="2" spans="1:15" ht="15" customHeight="1">
      <c r="B2" s="101" t="s">
        <v>2365</v>
      </c>
      <c r="C2" s="259" t="s">
        <v>2366</v>
      </c>
      <c r="D2" s="259"/>
      <c r="E2" s="254"/>
      <c r="F2" s="254"/>
    </row>
    <row r="3" spans="1:15" ht="15" customHeight="1">
      <c r="D3" s="194"/>
    </row>
    <row r="4" spans="1:15" ht="15" customHeight="1"/>
    <row r="5" spans="1:15" s="107" customFormat="1" ht="15" customHeight="1">
      <c r="A5" s="110" t="s">
        <v>9</v>
      </c>
      <c r="B5" s="72" t="s">
        <v>8</v>
      </c>
      <c r="C5" s="72" t="s">
        <v>5</v>
      </c>
      <c r="D5" s="110" t="s">
        <v>10</v>
      </c>
      <c r="E5" s="164" t="s">
        <v>152</v>
      </c>
      <c r="F5" s="165" t="s">
        <v>153</v>
      </c>
      <c r="G5" s="166" t="s">
        <v>0</v>
      </c>
      <c r="H5" s="167" t="s">
        <v>51</v>
      </c>
      <c r="I5" s="179" t="s">
        <v>154</v>
      </c>
      <c r="J5" s="169" t="s">
        <v>155</v>
      </c>
      <c r="K5" s="170" t="s">
        <v>4</v>
      </c>
      <c r="L5" s="180" t="s">
        <v>156</v>
      </c>
      <c r="M5" s="172" t="s">
        <v>157</v>
      </c>
      <c r="N5" s="173" t="s">
        <v>158</v>
      </c>
      <c r="O5" s="174" t="s">
        <v>21</v>
      </c>
    </row>
    <row r="6" spans="1:15" s="232" customFormat="1" ht="15" customHeight="1">
      <c r="A6" s="139" t="str">
        <f>Junior_Performance!A6</f>
        <v>No</v>
      </c>
      <c r="B6" s="96" t="str">
        <f>Junior_Performance!B6</f>
        <v>Ryan Tomsett</v>
      </c>
      <c r="C6" s="141">
        <f t="shared" ref="C6:C37" si="0">SUM(E6:O6)</f>
        <v>133</v>
      </c>
      <c r="D6" s="175">
        <f t="shared" ref="D6:D37" si="1">SUM(E6:O6)-MIN(E6:I6)</f>
        <v>119</v>
      </c>
      <c r="E6" s="124">
        <f>IFERROR(VLOOKUP(B6,Junior_Performance!$B$93:$D$134,3,FALSE),0)</f>
        <v>39</v>
      </c>
      <c r="F6" s="124">
        <f>IFERROR(VLOOKUP(B6,Junior_Performance!$F$93:$H$134,3,FALSE),0)</f>
        <v>40</v>
      </c>
      <c r="G6" s="176"/>
      <c r="H6" s="124">
        <f>IFERROR(VLOOKUP(B6,Junior_Performance!$J$93:$L$134,3,FALSE),0)</f>
        <v>40</v>
      </c>
      <c r="I6" s="125">
        <f>IFERROR(VLOOKUP(B6,Junior_Performance!$N$93:$P$134,3,FALSE),0)</f>
        <v>14</v>
      </c>
      <c r="J6" s="177">
        <f>IFERROR(VLOOKUP(B6,Junior_Performance!$R$93:$T$134,3,FALSE),0)</f>
        <v>0</v>
      </c>
      <c r="K6" s="176"/>
      <c r="L6" s="177">
        <f>IFERROR(VLOOKUP(B6,Junior_Performance!$V$93:$X$134,3,FALSE),0)</f>
        <v>0</v>
      </c>
      <c r="M6" s="177">
        <f>IFERROR(VLOOKUP(B6,Junior_Performance!$Z$93:$AB$134,3,FALSE),0)</f>
        <v>0</v>
      </c>
      <c r="N6" s="178">
        <f>IFERROR(VLOOKUP(B6,Junior_Performance!$AD$93:$AF$134,3,FALSE),0)</f>
        <v>0</v>
      </c>
      <c r="O6" s="176"/>
    </row>
    <row r="7" spans="1:15" ht="15" customHeight="1">
      <c r="A7" s="139" t="str">
        <f>Junior_Performance!A7</f>
        <v>Yes</v>
      </c>
      <c r="B7" s="96" t="str">
        <f>Junior_Performance!B7</f>
        <v>Christian Estasy</v>
      </c>
      <c r="C7" s="141">
        <f t="shared" si="0"/>
        <v>156</v>
      </c>
      <c r="D7" s="175">
        <f t="shared" si="1"/>
        <v>118</v>
      </c>
      <c r="E7" s="124">
        <f>IFERROR(VLOOKUP(B7,Junior_Performance!$B$93:$D$134,3,FALSE),0)</f>
        <v>38</v>
      </c>
      <c r="F7" s="124">
        <f>IFERROR(VLOOKUP(B7,Junior_Performance!$F$93:$H$134,3,FALSE),0)</f>
        <v>39</v>
      </c>
      <c r="G7" s="176"/>
      <c r="H7" s="124">
        <f>IFERROR(VLOOKUP(B7,Junior_Performance!$J$93:$L$134,3,FALSE),0)</f>
        <v>39</v>
      </c>
      <c r="I7" s="125">
        <f>IFERROR(VLOOKUP(B7,Junior_Performance!$N$93:$P$134,3,FALSE),0)</f>
        <v>40</v>
      </c>
      <c r="J7" s="177">
        <f>IFERROR(VLOOKUP(B7,Junior_Performance!$R$93:$T$134,3,FALSE),0)</f>
        <v>0</v>
      </c>
      <c r="K7" s="176"/>
      <c r="L7" s="177">
        <f>IFERROR(VLOOKUP(B7,Junior_Performance!$V$93:$X$134,3,FALSE),0)</f>
        <v>0</v>
      </c>
      <c r="M7" s="177">
        <f>IFERROR(VLOOKUP(B7,Junior_Performance!$Z$93:$AB$134,3,FALSE),0)</f>
        <v>0</v>
      </c>
      <c r="N7" s="178">
        <f>IFERROR(VLOOKUP(B7,Junior_Performance!$AD$93:$AF$134,3,FALSE),0)</f>
        <v>0</v>
      </c>
      <c r="O7" s="176"/>
    </row>
    <row r="8" spans="1:15" ht="15" hidden="1" customHeight="1">
      <c r="A8" s="139" t="str">
        <f>Junior_Light!A6</f>
        <v>No</v>
      </c>
      <c r="B8" s="96" t="str">
        <f>Junior_Light!B6</f>
        <v>Ryan Tomsett</v>
      </c>
      <c r="C8" s="141">
        <f t="shared" si="0"/>
        <v>118</v>
      </c>
      <c r="D8" s="175">
        <f t="shared" si="1"/>
        <v>118</v>
      </c>
      <c r="E8" s="124">
        <f>IFERROR(VLOOKUP(B8,Junior_Light!$B$93:$D$134,3,FALSE),0)</f>
        <v>38</v>
      </c>
      <c r="F8" s="124">
        <f>IFERROR(VLOOKUP(B8,Junior_Light!$F$93:$H$134,3,FALSE),0)</f>
        <v>40</v>
      </c>
      <c r="G8" s="176"/>
      <c r="H8" s="124">
        <f>IFERROR(VLOOKUP(B8,Junior_Light!$J$93:$L$134,3,FALSE),0)</f>
        <v>40</v>
      </c>
      <c r="I8" s="125">
        <f>IFERROR(VLOOKUP(B8,Junior_Light!$N$93:$P$134,3,FALSE),0)</f>
        <v>0</v>
      </c>
      <c r="J8" s="177">
        <f>IFERROR(VLOOKUP(B8,Junior_Light!$R$93:$T$134,3,FALSE),0)</f>
        <v>0</v>
      </c>
      <c r="K8" s="176"/>
      <c r="L8" s="177">
        <f>IFERROR(VLOOKUP(B8,Junior_Light!$V$93:$X$134,3,FALSE),0)</f>
        <v>0</v>
      </c>
      <c r="M8" s="177">
        <f>IFERROR(VLOOKUP(B8,Junior_Light!$Z$93:$AB$134,3,FALSE),0)</f>
        <v>0</v>
      </c>
      <c r="N8" s="178">
        <f>IFERROR(VLOOKUP(B8,Junior_Light!$AD$93:$AF$134,3,FALSE),0)</f>
        <v>0</v>
      </c>
      <c r="O8" s="176"/>
    </row>
    <row r="9" spans="1:15" ht="15" customHeight="1">
      <c r="A9" s="139" t="str">
        <f>Junior_Light!A7</f>
        <v>Yes</v>
      </c>
      <c r="B9" s="96" t="str">
        <f>Junior_Light!B7</f>
        <v>Lachlan Lynch</v>
      </c>
      <c r="C9" s="141">
        <f t="shared" si="0"/>
        <v>149</v>
      </c>
      <c r="D9" s="175">
        <f t="shared" si="1"/>
        <v>115</v>
      </c>
      <c r="E9" s="124">
        <f>IFERROR(VLOOKUP(B9,Junior_Light!$B$93:$D$134,3,FALSE),0)</f>
        <v>34</v>
      </c>
      <c r="F9" s="124">
        <f>IFERROR(VLOOKUP(B9,Junior_Light!$F$93:$H$134,3,FALSE),0)</f>
        <v>38</v>
      </c>
      <c r="G9" s="176"/>
      <c r="H9" s="124">
        <f>IFERROR(VLOOKUP(B9,Junior_Light!$J$93:$L$134,3,FALSE),0)</f>
        <v>37</v>
      </c>
      <c r="I9" s="125">
        <f>IFERROR(VLOOKUP(B9,Junior_Light!$N$93:$P$134,3,FALSE),0)</f>
        <v>40</v>
      </c>
      <c r="J9" s="177">
        <f>IFERROR(VLOOKUP(B9,Junior_Light!$R$93:$T$134,3,FALSE),0)</f>
        <v>0</v>
      </c>
      <c r="K9" s="176"/>
      <c r="L9" s="177">
        <f>IFERROR(VLOOKUP(B9,Junior_Light!$V$93:$X$134,3,FALSE),0)</f>
        <v>0</v>
      </c>
      <c r="M9" s="177">
        <f>IFERROR(VLOOKUP(B9,Junior_Light!$Z$93:$AB$134,3,FALSE),0)</f>
        <v>0</v>
      </c>
      <c r="N9" s="178">
        <f>IFERROR(VLOOKUP(B9,Junior_Light!$AD$93:$AF$134,3,FALSE),0)</f>
        <v>0</v>
      </c>
      <c r="O9" s="176"/>
    </row>
    <row r="10" spans="1:15" ht="15" customHeight="1">
      <c r="A10" s="139" t="str">
        <f>Junior_Performance!A8</f>
        <v>No</v>
      </c>
      <c r="B10" s="96" t="str">
        <f>Junior_Performance!B8</f>
        <v>Dominic Magliarachi</v>
      </c>
      <c r="C10" s="141">
        <f t="shared" si="0"/>
        <v>151</v>
      </c>
      <c r="D10" s="175">
        <f t="shared" si="1"/>
        <v>114</v>
      </c>
      <c r="E10" s="124">
        <f>IFERROR(VLOOKUP(B10,Junior_Performance!$B$93:$D$134,3,FALSE),0)</f>
        <v>37</v>
      </c>
      <c r="F10" s="124">
        <f>IFERROR(VLOOKUP(B10,Junior_Performance!$F$93:$H$134,3,FALSE),0)</f>
        <v>38</v>
      </c>
      <c r="G10" s="176"/>
      <c r="H10" s="124">
        <f>IFERROR(VLOOKUP(B10,Junior_Performance!$J$93:$L$134,3,FALSE),0)</f>
        <v>37</v>
      </c>
      <c r="I10" s="125">
        <f>IFERROR(VLOOKUP(B10,Junior_Performance!$N$93:$P$134,3,FALSE),0)</f>
        <v>39</v>
      </c>
      <c r="J10" s="177">
        <f>IFERROR(VLOOKUP(B10,Junior_Performance!$R$93:$T$134,3,FALSE),0)</f>
        <v>0</v>
      </c>
      <c r="K10" s="176"/>
      <c r="L10" s="177">
        <f>IFERROR(VLOOKUP(B10,Junior_Performance!$V$93:$X$134,3,FALSE),0)</f>
        <v>0</v>
      </c>
      <c r="M10" s="177">
        <f>IFERROR(VLOOKUP(B10,Junior_Performance!$Z$93:$AB$134,3,FALSE),0)</f>
        <v>0</v>
      </c>
      <c r="N10" s="178">
        <f>IFERROR(VLOOKUP(B10,Junior_Performance!$AD$93:$AF$134,3,FALSE),0)</f>
        <v>0</v>
      </c>
      <c r="O10" s="176"/>
    </row>
    <row r="11" spans="1:15" ht="15" customHeight="1">
      <c r="A11" s="139" t="str">
        <f>Junior_Performance!A9</f>
        <v>Yes</v>
      </c>
      <c r="B11" s="96" t="str">
        <f>Junior_Performance!B9</f>
        <v>Oliver Estasy</v>
      </c>
      <c r="C11" s="141">
        <f t="shared" si="0"/>
        <v>146</v>
      </c>
      <c r="D11" s="175">
        <f t="shared" si="1"/>
        <v>110</v>
      </c>
      <c r="E11" s="124">
        <f>IFERROR(VLOOKUP(B11,Junior_Performance!$B$93:$D$134,3,FALSE),0)</f>
        <v>36</v>
      </c>
      <c r="F11" s="124">
        <f>IFERROR(VLOOKUP(B11,Junior_Performance!$F$93:$H$134,3,FALSE),0)</f>
        <v>37</v>
      </c>
      <c r="G11" s="176"/>
      <c r="H11" s="124">
        <f>IFERROR(VLOOKUP(B11,Junior_Performance!$J$93:$L$134,3,FALSE),0)</f>
        <v>36</v>
      </c>
      <c r="I11" s="125">
        <f>IFERROR(VLOOKUP(B11,Junior_Performance!$N$93:$P$134,3,FALSE),0)</f>
        <v>37</v>
      </c>
      <c r="J11" s="177">
        <f>IFERROR(VLOOKUP(B11,Junior_Performance!$R$93:$T$134,3,FALSE),0)</f>
        <v>0</v>
      </c>
      <c r="K11" s="176"/>
      <c r="L11" s="177">
        <f>IFERROR(VLOOKUP(B11,Junior_Performance!$V$93:$X$134,3,FALSE),0)</f>
        <v>0</v>
      </c>
      <c r="M11" s="177">
        <f>IFERROR(VLOOKUP(B11,Junior_Performance!$Z$93:$AB$134,3,FALSE),0)</f>
        <v>0</v>
      </c>
      <c r="N11" s="178">
        <f>IFERROR(VLOOKUP(B11,Junior_Performance!$AD$93:$AF$134,3,FALSE),0)</f>
        <v>0</v>
      </c>
      <c r="O11" s="176"/>
    </row>
    <row r="12" spans="1:15" ht="15" customHeight="1">
      <c r="A12" s="139" t="str">
        <f>Junior_Performance!A10</f>
        <v>No</v>
      </c>
      <c r="B12" s="96" t="str">
        <f>Junior_Performance!B10</f>
        <v>Samuel Phillips</v>
      </c>
      <c r="C12" s="141">
        <f t="shared" si="0"/>
        <v>139</v>
      </c>
      <c r="D12" s="175">
        <f t="shared" si="1"/>
        <v>109</v>
      </c>
      <c r="E12" s="124">
        <f>IFERROR(VLOOKUP(B12,Junior_Performance!$B$93:$D$134,3,FALSE),0)</f>
        <v>30</v>
      </c>
      <c r="F12" s="124">
        <f>IFERROR(VLOOKUP(B12,Junior_Performance!$F$93:$H$134,3,FALSE),0)</f>
        <v>36</v>
      </c>
      <c r="G12" s="176"/>
      <c r="H12" s="124">
        <f>IFERROR(VLOOKUP(B12,Junior_Performance!$J$93:$L$134,3,FALSE),0)</f>
        <v>35</v>
      </c>
      <c r="I12" s="125">
        <f>IFERROR(VLOOKUP(B12,Junior_Performance!$N$93:$P$134,3,FALSE),0)</f>
        <v>38</v>
      </c>
      <c r="J12" s="177">
        <f>IFERROR(VLOOKUP(B12,Junior_Performance!$R$93:$T$134,3,FALSE),0)</f>
        <v>0</v>
      </c>
      <c r="K12" s="176"/>
      <c r="L12" s="177">
        <f>IFERROR(VLOOKUP(B12,Junior_Performance!$V$93:$X$134,3,FALSE),0)</f>
        <v>0</v>
      </c>
      <c r="M12" s="177">
        <f>IFERROR(VLOOKUP(B12,Junior_Performance!$Z$93:$AB$134,3,FALSE),0)</f>
        <v>0</v>
      </c>
      <c r="N12" s="178">
        <f>IFERROR(VLOOKUP(B12,Junior_Performance!$AD$93:$AF$134,3,FALSE),0)</f>
        <v>0</v>
      </c>
      <c r="O12" s="176"/>
    </row>
    <row r="13" spans="1:15" ht="15" customHeight="1">
      <c r="A13" s="139" t="str">
        <f>Junior_Light!A8</f>
        <v>Yes</v>
      </c>
      <c r="B13" s="96" t="str">
        <f>Junior_Light!B8</f>
        <v>Kurtis Jackson</v>
      </c>
      <c r="C13" s="141">
        <f t="shared" si="0"/>
        <v>141</v>
      </c>
      <c r="D13" s="175">
        <f t="shared" si="1"/>
        <v>108</v>
      </c>
      <c r="E13" s="124">
        <f>IFERROR(VLOOKUP(B13,Junior_Light!$B$93:$D$134,3,FALSE),0)</f>
        <v>33</v>
      </c>
      <c r="F13" s="124">
        <f>IFERROR(VLOOKUP(B13,Junior_Light!$F$93:$H$134,3,FALSE),0)</f>
        <v>36</v>
      </c>
      <c r="G13" s="176"/>
      <c r="H13" s="124">
        <f>IFERROR(VLOOKUP(B13,Junior_Light!$J$93:$L$134,3,FALSE),0)</f>
        <v>34</v>
      </c>
      <c r="I13" s="125">
        <f>IFERROR(VLOOKUP(B13,Junior_Light!$N$93:$P$134,3,FALSE),0)</f>
        <v>38</v>
      </c>
      <c r="J13" s="177">
        <f>IFERROR(VLOOKUP(B13,Junior_Light!$R$93:$T$134,3,FALSE),0)</f>
        <v>0</v>
      </c>
      <c r="K13" s="176"/>
      <c r="L13" s="177">
        <f>IFERROR(VLOOKUP(B13,Junior_Light!$V$93:$X$134,3,FALSE),0)</f>
        <v>0</v>
      </c>
      <c r="M13" s="177">
        <f>IFERROR(VLOOKUP(B13,Junior_Light!$Z$93:$AB$134,3,FALSE),0)</f>
        <v>0</v>
      </c>
      <c r="N13" s="178">
        <f>IFERROR(VLOOKUP(B13,Junior_Light!$AD$93:$AF$134,3,FALSE),0)</f>
        <v>0</v>
      </c>
      <c r="O13" s="176"/>
    </row>
    <row r="14" spans="1:15" ht="15" customHeight="1">
      <c r="A14" s="139" t="str">
        <f>Junior_Light!A10</f>
        <v>Yes</v>
      </c>
      <c r="B14" s="96" t="str">
        <f>Junior_Light!B10</f>
        <v>Jaxon Barrington</v>
      </c>
      <c r="C14" s="141">
        <f t="shared" si="0"/>
        <v>122</v>
      </c>
      <c r="D14" s="175">
        <f t="shared" si="1"/>
        <v>108</v>
      </c>
      <c r="E14" s="124">
        <f>IFERROR(VLOOKUP(B14,Junior_Light!$B$93:$D$134,3,FALSE),0)</f>
        <v>14</v>
      </c>
      <c r="F14" s="124">
        <f>IFERROR(VLOOKUP(B14,Junior_Light!$F$93:$H$134,3,FALSE),0)</f>
        <v>37</v>
      </c>
      <c r="G14" s="176"/>
      <c r="H14" s="124">
        <f>IFERROR(VLOOKUP(B14,Junior_Light!$J$93:$L$134,3,FALSE),0)</f>
        <v>35</v>
      </c>
      <c r="I14" s="125">
        <f>IFERROR(VLOOKUP(B14,Junior_Light!$N$93:$P$134,3,FALSE),0)</f>
        <v>36</v>
      </c>
      <c r="J14" s="177">
        <f>IFERROR(VLOOKUP(B14,Junior_Light!$R$93:$T$134,3,FALSE),0)</f>
        <v>0</v>
      </c>
      <c r="K14" s="176"/>
      <c r="L14" s="177">
        <f>IFERROR(VLOOKUP(B14,Junior_Light!$V$93:$X$134,3,FALSE),0)</f>
        <v>0</v>
      </c>
      <c r="M14" s="177">
        <f>IFERROR(VLOOKUP(B14,Junior_Light!$Z$93:$AB$134,3,FALSE),0)</f>
        <v>0</v>
      </c>
      <c r="N14" s="178">
        <f>IFERROR(VLOOKUP(B14,Junior_Light!$AD$93:$AF$134,3,FALSE),0)</f>
        <v>0</v>
      </c>
      <c r="O14" s="176"/>
    </row>
    <row r="15" spans="1:15" ht="15" customHeight="1">
      <c r="A15" s="139" t="str">
        <f>Junior_Performance!A11</f>
        <v>No</v>
      </c>
      <c r="B15" s="96" t="str">
        <f>Junior_Performance!B11</f>
        <v>Luke Angilley</v>
      </c>
      <c r="C15" s="141">
        <f t="shared" si="0"/>
        <v>133</v>
      </c>
      <c r="D15" s="175">
        <f t="shared" si="1"/>
        <v>104</v>
      </c>
      <c r="E15" s="124">
        <f>IFERROR(VLOOKUP(B15,Junior_Performance!$B$93:$D$134,3,FALSE),0)</f>
        <v>29</v>
      </c>
      <c r="F15" s="124">
        <f>IFERROR(VLOOKUP(B15,Junior_Performance!$F$93:$H$134,3,FALSE),0)</f>
        <v>35</v>
      </c>
      <c r="G15" s="176"/>
      <c r="H15" s="124">
        <f>IFERROR(VLOOKUP(B15,Junior_Performance!$J$93:$L$134,3,FALSE),0)</f>
        <v>34</v>
      </c>
      <c r="I15" s="125">
        <f>IFERROR(VLOOKUP(B15,Junior_Performance!$N$93:$P$134,3,FALSE),0)</f>
        <v>35</v>
      </c>
      <c r="J15" s="177">
        <f>IFERROR(VLOOKUP(B15,Junior_Performance!$R$93:$T$134,3,FALSE),0)</f>
        <v>0</v>
      </c>
      <c r="K15" s="176"/>
      <c r="L15" s="177">
        <f>IFERROR(VLOOKUP(B15,Junior_Performance!$V$93:$X$134,3,FALSE),0)</f>
        <v>0</v>
      </c>
      <c r="M15" s="177">
        <f>IFERROR(VLOOKUP(B15,Junior_Performance!$Z$93:$AB$134,3,FALSE),0)</f>
        <v>0</v>
      </c>
      <c r="N15" s="178">
        <f>IFERROR(VLOOKUP(B15,Junior_Performance!$AD$93:$AF$134,3,FALSE),0)</f>
        <v>0</v>
      </c>
      <c r="O15" s="176"/>
    </row>
    <row r="16" spans="1:15" ht="15" customHeight="1">
      <c r="A16" s="139" t="str">
        <f>Junior_Heavy!A6</f>
        <v>Yes</v>
      </c>
      <c r="B16" s="96" t="str">
        <f>Junior_Heavy!B6</f>
        <v>Darcy Dunn</v>
      </c>
      <c r="C16" s="141">
        <f t="shared" si="0"/>
        <v>110.5</v>
      </c>
      <c r="D16" s="175">
        <f t="shared" si="1"/>
        <v>96.5</v>
      </c>
      <c r="E16" s="124">
        <f>IFERROR(VLOOKUP(B16,Junior_Heavy!$B$93:$D$134,3,FALSE),0)</f>
        <v>14</v>
      </c>
      <c r="F16" s="124">
        <f>IFERROR(VLOOKUP(B16,Junior_Heavy!$F$93:$H$134,3,FALSE),0)</f>
        <v>37</v>
      </c>
      <c r="G16" s="176"/>
      <c r="H16" s="124">
        <f>IFERROR(VLOOKUP(B16,Junior_Heavy!$J$93:$L$134,3,FALSE),0)</f>
        <v>19.5</v>
      </c>
      <c r="I16" s="125">
        <f>IFERROR(VLOOKUP(B16,Junior_Heavy!$N$93:$P$134,3,FALSE),0)</f>
        <v>40</v>
      </c>
      <c r="J16" s="177">
        <f>IFERROR(VLOOKUP(B16,Junior_Heavy!$R$93:$T$134,3,FALSE),0)</f>
        <v>0</v>
      </c>
      <c r="K16" s="176"/>
      <c r="L16" s="177">
        <f>IFERROR(VLOOKUP(B16,Junior_Heavy!$V$93:$X$134,3,FALSE),0)</f>
        <v>0</v>
      </c>
      <c r="M16" s="177">
        <f>IFERROR(VLOOKUP(B16,Junior_Heavy!$Z$93:$AB$134,3,FALSE),0)</f>
        <v>0</v>
      </c>
      <c r="N16" s="178">
        <f>IFERROR(VLOOKUP(B16,Junior_Heavy!$AD$93:$AF$134,3,FALSE),0)</f>
        <v>0</v>
      </c>
      <c r="O16" s="176"/>
    </row>
    <row r="17" spans="1:15" ht="15" customHeight="1">
      <c r="A17" s="139" t="str">
        <f>Junior_Heavy!A7</f>
        <v>No</v>
      </c>
      <c r="B17" s="96" t="str">
        <f>Junior_Heavy!B7</f>
        <v>Kyle Parry</v>
      </c>
      <c r="C17" s="141">
        <f t="shared" si="0"/>
        <v>89</v>
      </c>
      <c r="D17" s="175">
        <f t="shared" si="1"/>
        <v>89</v>
      </c>
      <c r="E17" s="124">
        <f>IFERROR(VLOOKUP(B17,Junior_Heavy!$B$93:$D$134,3,FALSE),0)</f>
        <v>37</v>
      </c>
      <c r="F17" s="124">
        <f>IFERROR(VLOOKUP(B17,Junior_Heavy!$F$93:$H$134,3,FALSE),0)</f>
        <v>38</v>
      </c>
      <c r="G17" s="176"/>
      <c r="H17" s="124">
        <f>IFERROR(VLOOKUP(B17,Junior_Heavy!$J$93:$L$134,3,FALSE),0)</f>
        <v>0</v>
      </c>
      <c r="I17" s="125">
        <f>IFERROR(VLOOKUP(B17,Junior_Heavy!$N$93:$P$134,3,FALSE),0)</f>
        <v>14</v>
      </c>
      <c r="J17" s="177">
        <f>IFERROR(VLOOKUP(B17,Junior_Heavy!$R$93:$T$134,3,FALSE),0)</f>
        <v>0</v>
      </c>
      <c r="K17" s="176"/>
      <c r="L17" s="177">
        <f>IFERROR(VLOOKUP(B17,Junior_Heavy!$V$93:$X$134,3,FALSE),0)</f>
        <v>0</v>
      </c>
      <c r="M17" s="177">
        <f>IFERROR(VLOOKUP(B17,Junior_Heavy!$Z$93:$AB$134,3,FALSE),0)</f>
        <v>0</v>
      </c>
      <c r="N17" s="178">
        <f>IFERROR(VLOOKUP(B17,Junior_Heavy!$AD$93:$AF$134,3,FALSE),0)</f>
        <v>0</v>
      </c>
      <c r="O17" s="176"/>
    </row>
    <row r="18" spans="1:15" ht="15" customHeight="1">
      <c r="A18" s="139" t="str">
        <f>Junior_Light!A9</f>
        <v>No</v>
      </c>
      <c r="B18" s="96" t="str">
        <f>Junior_Light!B9</f>
        <v>Dante Vinci</v>
      </c>
      <c r="C18" s="141">
        <f t="shared" si="0"/>
        <v>76</v>
      </c>
      <c r="D18" s="175">
        <f t="shared" si="1"/>
        <v>76</v>
      </c>
      <c r="E18" s="124">
        <f>IFERROR(VLOOKUP(B18,Junior_Light!$B$93:$D$134,3,FALSE),0)</f>
        <v>37</v>
      </c>
      <c r="F18" s="124">
        <f>IFERROR(VLOOKUP(B18,Junior_Light!$F$93:$H$134,3,FALSE),0)</f>
        <v>0</v>
      </c>
      <c r="G18" s="176"/>
      <c r="H18" s="124">
        <f>IFERROR(VLOOKUP(B18,Junior_Light!$J$93:$L$134,3,FALSE),0)</f>
        <v>39</v>
      </c>
      <c r="I18" s="125">
        <f>IFERROR(VLOOKUP(B18,Junior_Light!$N$93:$P$134,3,FALSE),0)</f>
        <v>0</v>
      </c>
      <c r="J18" s="177">
        <f>IFERROR(VLOOKUP(B18,Junior_Light!$R$93:$T$134,3,FALSE),0)</f>
        <v>0</v>
      </c>
      <c r="K18" s="176"/>
      <c r="L18" s="177">
        <f>IFERROR(VLOOKUP(B18,Junior_Light!$V$93:$X$134,3,FALSE),0)</f>
        <v>0</v>
      </c>
      <c r="M18" s="177">
        <f>IFERROR(VLOOKUP(B18,Junior_Light!$Z$93:$AB$134,3,FALSE),0)</f>
        <v>0</v>
      </c>
      <c r="N18" s="178">
        <f>IFERROR(VLOOKUP(B18,Junior_Light!$AD$93:$AF$134,3,FALSE),0)</f>
        <v>0</v>
      </c>
      <c r="O18" s="176"/>
    </row>
    <row r="19" spans="1:15" ht="15" customHeight="1">
      <c r="A19" s="139" t="str">
        <f>Junior_Performance!A13</f>
        <v>No</v>
      </c>
      <c r="B19" s="96" t="str">
        <f>Junior_Performance!B13</f>
        <v>Ayden Strong</v>
      </c>
      <c r="C19" s="141">
        <f t="shared" si="0"/>
        <v>88</v>
      </c>
      <c r="D19" s="175">
        <f t="shared" si="1"/>
        <v>74</v>
      </c>
      <c r="E19" s="124">
        <f>IFERROR(VLOOKUP(B19,Junior_Performance!$B$93:$D$134,3,FALSE),0)</f>
        <v>28</v>
      </c>
      <c r="F19" s="124">
        <f>IFERROR(VLOOKUP(B19,Junior_Performance!$F$93:$H$134,3,FALSE),0)</f>
        <v>14</v>
      </c>
      <c r="G19" s="176"/>
      <c r="H19" s="124">
        <f>IFERROR(VLOOKUP(B19,Junior_Performance!$J$93:$L$134,3,FALSE),0)</f>
        <v>32</v>
      </c>
      <c r="I19" s="125">
        <f>IFERROR(VLOOKUP(B19,Junior_Performance!$N$93:$P$134,3,FALSE),0)</f>
        <v>14</v>
      </c>
      <c r="J19" s="177">
        <f>IFERROR(VLOOKUP(B19,Junior_Performance!$R$93:$T$134,3,FALSE),0)</f>
        <v>0</v>
      </c>
      <c r="K19" s="176"/>
      <c r="L19" s="177">
        <f>IFERROR(VLOOKUP(B19,Junior_Performance!$V$93:$X$134,3,FALSE),0)</f>
        <v>0</v>
      </c>
      <c r="M19" s="177">
        <f>IFERROR(VLOOKUP(B19,Junior_Performance!$Z$93:$AB$134,3,FALSE),0)</f>
        <v>0</v>
      </c>
      <c r="N19" s="178">
        <f>IFERROR(VLOOKUP(B19,Junior_Performance!$AD$93:$AF$134,3,FALSE),0)</f>
        <v>0</v>
      </c>
      <c r="O19" s="176"/>
    </row>
    <row r="20" spans="1:15" ht="15" customHeight="1">
      <c r="A20" s="139" t="str">
        <f>Junior_Light!A12</f>
        <v>No</v>
      </c>
      <c r="B20" s="96" t="str">
        <f>Junior_Light!B12</f>
        <v>Brock Oconnor</v>
      </c>
      <c r="C20" s="141">
        <f t="shared" si="0"/>
        <v>73</v>
      </c>
      <c r="D20" s="175">
        <f t="shared" si="1"/>
        <v>73</v>
      </c>
      <c r="E20" s="124">
        <f>IFERROR(VLOOKUP(B20,Junior_Light!$B$93:$D$134,3,FALSE),0)</f>
        <v>0</v>
      </c>
      <c r="F20" s="124">
        <f>IFERROR(VLOOKUP(B20,Junior_Light!$F$93:$H$134,3,FALSE),0)</f>
        <v>0</v>
      </c>
      <c r="G20" s="176"/>
      <c r="H20" s="124">
        <f>IFERROR(VLOOKUP(B20,Junior_Light!$J$93:$L$134,3,FALSE),0)</f>
        <v>36</v>
      </c>
      <c r="I20" s="125">
        <f>IFERROR(VLOOKUP(B20,Junior_Light!$N$93:$P$134,3,FALSE),0)</f>
        <v>37</v>
      </c>
      <c r="J20" s="177">
        <f>IFERROR(VLOOKUP(B20,Junior_Light!$R$93:$T$134,3,FALSE),0)</f>
        <v>0</v>
      </c>
      <c r="K20" s="176"/>
      <c r="L20" s="177">
        <f>IFERROR(VLOOKUP(B20,Junior_Light!$V$93:$X$134,3,FALSE),0)</f>
        <v>0</v>
      </c>
      <c r="M20" s="177">
        <f>IFERROR(VLOOKUP(B20,Junior_Light!$Z$93:$AB$134,3,FALSE),0)</f>
        <v>0</v>
      </c>
      <c r="N20" s="178">
        <f>IFERROR(VLOOKUP(B20,Junior_Light!$AD$93:$AF$134,3,FALSE),0)</f>
        <v>0</v>
      </c>
      <c r="O20" s="176"/>
    </row>
    <row r="21" spans="1:15" ht="15" customHeight="1">
      <c r="A21" s="139" t="str">
        <f>Junior_Performance!A12</f>
        <v>No</v>
      </c>
      <c r="B21" s="96" t="str">
        <f>Junior_Performance!B12</f>
        <v>Logan Eveleigh</v>
      </c>
      <c r="C21" s="141">
        <f t="shared" si="0"/>
        <v>72</v>
      </c>
      <c r="D21" s="175">
        <f t="shared" si="1"/>
        <v>72</v>
      </c>
      <c r="E21" s="124">
        <f>IFERROR(VLOOKUP(B21,Junior_Performance!$B$93:$D$134,3,FALSE),0)</f>
        <v>34</v>
      </c>
      <c r="F21" s="124">
        <f>IFERROR(VLOOKUP(B21,Junior_Performance!$F$93:$H$134,3,FALSE),0)</f>
        <v>0</v>
      </c>
      <c r="G21" s="176"/>
      <c r="H21" s="124">
        <f>IFERROR(VLOOKUP(B21,Junior_Performance!$J$93:$L$134,3,FALSE),0)</f>
        <v>38</v>
      </c>
      <c r="I21" s="125">
        <f>IFERROR(VLOOKUP(B21,Junior_Performance!$N$93:$P$134,3,FALSE),0)</f>
        <v>0</v>
      </c>
      <c r="J21" s="177">
        <f>IFERROR(VLOOKUP(B21,Junior_Performance!$R$93:$T$134,3,FALSE),0)</f>
        <v>0</v>
      </c>
      <c r="K21" s="176"/>
      <c r="L21" s="177">
        <f>IFERROR(VLOOKUP(B21,Junior_Performance!$V$93:$X$134,3,FALSE),0)</f>
        <v>0</v>
      </c>
      <c r="M21" s="177">
        <f>IFERROR(VLOOKUP(B21,Junior_Performance!$Z$93:$AB$134,3,FALSE),0)</f>
        <v>0</v>
      </c>
      <c r="N21" s="178">
        <f>IFERROR(VLOOKUP(B21,Junior_Performance!$AD$93:$AF$134,3,FALSE),0)</f>
        <v>0</v>
      </c>
      <c r="O21" s="176"/>
    </row>
    <row r="22" spans="1:15" ht="15" customHeight="1">
      <c r="A22" s="139" t="str">
        <f>Junior_Light!A11</f>
        <v>No</v>
      </c>
      <c r="B22" s="96" t="str">
        <f>Junior_Light!B11</f>
        <v>Lewis D'Amore</v>
      </c>
      <c r="C22" s="141">
        <f t="shared" si="0"/>
        <v>52</v>
      </c>
      <c r="D22" s="175">
        <f t="shared" si="1"/>
        <v>52</v>
      </c>
      <c r="E22" s="124">
        <f>IFERROR(VLOOKUP(B22,Junior_Light!$B$93:$D$134,3,FALSE),0)</f>
        <v>0</v>
      </c>
      <c r="F22" s="124">
        <f>IFERROR(VLOOKUP(B22,Junior_Light!$F$93:$H$134,3,FALSE),0)</f>
        <v>14</v>
      </c>
      <c r="G22" s="176"/>
      <c r="H22" s="124">
        <f>IFERROR(VLOOKUP(B22,Junior_Light!$J$93:$L$134,3,FALSE),0)</f>
        <v>38</v>
      </c>
      <c r="I22" s="125">
        <f>IFERROR(VLOOKUP(B22,Junior_Light!$N$93:$P$134,3,FALSE),0)</f>
        <v>0</v>
      </c>
      <c r="J22" s="177">
        <f>IFERROR(VLOOKUP(B22,Junior_Light!$R$93:$T$134,3,FALSE),0)</f>
        <v>0</v>
      </c>
      <c r="K22" s="176"/>
      <c r="L22" s="177">
        <f>IFERROR(VLOOKUP(B22,Junior_Light!$V$93:$X$134,3,FALSE),0)</f>
        <v>0</v>
      </c>
      <c r="M22" s="177">
        <f>IFERROR(VLOOKUP(B22,Junior_Light!$Z$93:$AB$134,3,FALSE),0)</f>
        <v>0</v>
      </c>
      <c r="N22" s="178">
        <f>IFERROR(VLOOKUP(B22,Junior_Light!$AD$93:$AF$134,3,FALSE),0)</f>
        <v>0</v>
      </c>
      <c r="O22" s="176"/>
    </row>
    <row r="23" spans="1:15" ht="15" customHeight="1">
      <c r="A23" s="139" t="str">
        <f>Junior_Performance!A14</f>
        <v>No</v>
      </c>
      <c r="B23" s="96" t="str">
        <f>Junior_Performance!B14</f>
        <v>Jordan Shalala</v>
      </c>
      <c r="C23" s="141">
        <f t="shared" si="0"/>
        <v>40</v>
      </c>
      <c r="D23" s="175">
        <f t="shared" si="1"/>
        <v>40</v>
      </c>
      <c r="E23" s="124">
        <f>IFERROR(VLOOKUP(B23,Junior_Performance!$B$93:$D$134,3,FALSE),0)</f>
        <v>40</v>
      </c>
      <c r="F23" s="124">
        <f>IFERROR(VLOOKUP(B23,Junior_Performance!$F$93:$H$134,3,FALSE),0)</f>
        <v>0</v>
      </c>
      <c r="G23" s="176"/>
      <c r="H23" s="124">
        <f>IFERROR(VLOOKUP(B23,Junior_Performance!$J$93:$L$134,3,FALSE),0)</f>
        <v>0</v>
      </c>
      <c r="I23" s="125">
        <f>IFERROR(VLOOKUP(B23,Junior_Performance!$N$93:$P$134,3,FALSE),0)</f>
        <v>0</v>
      </c>
      <c r="J23" s="177">
        <f>IFERROR(VLOOKUP(B23,Junior_Performance!$R$93:$T$134,3,FALSE),0)</f>
        <v>0</v>
      </c>
      <c r="K23" s="176"/>
      <c r="L23" s="177">
        <f>IFERROR(VLOOKUP(B23,Junior_Performance!$V$93:$X$134,3,FALSE),0)</f>
        <v>0</v>
      </c>
      <c r="M23" s="177">
        <f>IFERROR(VLOOKUP(B23,Junior_Performance!$Z$93:$AB$134,3,FALSE),0)</f>
        <v>0</v>
      </c>
      <c r="N23" s="178">
        <f>IFERROR(VLOOKUP(B23,Junior_Performance!$AD$93:$AF$134,3,FALSE),0)</f>
        <v>0</v>
      </c>
      <c r="O23" s="176"/>
    </row>
    <row r="24" spans="1:15" ht="15" customHeight="1">
      <c r="A24" s="139" t="str">
        <f>Junior_Light!A13</f>
        <v>Yes</v>
      </c>
      <c r="B24" s="96" t="str">
        <f>Junior_Light!B13</f>
        <v>James Freeburn</v>
      </c>
      <c r="C24" s="141">
        <f t="shared" si="0"/>
        <v>39</v>
      </c>
      <c r="D24" s="175">
        <f t="shared" si="1"/>
        <v>39</v>
      </c>
      <c r="E24" s="124">
        <f>IFERROR(VLOOKUP(B24,Junior_Light!$B$93:$D$134,3,FALSE),0)</f>
        <v>0</v>
      </c>
      <c r="F24" s="124">
        <f>IFERROR(VLOOKUP(B24,Junior_Light!$F$93:$H$134,3,FALSE),0)</f>
        <v>39</v>
      </c>
      <c r="G24" s="176"/>
      <c r="H24" s="124">
        <f>IFERROR(VLOOKUP(B24,Junior_Light!$J$93:$L$134,3,FALSE),0)</f>
        <v>0</v>
      </c>
      <c r="I24" s="125">
        <f>IFERROR(VLOOKUP(B24,Junior_Light!$N$93:$P$134,3,FALSE),0)</f>
        <v>0</v>
      </c>
      <c r="J24" s="177">
        <f>IFERROR(VLOOKUP(B24,Junior_Light!$R$93:$T$134,3,FALSE),0)</f>
        <v>0</v>
      </c>
      <c r="K24" s="176"/>
      <c r="L24" s="177">
        <f>IFERROR(VLOOKUP(B24,Junior_Light!$V$93:$X$134,3,FALSE),0)</f>
        <v>0</v>
      </c>
      <c r="M24" s="177">
        <f>IFERROR(VLOOKUP(B24,Junior_Light!$Z$93:$AB$134,3,FALSE),0)</f>
        <v>0</v>
      </c>
      <c r="N24" s="178">
        <f>IFERROR(VLOOKUP(B24,Junior_Light!$AD$93:$AF$134,3,FALSE),0)</f>
        <v>0</v>
      </c>
      <c r="O24" s="176"/>
    </row>
    <row r="25" spans="1:15" ht="15" customHeight="1">
      <c r="A25" s="196" t="str">
        <f>Junior_Heavy!A8</f>
        <v>No</v>
      </c>
      <c r="B25" s="184" t="str">
        <f>Junior_Heavy!B8</f>
        <v>Deniel Vermeulen</v>
      </c>
      <c r="C25" s="141">
        <f t="shared" si="0"/>
        <v>37</v>
      </c>
      <c r="D25" s="175">
        <f t="shared" si="1"/>
        <v>37</v>
      </c>
      <c r="E25" s="124">
        <f>IFERROR(VLOOKUP(B25,Junior_Heavy!$B$93:$D$134,3,FALSE),0)</f>
        <v>0</v>
      </c>
      <c r="F25" s="124">
        <f>IFERROR(VLOOKUP(B25,Junior_Heavy!$F$93:$H$134,3,FALSE),0)</f>
        <v>0</v>
      </c>
      <c r="G25" s="176"/>
      <c r="H25" s="124">
        <f>IFERROR(VLOOKUP(B25,Junior_Heavy!$J$93:$L$134,3,FALSE),0)</f>
        <v>0</v>
      </c>
      <c r="I25" s="125">
        <f>IFERROR(VLOOKUP(B25,Junior_Heavy!$N$93:$P$134,3,FALSE),0)</f>
        <v>37</v>
      </c>
      <c r="J25" s="177">
        <f>IFERROR(VLOOKUP(B25,Junior_Heavy!$R$93:$T$134,3,FALSE),0)</f>
        <v>0</v>
      </c>
      <c r="K25" s="176"/>
      <c r="L25" s="177">
        <f>IFERROR(VLOOKUP(B25,Junior_Heavy!$V$93:$X$134,3,FALSE),0)</f>
        <v>0</v>
      </c>
      <c r="M25" s="177">
        <f>IFERROR(VLOOKUP(B25,Junior_Heavy!$Z$93:$AB$134,3,FALSE),0)</f>
        <v>0</v>
      </c>
      <c r="N25" s="178">
        <f>IFERROR(VLOOKUP(B25,Junior_Heavy!$AD$93:$AF$134,3,FALSE),0)</f>
        <v>0</v>
      </c>
      <c r="O25" s="176"/>
    </row>
    <row r="26" spans="1:15" ht="15" customHeight="1">
      <c r="A26" s="139" t="str">
        <f>Junior_Performance!A15</f>
        <v>No</v>
      </c>
      <c r="B26" s="96" t="str">
        <f>Junior_Performance!B15</f>
        <v>Marshall Atayan</v>
      </c>
      <c r="C26" s="141">
        <f t="shared" si="0"/>
        <v>33</v>
      </c>
      <c r="D26" s="175">
        <f t="shared" si="1"/>
        <v>33</v>
      </c>
      <c r="E26" s="124">
        <f>IFERROR(VLOOKUP(B26,Junior_Performance!$B$93:$D$134,3,FALSE),0)</f>
        <v>33</v>
      </c>
      <c r="F26" s="124">
        <f>IFERROR(VLOOKUP(B26,Junior_Performance!$F$93:$H$134,3,FALSE),0)</f>
        <v>0</v>
      </c>
      <c r="G26" s="176"/>
      <c r="H26" s="124">
        <f>IFERROR(VLOOKUP(B26,Junior_Performance!$J$93:$L$134,3,FALSE),0)</f>
        <v>0</v>
      </c>
      <c r="I26" s="125">
        <f>IFERROR(VLOOKUP(B26,Junior_Performance!$N$93:$P$134,3,FALSE),0)</f>
        <v>0</v>
      </c>
      <c r="J26" s="177">
        <f>IFERROR(VLOOKUP(B26,Junior_Performance!$R$93:$T$134,3,FALSE),0)</f>
        <v>0</v>
      </c>
      <c r="K26" s="176"/>
      <c r="L26" s="177">
        <f>IFERROR(VLOOKUP(B26,Junior_Performance!$V$93:$X$134,3,FALSE),0)</f>
        <v>0</v>
      </c>
      <c r="M26" s="177">
        <f>IFERROR(VLOOKUP(B26,Junior_Performance!$Z$93:$AB$134,3,FALSE),0)</f>
        <v>0</v>
      </c>
      <c r="N26" s="178">
        <f>IFERROR(VLOOKUP(B26,Junior_Performance!$AD$93:$AF$134,3,FALSE),0)</f>
        <v>0</v>
      </c>
      <c r="O26" s="176"/>
    </row>
    <row r="27" spans="1:15" ht="15" customHeight="1">
      <c r="A27" s="139" t="str">
        <f>Junior_Performance!A16</f>
        <v>No</v>
      </c>
      <c r="B27" s="96" t="str">
        <f>Junior_Performance!B16</f>
        <v>Lincoln Pope</v>
      </c>
      <c r="C27" s="141">
        <f t="shared" si="0"/>
        <v>32</v>
      </c>
      <c r="D27" s="175">
        <f t="shared" si="1"/>
        <v>32</v>
      </c>
      <c r="E27" s="124">
        <f>IFERROR(VLOOKUP(B27,Junior_Performance!$B$93:$D$134,3,FALSE),0)</f>
        <v>32</v>
      </c>
      <c r="F27" s="124">
        <f>IFERROR(VLOOKUP(B27,Junior_Performance!$F$93:$H$134,3,FALSE),0)</f>
        <v>0</v>
      </c>
      <c r="G27" s="176"/>
      <c r="H27" s="124">
        <f>IFERROR(VLOOKUP(B27,Junior_Performance!$J$93:$L$134,3,FALSE),0)</f>
        <v>0</v>
      </c>
      <c r="I27" s="125">
        <f>IFERROR(VLOOKUP(B27,Junior_Performance!$N$93:$P$134,3,FALSE),0)</f>
        <v>0</v>
      </c>
      <c r="J27" s="177">
        <f>IFERROR(VLOOKUP(B27,Junior_Performance!$R$93:$T$134,3,FALSE),0)</f>
        <v>0</v>
      </c>
      <c r="K27" s="176"/>
      <c r="L27" s="177">
        <f>IFERROR(VLOOKUP(B27,Junior_Performance!$V$93:$X$134,3,FALSE),0)</f>
        <v>0</v>
      </c>
      <c r="M27" s="177">
        <f>IFERROR(VLOOKUP(B27,Junior_Performance!$Z$93:$AB$134,3,FALSE),0)</f>
        <v>0</v>
      </c>
      <c r="N27" s="178">
        <f>IFERROR(VLOOKUP(B27,Junior_Performance!$AD$93:$AF$134,3,FALSE),0)</f>
        <v>0</v>
      </c>
      <c r="O27" s="176"/>
    </row>
    <row r="28" spans="1:15" ht="15" customHeight="1">
      <c r="A28" s="139" t="str">
        <f>Junior_Light!A14</f>
        <v>No</v>
      </c>
      <c r="B28" s="96" t="str">
        <f>Junior_Light!B14</f>
        <v>Damien Elliott</v>
      </c>
      <c r="C28" s="141">
        <f t="shared" si="0"/>
        <v>14</v>
      </c>
      <c r="D28" s="175">
        <f t="shared" si="1"/>
        <v>14</v>
      </c>
      <c r="E28" s="124">
        <f>IFERROR(VLOOKUP(B28,Junior_Light!$B$93:$D$134,3,FALSE),0)</f>
        <v>14</v>
      </c>
      <c r="F28" s="124">
        <f>IFERROR(VLOOKUP(B28,Junior_Light!$F$93:$H$134,3,FALSE),0)</f>
        <v>0</v>
      </c>
      <c r="G28" s="176"/>
      <c r="H28" s="124">
        <f>IFERROR(VLOOKUP(B28,Junior_Light!$J$93:$L$134,3,FALSE),0)</f>
        <v>0</v>
      </c>
      <c r="I28" s="125">
        <f>IFERROR(VLOOKUP(B28,Junior_Light!$N$93:$P$134,3,FALSE),0)</f>
        <v>0</v>
      </c>
      <c r="J28" s="177">
        <f>IFERROR(VLOOKUP(B28,Junior_Light!$R$93:$T$134,3,FALSE),0)</f>
        <v>0</v>
      </c>
      <c r="K28" s="176"/>
      <c r="L28" s="177">
        <f>IFERROR(VLOOKUP(B28,Junior_Light!$V$93:$X$134,3,FALSE),0)</f>
        <v>0</v>
      </c>
      <c r="M28" s="177">
        <f>IFERROR(VLOOKUP(B28,Junior_Light!$Z$93:$AB$134,3,FALSE),0)</f>
        <v>0</v>
      </c>
      <c r="N28" s="178">
        <f>IFERROR(VLOOKUP(B28,Junior_Light!$AD$93:$AF$134,3,FALSE),0)</f>
        <v>0</v>
      </c>
      <c r="O28" s="176"/>
    </row>
    <row r="29" spans="1:15" ht="15" customHeight="1">
      <c r="A29" s="195" t="str">
        <f>Junior_Light!A15</f>
        <v>No</v>
      </c>
      <c r="B29" s="98" t="str">
        <f>Junior_Light!B15</f>
        <v>Riley Skinner</v>
      </c>
      <c r="C29" s="141">
        <f t="shared" si="0"/>
        <v>14</v>
      </c>
      <c r="D29" s="175">
        <f t="shared" si="1"/>
        <v>14</v>
      </c>
      <c r="E29" s="124">
        <f>IFERROR(VLOOKUP(B29,Junior_Light!$B$93:$D$134,3,FALSE),0)</f>
        <v>14</v>
      </c>
      <c r="F29" s="124">
        <f>IFERROR(VLOOKUP(B29,Junior_Light!$F$93:$H$134,3,FALSE),0)</f>
        <v>0</v>
      </c>
      <c r="G29" s="126"/>
      <c r="H29" s="124">
        <f>IFERROR(VLOOKUP(B29,Junior_Light!$J$93:$L$134,3,FALSE),0)</f>
        <v>0</v>
      </c>
      <c r="I29" s="125">
        <f>IFERROR(VLOOKUP(B29,Junior_Light!$N$93:$P$134,3,FALSE),0)</f>
        <v>0</v>
      </c>
      <c r="J29" s="177">
        <f>IFERROR(VLOOKUP(B29,Junior_Light!$R$93:$T$134,3,FALSE),0)</f>
        <v>0</v>
      </c>
      <c r="K29" s="176"/>
      <c r="L29" s="177">
        <f>IFERROR(VLOOKUP(B29,Junior_Light!$V$93:$X$134,3,FALSE),0)</f>
        <v>0</v>
      </c>
      <c r="M29" s="177">
        <f>IFERROR(VLOOKUP(B29,Junior_Light!$Z$93:$AB$134,3,FALSE),0)</f>
        <v>0</v>
      </c>
      <c r="N29" s="178">
        <f>IFERROR(VLOOKUP(B29,Junior_Light!$AD$93:$AF$134,3,FALSE),0)</f>
        <v>0</v>
      </c>
      <c r="O29" s="126"/>
    </row>
    <row r="30" spans="1:15" ht="15" customHeight="1">
      <c r="A30" s="195" t="str">
        <f>Junior_Light!A16</f>
        <v>No</v>
      </c>
      <c r="B30" s="98" t="str">
        <f>Junior_Light!B16</f>
        <v>Owen Bragg</v>
      </c>
      <c r="C30" s="141">
        <f t="shared" si="0"/>
        <v>14</v>
      </c>
      <c r="D30" s="175">
        <f t="shared" si="1"/>
        <v>14</v>
      </c>
      <c r="E30" s="124">
        <f>IFERROR(VLOOKUP(B30,Junior_Light!$B$93:$D$134,3,FALSE),0)</f>
        <v>14</v>
      </c>
      <c r="F30" s="124">
        <f>IFERROR(VLOOKUP(B30,Junior_Light!$F$93:$H$134,3,FALSE),0)</f>
        <v>0</v>
      </c>
      <c r="G30" s="126"/>
      <c r="H30" s="124">
        <f>IFERROR(VLOOKUP(B30,Junior_Light!$J$93:$L$134,3,FALSE),0)</f>
        <v>0</v>
      </c>
      <c r="I30" s="125">
        <f>IFERROR(VLOOKUP(B30,Junior_Light!$N$93:$P$134,3,FALSE),0)</f>
        <v>0</v>
      </c>
      <c r="J30" s="177">
        <f>IFERROR(VLOOKUP(B30,Junior_Light!$R$93:$T$134,3,FALSE),0)</f>
        <v>0</v>
      </c>
      <c r="K30" s="176"/>
      <c r="L30" s="177">
        <f>IFERROR(VLOOKUP(B30,Junior_Light!$V$93:$X$134,3,FALSE),0)</f>
        <v>0</v>
      </c>
      <c r="M30" s="177">
        <f>IFERROR(VLOOKUP(B30,Junior_Light!$Z$93:$AB$134,3,FALSE),0)</f>
        <v>0</v>
      </c>
      <c r="N30" s="178">
        <f>IFERROR(VLOOKUP(B30,Junior_Light!$AD$93:$AF$134,3,FALSE),0)</f>
        <v>0</v>
      </c>
      <c r="O30" s="126"/>
    </row>
    <row r="31" spans="1:15" ht="15" customHeight="1">
      <c r="A31" s="195" t="str">
        <f>Junior_Light!A17</f>
        <v>No</v>
      </c>
      <c r="B31" s="98" t="str">
        <f>Junior_Light!B17</f>
        <v>Luca Guidone</v>
      </c>
      <c r="C31" s="141">
        <f t="shared" si="0"/>
        <v>14</v>
      </c>
      <c r="D31" s="175">
        <f t="shared" si="1"/>
        <v>14</v>
      </c>
      <c r="E31" s="124">
        <f>IFERROR(VLOOKUP(B31,Junior_Light!$B$93:$D$134,3,FALSE),0)</f>
        <v>14</v>
      </c>
      <c r="F31" s="124">
        <f>IFERROR(VLOOKUP(B31,Junior_Light!$F$93:$H$134,3,FALSE),0)</f>
        <v>0</v>
      </c>
      <c r="G31" s="176"/>
      <c r="H31" s="124">
        <f>IFERROR(VLOOKUP(B31,Junior_Light!$J$93:$L$134,3,FALSE),0)</f>
        <v>0</v>
      </c>
      <c r="I31" s="125">
        <f>IFERROR(VLOOKUP(B31,Junior_Light!$N$93:$P$134,3,FALSE),0)</f>
        <v>0</v>
      </c>
      <c r="J31" s="177">
        <f>IFERROR(VLOOKUP(B31,Junior_Light!$R$93:$T$134,3,FALSE),0)</f>
        <v>0</v>
      </c>
      <c r="K31" s="176"/>
      <c r="L31" s="177">
        <f>IFERROR(VLOOKUP(B31,Junior_Light!$V$93:$X$134,3,FALSE),0)</f>
        <v>0</v>
      </c>
      <c r="M31" s="177">
        <f>IFERROR(VLOOKUP(B31,Junior_Light!$Z$93:$AB$134,3,FALSE),0)</f>
        <v>0</v>
      </c>
      <c r="N31" s="178">
        <f>IFERROR(VLOOKUP(B31,Junior_Light!$AD$93:$AF$134,3,FALSE),0)</f>
        <v>0</v>
      </c>
      <c r="O31" s="176"/>
    </row>
    <row r="32" spans="1:15" ht="15" customHeight="1">
      <c r="A32" s="195">
        <f>Junior_Light!A18</f>
        <v>0</v>
      </c>
      <c r="B32" s="98">
        <f>Junior_Light!B18</f>
        <v>0</v>
      </c>
      <c r="C32" s="141">
        <f t="shared" si="0"/>
        <v>0</v>
      </c>
      <c r="D32" s="175">
        <f t="shared" si="1"/>
        <v>0</v>
      </c>
      <c r="E32" s="124">
        <f>IFERROR(VLOOKUP(B32,Junior_Light!$B$93:$D$134,3,FALSE),0)</f>
        <v>0</v>
      </c>
      <c r="F32" s="124">
        <f>IFERROR(VLOOKUP(B32,Junior_Light!$F$93:$H$134,3,FALSE),0)</f>
        <v>0</v>
      </c>
      <c r="G32" s="126"/>
      <c r="H32" s="124">
        <f>IFERROR(VLOOKUP(B32,Junior_Light!$J$93:$L$134,3,FALSE),0)</f>
        <v>0</v>
      </c>
      <c r="I32" s="125">
        <f>IFERROR(VLOOKUP(B32,Junior_Light!$N$93:$P$134,3,FALSE),0)</f>
        <v>0</v>
      </c>
      <c r="J32" s="177">
        <f>IFERROR(VLOOKUP(B32,Junior_Light!$R$93:$T$134,3,FALSE),0)</f>
        <v>0</v>
      </c>
      <c r="K32" s="176"/>
      <c r="L32" s="177">
        <f>IFERROR(VLOOKUP(B32,Junior_Light!$V$93:$X$134,3,FALSE),0)</f>
        <v>0</v>
      </c>
      <c r="M32" s="177">
        <f>IFERROR(VLOOKUP(B32,Junior_Light!$Z$93:$AB$134,3,FALSE),0)</f>
        <v>0</v>
      </c>
      <c r="N32" s="178">
        <f>IFERROR(VLOOKUP(B32,Junior_Light!$AD$93:$AF$134,3,FALSE),0)</f>
        <v>0</v>
      </c>
      <c r="O32" s="126"/>
    </row>
    <row r="33" spans="1:15" ht="15" customHeight="1">
      <c r="A33" s="195">
        <f>Junior_Light!A19</f>
        <v>0</v>
      </c>
      <c r="B33" s="98">
        <f>Junior_Light!B19</f>
        <v>0</v>
      </c>
      <c r="C33" s="141">
        <f t="shared" si="0"/>
        <v>0</v>
      </c>
      <c r="D33" s="175">
        <f t="shared" si="1"/>
        <v>0</v>
      </c>
      <c r="E33" s="124">
        <f>IFERROR(VLOOKUP(B33,Junior_Light!$B$93:$D$134,3,FALSE),0)</f>
        <v>0</v>
      </c>
      <c r="F33" s="124">
        <f>IFERROR(VLOOKUP(B33,Junior_Light!$F$93:$H$134,3,FALSE),0)</f>
        <v>0</v>
      </c>
      <c r="G33" s="126"/>
      <c r="H33" s="124">
        <f>IFERROR(VLOOKUP(B33,Junior_Light!$J$93:$L$134,3,FALSE),0)</f>
        <v>0</v>
      </c>
      <c r="I33" s="125">
        <f>IFERROR(VLOOKUP(B33,Junior_Light!$N$93:$P$134,3,FALSE),0)</f>
        <v>0</v>
      </c>
      <c r="J33" s="177">
        <f>IFERROR(VLOOKUP(B33,Junior_Light!$R$93:$T$134,3,FALSE),0)</f>
        <v>0</v>
      </c>
      <c r="K33" s="176"/>
      <c r="L33" s="177">
        <f>IFERROR(VLOOKUP(B33,Junior_Light!$V$93:$X$134,3,FALSE),0)</f>
        <v>0</v>
      </c>
      <c r="M33" s="177">
        <f>IFERROR(VLOOKUP(B33,Junior_Light!$Z$93:$AB$134,3,FALSE),0)</f>
        <v>0</v>
      </c>
      <c r="N33" s="178">
        <f>IFERROR(VLOOKUP(B33,Junior_Light!$AD$93:$AF$134,3,FALSE),0)</f>
        <v>0</v>
      </c>
      <c r="O33" s="126"/>
    </row>
    <row r="34" spans="1:15" ht="15" customHeight="1">
      <c r="A34" s="195">
        <f>Junior_Light!A20</f>
        <v>0</v>
      </c>
      <c r="B34" s="98">
        <f>Junior_Light!B20</f>
        <v>0</v>
      </c>
      <c r="C34" s="141">
        <f t="shared" si="0"/>
        <v>0</v>
      </c>
      <c r="D34" s="175">
        <f t="shared" si="1"/>
        <v>0</v>
      </c>
      <c r="E34" s="124">
        <f>IFERROR(VLOOKUP(B34,Junior_Light!$B$93:$D$134,3,FALSE),0)</f>
        <v>0</v>
      </c>
      <c r="F34" s="124">
        <f>IFERROR(VLOOKUP(B34,Junior_Light!$F$93:$H$134,3,FALSE),0)</f>
        <v>0</v>
      </c>
      <c r="G34" s="176"/>
      <c r="H34" s="124">
        <f>IFERROR(VLOOKUP(B34,Junior_Light!$J$93:$L$134,3,FALSE),0)</f>
        <v>0</v>
      </c>
      <c r="I34" s="125">
        <f>IFERROR(VLOOKUP(B34,Junior_Light!$N$93:$P$134,3,FALSE),0)</f>
        <v>0</v>
      </c>
      <c r="J34" s="177">
        <f>IFERROR(VLOOKUP(B34,Junior_Light!$R$93:$T$134,3,FALSE),0)</f>
        <v>0</v>
      </c>
      <c r="K34" s="176"/>
      <c r="L34" s="177">
        <f>IFERROR(VLOOKUP(B34,Junior_Light!$V$93:$X$134,3,FALSE),0)</f>
        <v>0</v>
      </c>
      <c r="M34" s="177">
        <f>IFERROR(VLOOKUP(B34,Junior_Light!$Z$93:$AB$134,3,FALSE),0)</f>
        <v>0</v>
      </c>
      <c r="N34" s="178">
        <f>IFERROR(VLOOKUP(B34,Junior_Light!$AD$93:$AF$134,3,FALSE),0)</f>
        <v>0</v>
      </c>
      <c r="O34" s="176"/>
    </row>
    <row r="35" spans="1:15">
      <c r="A35" s="195">
        <f>Junior_Light!A21</f>
        <v>0</v>
      </c>
      <c r="B35" s="98">
        <f>Junior_Light!B21</f>
        <v>0</v>
      </c>
      <c r="C35" s="141">
        <f t="shared" si="0"/>
        <v>0</v>
      </c>
      <c r="D35" s="175">
        <f t="shared" si="1"/>
        <v>0</v>
      </c>
      <c r="E35" s="124">
        <f>IFERROR(VLOOKUP(B35,Junior_Light!$B$93:$D$134,3,FALSE),0)</f>
        <v>0</v>
      </c>
      <c r="F35" s="124">
        <f>IFERROR(VLOOKUP(B35,Junior_Light!$F$93:$H$134,3,FALSE),0)</f>
        <v>0</v>
      </c>
      <c r="G35" s="126"/>
      <c r="H35" s="124">
        <f>IFERROR(VLOOKUP(B35,Junior_Light!$J$93:$L$134,3,FALSE),0)</f>
        <v>0</v>
      </c>
      <c r="I35" s="125">
        <f>IFERROR(VLOOKUP(B35,Junior_Light!$N$93:$P$134,3,FALSE),0)</f>
        <v>0</v>
      </c>
      <c r="J35" s="177">
        <f>IFERROR(VLOOKUP(B35,Junior_Light!$R$93:$T$134,3,FALSE),0)</f>
        <v>0</v>
      </c>
      <c r="K35" s="176"/>
      <c r="L35" s="177">
        <f>IFERROR(VLOOKUP(B35,Junior_Light!$V$93:$X$134,3,FALSE),0)</f>
        <v>0</v>
      </c>
      <c r="M35" s="177">
        <f>IFERROR(VLOOKUP(B35,Junior_Light!$Z$93:$AB$134,3,FALSE),0)</f>
        <v>0</v>
      </c>
      <c r="N35" s="178">
        <f>IFERROR(VLOOKUP(B35,Junior_Light!$AD$93:$AF$134,3,FALSE),0)</f>
        <v>0</v>
      </c>
      <c r="O35" s="126"/>
    </row>
    <row r="36" spans="1:15">
      <c r="A36" s="195">
        <f>Junior_Light!A22</f>
        <v>0</v>
      </c>
      <c r="B36" s="98">
        <f>Junior_Light!B22</f>
        <v>0</v>
      </c>
      <c r="C36" s="141">
        <f t="shared" si="0"/>
        <v>0</v>
      </c>
      <c r="D36" s="175">
        <f t="shared" si="1"/>
        <v>0</v>
      </c>
      <c r="E36" s="124">
        <f>IFERROR(VLOOKUP(B36,Junior_Light!$B$93:$D$134,3,FALSE),0)</f>
        <v>0</v>
      </c>
      <c r="F36" s="124">
        <f>IFERROR(VLOOKUP(B36,Junior_Light!$F$93:$H$134,3,FALSE),0)</f>
        <v>0</v>
      </c>
      <c r="G36" s="176"/>
      <c r="H36" s="124">
        <f>IFERROR(VLOOKUP(B36,Junior_Light!$J$93:$L$134,3,FALSE),0)</f>
        <v>0</v>
      </c>
      <c r="I36" s="125">
        <f>IFERROR(VLOOKUP(B36,Junior_Light!$N$93:$P$134,3,FALSE),0)</f>
        <v>0</v>
      </c>
      <c r="J36" s="177">
        <f>IFERROR(VLOOKUP(B36,Junior_Light!$R$93:$T$134,3,FALSE),0)</f>
        <v>0</v>
      </c>
      <c r="K36" s="176"/>
      <c r="L36" s="177">
        <f>IFERROR(VLOOKUP(B36,Junior_Light!$V$93:$X$134,3,FALSE),0)</f>
        <v>0</v>
      </c>
      <c r="M36" s="177">
        <f>IFERROR(VLOOKUP(B36,Junior_Light!$Z$93:$AB$134,3,FALSE),0)</f>
        <v>0</v>
      </c>
      <c r="N36" s="178">
        <f>IFERROR(VLOOKUP(B36,Junior_Light!$AD$93:$AF$134,3,FALSE),0)</f>
        <v>0</v>
      </c>
      <c r="O36" s="176"/>
    </row>
    <row r="37" spans="1:15">
      <c r="A37" s="195">
        <f>Junior_Light!A23</f>
        <v>0</v>
      </c>
      <c r="B37" s="98">
        <f>Junior_Light!B23</f>
        <v>0</v>
      </c>
      <c r="C37" s="141">
        <f t="shared" si="0"/>
        <v>0</v>
      </c>
      <c r="D37" s="175">
        <f t="shared" si="1"/>
        <v>0</v>
      </c>
      <c r="E37" s="124">
        <f>IFERROR(VLOOKUP(B37,Junior_Light!$B$93:$D$134,3,FALSE),0)</f>
        <v>0</v>
      </c>
      <c r="F37" s="124">
        <f>IFERROR(VLOOKUP(B37,Junior_Light!$F$93:$H$134,3,FALSE),0)</f>
        <v>0</v>
      </c>
      <c r="G37" s="176"/>
      <c r="H37" s="124">
        <f>IFERROR(VLOOKUP(B37,Junior_Light!$J$93:$L$134,3,FALSE),0)</f>
        <v>0</v>
      </c>
      <c r="I37" s="125">
        <f>IFERROR(VLOOKUP(B37,Junior_Light!$N$93:$P$134,3,FALSE),0)</f>
        <v>0</v>
      </c>
      <c r="J37" s="177">
        <f>IFERROR(VLOOKUP(B37,Junior_Light!$R$93:$T$134,3,FALSE),0)</f>
        <v>0</v>
      </c>
      <c r="K37" s="176"/>
      <c r="L37" s="177">
        <f>IFERROR(VLOOKUP(B37,Junior_Light!$V$93:$X$134,3,FALSE),0)</f>
        <v>0</v>
      </c>
      <c r="M37" s="177">
        <f>IFERROR(VLOOKUP(B37,Junior_Light!$Z$93:$AB$134,3,FALSE),0)</f>
        <v>0</v>
      </c>
      <c r="N37" s="178">
        <f>IFERROR(VLOOKUP(B37,Junior_Light!$AD$93:$AF$134,3,FALSE),0)</f>
        <v>0</v>
      </c>
      <c r="O37" s="176"/>
    </row>
    <row r="38" spans="1:15">
      <c r="A38" s="195">
        <f>Junior_Light!A24</f>
        <v>0</v>
      </c>
      <c r="B38" s="98">
        <f>Junior_Light!B24</f>
        <v>0</v>
      </c>
      <c r="C38" s="141">
        <f t="shared" ref="C38:C69" si="2">SUM(E38:O38)</f>
        <v>0</v>
      </c>
      <c r="D38" s="175">
        <f t="shared" ref="D38:D69" si="3">SUM(E38:O38)-MIN(E38:I38)</f>
        <v>0</v>
      </c>
      <c r="E38" s="124">
        <f>IFERROR(VLOOKUP(B38,Junior_Light!$B$93:$D$134,3,FALSE),0)</f>
        <v>0</v>
      </c>
      <c r="F38" s="124">
        <f>IFERROR(VLOOKUP(B38,Junior_Light!$F$93:$H$134,3,FALSE),0)</f>
        <v>0</v>
      </c>
      <c r="G38" s="176"/>
      <c r="H38" s="124">
        <f>IFERROR(VLOOKUP(B38,Junior_Light!$J$93:$L$134,3,FALSE),0)</f>
        <v>0</v>
      </c>
      <c r="I38" s="125">
        <f>IFERROR(VLOOKUP(B38,Junior_Light!$N$93:$P$134,3,FALSE),0)</f>
        <v>0</v>
      </c>
      <c r="J38" s="177">
        <f>IFERROR(VLOOKUP(B38,Junior_Light!$R$93:$T$134,3,FALSE),0)</f>
        <v>0</v>
      </c>
      <c r="K38" s="176"/>
      <c r="L38" s="177">
        <f>IFERROR(VLOOKUP(B38,Junior_Light!$V$93:$X$134,3,FALSE),0)</f>
        <v>0</v>
      </c>
      <c r="M38" s="177">
        <f>IFERROR(VLOOKUP(B38,Junior_Light!$Z$93:$AB$134,3,FALSE),0)</f>
        <v>0</v>
      </c>
      <c r="N38" s="178">
        <f>IFERROR(VLOOKUP(B38,Junior_Light!$AD$93:$AF$134,3,FALSE),0)</f>
        <v>0</v>
      </c>
      <c r="O38" s="176"/>
    </row>
    <row r="39" spans="1:15">
      <c r="A39" s="195">
        <f>Junior_Light!A25</f>
        <v>0</v>
      </c>
      <c r="B39" s="98">
        <f>Junior_Light!B25</f>
        <v>0</v>
      </c>
      <c r="C39" s="141">
        <f t="shared" si="2"/>
        <v>0</v>
      </c>
      <c r="D39" s="175">
        <f t="shared" si="3"/>
        <v>0</v>
      </c>
      <c r="E39" s="124">
        <f>IFERROR(VLOOKUP(B39,Junior_Light!$B$93:$D$134,3,FALSE),0)</f>
        <v>0</v>
      </c>
      <c r="F39" s="124">
        <f>IFERROR(VLOOKUP(B39,Junior_Light!$F$93:$H$134,3,FALSE),0)</f>
        <v>0</v>
      </c>
      <c r="G39" s="126"/>
      <c r="H39" s="124">
        <f>IFERROR(VLOOKUP(B39,Junior_Light!$J$93:$L$134,3,FALSE),0)</f>
        <v>0</v>
      </c>
      <c r="I39" s="125">
        <f>IFERROR(VLOOKUP(B39,Junior_Light!$N$93:$P$134,3,FALSE),0)</f>
        <v>0</v>
      </c>
      <c r="J39" s="177">
        <f>IFERROR(VLOOKUP(B39,Junior_Light!$R$93:$T$134,3,FALSE),0)</f>
        <v>0</v>
      </c>
      <c r="K39" s="176"/>
      <c r="L39" s="177">
        <f>IFERROR(VLOOKUP(B39,Junior_Light!$V$93:$X$134,3,FALSE),0)</f>
        <v>0</v>
      </c>
      <c r="M39" s="177">
        <f>IFERROR(VLOOKUP(B39,Junior_Light!$Z$93:$AB$134,3,FALSE),0)</f>
        <v>0</v>
      </c>
      <c r="N39" s="178">
        <f>IFERROR(VLOOKUP(B39,Junior_Light!$AD$93:$AF$134,3,FALSE),0)</f>
        <v>0</v>
      </c>
      <c r="O39" s="126"/>
    </row>
    <row r="40" spans="1:15">
      <c r="A40" s="195">
        <f>Junior_Light!A26</f>
        <v>0</v>
      </c>
      <c r="B40" s="98">
        <f>Junior_Light!B26</f>
        <v>0</v>
      </c>
      <c r="C40" s="141">
        <f t="shared" si="2"/>
        <v>0</v>
      </c>
      <c r="D40" s="175">
        <f t="shared" si="3"/>
        <v>0</v>
      </c>
      <c r="E40" s="124">
        <f>IFERROR(VLOOKUP(B40,Junior_Light!$B$93:$D$134,3,FALSE),0)</f>
        <v>0</v>
      </c>
      <c r="F40" s="124">
        <f>IFERROR(VLOOKUP(B40,Junior_Light!$F$93:$H$134,3,FALSE),0)</f>
        <v>0</v>
      </c>
      <c r="G40" s="126"/>
      <c r="H40" s="124">
        <f>IFERROR(VLOOKUP(B40,Junior_Light!$J$93:$L$134,3,FALSE),0)</f>
        <v>0</v>
      </c>
      <c r="I40" s="125">
        <f>IFERROR(VLOOKUP(B40,Junior_Light!$N$93:$P$134,3,FALSE),0)</f>
        <v>0</v>
      </c>
      <c r="J40" s="177">
        <f>IFERROR(VLOOKUP(B40,Junior_Light!$R$93:$T$134,3,FALSE),0)</f>
        <v>0</v>
      </c>
      <c r="K40" s="176"/>
      <c r="L40" s="177">
        <f>IFERROR(VLOOKUP(B40,Junior_Light!$V$93:$X$134,3,FALSE),0)</f>
        <v>0</v>
      </c>
      <c r="M40" s="177">
        <f>IFERROR(VLOOKUP(B40,Junior_Light!$Z$93:$AB$134,3,FALSE),0)</f>
        <v>0</v>
      </c>
      <c r="N40" s="178">
        <f>IFERROR(VLOOKUP(B40,Junior_Light!$AD$93:$AF$134,3,FALSE),0)</f>
        <v>0</v>
      </c>
      <c r="O40" s="126"/>
    </row>
    <row r="41" spans="1:15">
      <c r="A41" s="195">
        <f>Junior_Light!A27</f>
        <v>0</v>
      </c>
      <c r="B41" s="98">
        <f>Junior_Light!B27</f>
        <v>0</v>
      </c>
      <c r="C41" s="141">
        <f t="shared" si="2"/>
        <v>0</v>
      </c>
      <c r="D41" s="175">
        <f t="shared" si="3"/>
        <v>0</v>
      </c>
      <c r="E41" s="124">
        <f>IFERROR(VLOOKUP(B41,Junior_Light!$B$93:$D$134,3,FALSE),0)</f>
        <v>0</v>
      </c>
      <c r="F41" s="124">
        <f>IFERROR(VLOOKUP(B41,Junior_Light!$F$93:$H$134,3,FALSE),0)</f>
        <v>0</v>
      </c>
      <c r="G41" s="126"/>
      <c r="H41" s="124">
        <f>IFERROR(VLOOKUP(B41,Junior_Light!$J$93:$L$134,3,FALSE),0)</f>
        <v>0</v>
      </c>
      <c r="I41" s="125">
        <f>IFERROR(VLOOKUP(B41,Junior_Light!$N$93:$P$134,3,FALSE),0)</f>
        <v>0</v>
      </c>
      <c r="J41" s="177">
        <f>IFERROR(VLOOKUP(B41,Junior_Light!$R$93:$T$134,3,FALSE),0)</f>
        <v>0</v>
      </c>
      <c r="K41" s="176"/>
      <c r="L41" s="177">
        <f>IFERROR(VLOOKUP(B41,Junior_Light!$V$93:$X$134,3,FALSE),0)</f>
        <v>0</v>
      </c>
      <c r="M41" s="177">
        <f>IFERROR(VLOOKUP(B41,Junior_Light!$Z$93:$AB$134,3,FALSE),0)</f>
        <v>0</v>
      </c>
      <c r="N41" s="178">
        <f>IFERROR(VLOOKUP(B41,Junior_Light!$AD$93:$AF$134,3,FALSE),0)</f>
        <v>0</v>
      </c>
      <c r="O41" s="126"/>
    </row>
    <row r="42" spans="1:15">
      <c r="A42" s="195">
        <f>Junior_Light!A28</f>
        <v>0</v>
      </c>
      <c r="B42" s="98">
        <f>Junior_Light!B28</f>
        <v>0</v>
      </c>
      <c r="C42" s="141">
        <f t="shared" si="2"/>
        <v>0</v>
      </c>
      <c r="D42" s="175">
        <f t="shared" si="3"/>
        <v>0</v>
      </c>
      <c r="E42" s="124">
        <f>IFERROR(VLOOKUP(B42,Junior_Light!$B$93:$D$134,3,FALSE),0)</f>
        <v>0</v>
      </c>
      <c r="F42" s="124">
        <f>IFERROR(VLOOKUP(B42,Junior_Light!$F$93:$H$134,3,FALSE),0)</f>
        <v>0</v>
      </c>
      <c r="G42" s="176"/>
      <c r="H42" s="124">
        <f>IFERROR(VLOOKUP(B42,Junior_Light!$J$93:$L$134,3,FALSE),0)</f>
        <v>0</v>
      </c>
      <c r="I42" s="125">
        <f>IFERROR(VLOOKUP(B42,Junior_Light!$N$93:$P$134,3,FALSE),0)</f>
        <v>0</v>
      </c>
      <c r="J42" s="177">
        <f>IFERROR(VLOOKUP(B42,Junior_Light!$R$93:$T$134,3,FALSE),0)</f>
        <v>0</v>
      </c>
      <c r="K42" s="176"/>
      <c r="L42" s="177">
        <f>IFERROR(VLOOKUP(B42,Junior_Light!$V$93:$X$134,3,FALSE),0)</f>
        <v>0</v>
      </c>
      <c r="M42" s="177">
        <f>IFERROR(VLOOKUP(B42,Junior_Light!$Z$93:$AB$134,3,FALSE),0)</f>
        <v>0</v>
      </c>
      <c r="N42" s="178">
        <f>IFERROR(VLOOKUP(B42,Junior_Light!$AD$93:$AF$134,3,FALSE),0)</f>
        <v>0</v>
      </c>
      <c r="O42" s="176"/>
    </row>
    <row r="43" spans="1:15">
      <c r="A43" s="195">
        <f>Junior_Light!A29</f>
        <v>0</v>
      </c>
      <c r="B43" s="98">
        <f>Junior_Light!B29</f>
        <v>0</v>
      </c>
      <c r="C43" s="141">
        <f t="shared" si="2"/>
        <v>0</v>
      </c>
      <c r="D43" s="175">
        <f t="shared" si="3"/>
        <v>0</v>
      </c>
      <c r="E43" s="124">
        <f>IFERROR(VLOOKUP(B43,Junior_Light!$B$93:$D$134,3,FALSE),0)</f>
        <v>0</v>
      </c>
      <c r="F43" s="124">
        <f>IFERROR(VLOOKUP(B43,Junior_Light!$F$93:$H$134,3,FALSE),0)</f>
        <v>0</v>
      </c>
      <c r="G43" s="126"/>
      <c r="H43" s="124">
        <f>IFERROR(VLOOKUP(B43,Junior_Light!$J$93:$L$134,3,FALSE),0)</f>
        <v>0</v>
      </c>
      <c r="I43" s="125">
        <f>IFERROR(VLOOKUP(B43,Junior_Light!$N$93:$P$134,3,FALSE),0)</f>
        <v>0</v>
      </c>
      <c r="J43" s="177">
        <f>IFERROR(VLOOKUP(B43,Junior_Light!$R$93:$T$134,3,FALSE),0)</f>
        <v>0</v>
      </c>
      <c r="K43" s="176"/>
      <c r="L43" s="177">
        <f>IFERROR(VLOOKUP(B43,Junior_Light!$V$93:$X$134,3,FALSE),0)</f>
        <v>0</v>
      </c>
      <c r="M43" s="177">
        <f>IFERROR(VLOOKUP(B43,Junior_Light!$Z$93:$AB$134,3,FALSE),0)</f>
        <v>0</v>
      </c>
      <c r="N43" s="178">
        <f>IFERROR(VLOOKUP(B43,Junior_Light!$AD$93:$AF$134,3,FALSE),0)</f>
        <v>0</v>
      </c>
      <c r="O43" s="126"/>
    </row>
    <row r="44" spans="1:15">
      <c r="A44" s="195">
        <f>Junior_Light!A30</f>
        <v>0</v>
      </c>
      <c r="B44" s="98">
        <f>Junior_Light!B30</f>
        <v>0</v>
      </c>
      <c r="C44" s="141">
        <f t="shared" si="2"/>
        <v>0</v>
      </c>
      <c r="D44" s="175">
        <f t="shared" si="3"/>
        <v>0</v>
      </c>
      <c r="E44" s="124">
        <f>IFERROR(VLOOKUP(B44,Junior_Light!$B$93:$D$134,3,FALSE),0)</f>
        <v>0</v>
      </c>
      <c r="F44" s="124">
        <f>IFERROR(VLOOKUP(B44,Junior_Light!$F$93:$H$134,3,FALSE),0)</f>
        <v>0</v>
      </c>
      <c r="G44" s="176"/>
      <c r="H44" s="124">
        <f>IFERROR(VLOOKUP(B44,Junior_Light!$J$93:$L$134,3,FALSE),0)</f>
        <v>0</v>
      </c>
      <c r="I44" s="125">
        <f>IFERROR(VLOOKUP(B44,Junior_Light!$N$93:$P$134,3,FALSE),0)</f>
        <v>0</v>
      </c>
      <c r="J44" s="177">
        <f>IFERROR(VLOOKUP(B44,Junior_Light!$R$93:$T$134,3,FALSE),0)</f>
        <v>0</v>
      </c>
      <c r="K44" s="176"/>
      <c r="L44" s="177">
        <f>IFERROR(VLOOKUP(B44,Junior_Light!$V$93:$X$134,3,FALSE),0)</f>
        <v>0</v>
      </c>
      <c r="M44" s="177">
        <f>IFERROR(VLOOKUP(B44,Junior_Light!$Z$93:$AB$134,3,FALSE),0)</f>
        <v>0</v>
      </c>
      <c r="N44" s="178">
        <f>IFERROR(VLOOKUP(B44,Junior_Light!$AD$93:$AF$134,3,FALSE),0)</f>
        <v>0</v>
      </c>
      <c r="O44" s="176"/>
    </row>
    <row r="45" spans="1:15">
      <c r="A45" s="195">
        <f>Junior_Light!A31</f>
        <v>0</v>
      </c>
      <c r="B45" s="98">
        <f>Junior_Light!B31</f>
        <v>0</v>
      </c>
      <c r="C45" s="141">
        <f t="shared" si="2"/>
        <v>0</v>
      </c>
      <c r="D45" s="175">
        <f t="shared" si="3"/>
        <v>0</v>
      </c>
      <c r="E45" s="124">
        <f>IFERROR(VLOOKUP(B45,Junior_Light!$B$93:$D$134,3,FALSE),0)</f>
        <v>0</v>
      </c>
      <c r="F45" s="124">
        <f>IFERROR(VLOOKUP(B45,Junior_Light!$F$93:$H$134,3,FALSE),0)</f>
        <v>0</v>
      </c>
      <c r="G45" s="176"/>
      <c r="H45" s="124">
        <f>IFERROR(VLOOKUP(B45,Junior_Light!$J$93:$L$134,3,FALSE),0)</f>
        <v>0</v>
      </c>
      <c r="I45" s="125">
        <f>IFERROR(VLOOKUP(B45,Junior_Light!$N$93:$P$134,3,FALSE),0)</f>
        <v>0</v>
      </c>
      <c r="J45" s="177">
        <f>IFERROR(VLOOKUP(B45,Junior_Light!$R$93:$T$134,3,FALSE),0)</f>
        <v>0</v>
      </c>
      <c r="K45" s="176"/>
      <c r="L45" s="177">
        <f>IFERROR(VLOOKUP(B45,Junior_Light!$V$93:$X$134,3,FALSE),0)</f>
        <v>0</v>
      </c>
      <c r="M45" s="177">
        <f>IFERROR(VLOOKUP(B45,Junior_Light!$Z$93:$AB$134,3,FALSE),0)</f>
        <v>0</v>
      </c>
      <c r="N45" s="178">
        <f>IFERROR(VLOOKUP(B45,Junior_Light!$AD$93:$AF$134,3,FALSE),0)</f>
        <v>0</v>
      </c>
      <c r="O45" s="176"/>
    </row>
    <row r="46" spans="1:15">
      <c r="A46" s="195">
        <f>Junior_Light!A32</f>
        <v>0</v>
      </c>
      <c r="B46" s="98">
        <f>Junior_Light!B32</f>
        <v>0</v>
      </c>
      <c r="C46" s="141">
        <f t="shared" si="2"/>
        <v>0</v>
      </c>
      <c r="D46" s="175">
        <f t="shared" si="3"/>
        <v>0</v>
      </c>
      <c r="E46" s="124">
        <f>IFERROR(VLOOKUP(B46,Junior_Light!$B$93:$D$134,3,FALSE),0)</f>
        <v>0</v>
      </c>
      <c r="F46" s="124">
        <f>IFERROR(VLOOKUP(B46,Junior_Light!$F$93:$H$134,3,FALSE),0)</f>
        <v>0</v>
      </c>
      <c r="G46" s="126"/>
      <c r="H46" s="124">
        <f>IFERROR(VLOOKUP(B46,Junior_Light!$J$93:$L$134,3,FALSE),0)</f>
        <v>0</v>
      </c>
      <c r="I46" s="125">
        <f>IFERROR(VLOOKUP(B46,Junior_Light!$N$93:$P$134,3,FALSE),0)</f>
        <v>0</v>
      </c>
      <c r="J46" s="177">
        <f>IFERROR(VLOOKUP(B46,Junior_Light!$R$93:$T$134,3,FALSE),0)</f>
        <v>0</v>
      </c>
      <c r="K46" s="176"/>
      <c r="L46" s="177">
        <f>IFERROR(VLOOKUP(B46,Junior_Light!$V$93:$X$134,3,FALSE),0)</f>
        <v>0</v>
      </c>
      <c r="M46" s="177">
        <f>IFERROR(VLOOKUP(B46,Junior_Light!$Z$93:$AB$134,3,FALSE),0)</f>
        <v>0</v>
      </c>
      <c r="N46" s="178">
        <f>IFERROR(VLOOKUP(B46,Junior_Light!$AD$93:$AF$134,3,FALSE),0)</f>
        <v>0</v>
      </c>
      <c r="O46" s="126"/>
    </row>
    <row r="47" spans="1:15">
      <c r="A47" s="195">
        <f>Junior_Light!A33</f>
        <v>0</v>
      </c>
      <c r="B47" s="98">
        <f>Junior_Light!B33</f>
        <v>0</v>
      </c>
      <c r="C47" s="141">
        <f t="shared" si="2"/>
        <v>0</v>
      </c>
      <c r="D47" s="175">
        <f t="shared" si="3"/>
        <v>0</v>
      </c>
      <c r="E47" s="124">
        <f>IFERROR(VLOOKUP(B47,Junior_Light!$B$93:$D$134,3,FALSE),0)</f>
        <v>0</v>
      </c>
      <c r="F47" s="124">
        <f>IFERROR(VLOOKUP(B47,Junior_Light!$F$93:$H$134,3,FALSE),0)</f>
        <v>0</v>
      </c>
      <c r="G47" s="126"/>
      <c r="H47" s="124">
        <f>IFERROR(VLOOKUP(B47,Junior_Light!$J$93:$L$134,3,FALSE),0)</f>
        <v>0</v>
      </c>
      <c r="I47" s="125">
        <f>IFERROR(VLOOKUP(B47,Junior_Light!$N$93:$P$134,3,FALSE),0)</f>
        <v>0</v>
      </c>
      <c r="J47" s="177">
        <f>IFERROR(VLOOKUP(B47,Junior_Light!$R$93:$T$134,3,FALSE),0)</f>
        <v>0</v>
      </c>
      <c r="K47" s="176"/>
      <c r="L47" s="177">
        <f>IFERROR(VLOOKUP(B47,Junior_Light!$V$93:$X$134,3,FALSE),0)</f>
        <v>0</v>
      </c>
      <c r="M47" s="177">
        <f>IFERROR(VLOOKUP(B47,Junior_Light!$Z$93:$AB$134,3,FALSE),0)</f>
        <v>0</v>
      </c>
      <c r="N47" s="178">
        <f>IFERROR(VLOOKUP(B47,Junior_Light!$AD$93:$AF$134,3,FALSE),0)</f>
        <v>0</v>
      </c>
      <c r="O47" s="126"/>
    </row>
    <row r="48" spans="1:15">
      <c r="A48" s="195">
        <f>Junior_Light!A34</f>
        <v>0</v>
      </c>
      <c r="B48" s="98">
        <f>Junior_Light!B34</f>
        <v>0</v>
      </c>
      <c r="C48" s="141">
        <f t="shared" si="2"/>
        <v>0</v>
      </c>
      <c r="D48" s="175">
        <f t="shared" si="3"/>
        <v>0</v>
      </c>
      <c r="E48" s="124">
        <f>IFERROR(VLOOKUP(B48,Junior_Light!$B$93:$D$134,3,FALSE),0)</f>
        <v>0</v>
      </c>
      <c r="F48" s="124">
        <f>IFERROR(VLOOKUP(B48,Junior_Light!$F$93:$H$134,3,FALSE),0)</f>
        <v>0</v>
      </c>
      <c r="G48" s="126"/>
      <c r="H48" s="124">
        <f>IFERROR(VLOOKUP(B48,Junior_Light!$J$93:$L$134,3,FALSE),0)</f>
        <v>0</v>
      </c>
      <c r="I48" s="125">
        <f>IFERROR(VLOOKUP(B48,Junior_Light!$N$93:$P$134,3,FALSE),0)</f>
        <v>0</v>
      </c>
      <c r="J48" s="177">
        <f>IFERROR(VLOOKUP(B48,Junior_Light!$R$93:$T$134,3,FALSE),0)</f>
        <v>0</v>
      </c>
      <c r="K48" s="176"/>
      <c r="L48" s="177">
        <f>IFERROR(VLOOKUP(B48,Junior_Light!$V$93:$X$134,3,FALSE),0)</f>
        <v>0</v>
      </c>
      <c r="M48" s="177">
        <f>IFERROR(VLOOKUP(B48,Junior_Light!$Z$93:$AB$134,3,FALSE),0)</f>
        <v>0</v>
      </c>
      <c r="N48" s="178">
        <f>IFERROR(VLOOKUP(B48,Junior_Light!$AD$93:$AF$134,3,FALSE),0)</f>
        <v>0</v>
      </c>
      <c r="O48" s="126"/>
    </row>
    <row r="49" spans="1:15">
      <c r="A49" s="195">
        <f>Junior_Light!A35</f>
        <v>0</v>
      </c>
      <c r="B49" s="98">
        <f>Junior_Light!B35</f>
        <v>0</v>
      </c>
      <c r="C49" s="141">
        <f t="shared" si="2"/>
        <v>0</v>
      </c>
      <c r="D49" s="175">
        <f t="shared" si="3"/>
        <v>0</v>
      </c>
      <c r="E49" s="124">
        <f>IFERROR(VLOOKUP(B49,Junior_Light!$B$93:$D$134,3,FALSE),0)</f>
        <v>0</v>
      </c>
      <c r="F49" s="124">
        <f>IFERROR(VLOOKUP(B49,Junior_Light!$F$93:$H$134,3,FALSE),0)</f>
        <v>0</v>
      </c>
      <c r="G49" s="126"/>
      <c r="H49" s="124">
        <f>IFERROR(VLOOKUP(B49,Junior_Light!$J$93:$L$134,3,FALSE),0)</f>
        <v>0</v>
      </c>
      <c r="I49" s="125">
        <f>IFERROR(VLOOKUP(B49,Junior_Light!$N$93:$P$134,3,FALSE),0)</f>
        <v>0</v>
      </c>
      <c r="J49" s="177">
        <f>IFERROR(VLOOKUP(B49,Junior_Light!$R$93:$T$134,3,FALSE),0)</f>
        <v>0</v>
      </c>
      <c r="K49" s="176"/>
      <c r="L49" s="177">
        <f>IFERROR(VLOOKUP(B49,Junior_Light!$V$93:$X$134,3,FALSE),0)</f>
        <v>0</v>
      </c>
      <c r="M49" s="177">
        <f>IFERROR(VLOOKUP(B49,Junior_Light!$Z$93:$AB$134,3,FALSE),0)</f>
        <v>0</v>
      </c>
      <c r="N49" s="178">
        <f>IFERROR(VLOOKUP(B49,Junior_Light!$AD$93:$AF$134,3,FALSE),0)</f>
        <v>0</v>
      </c>
      <c r="O49" s="126"/>
    </row>
    <row r="50" spans="1:15">
      <c r="A50" s="196">
        <f>Junior_Heavy!A9</f>
        <v>0</v>
      </c>
      <c r="B50" s="184">
        <f>Junior_Heavy!B9</f>
        <v>0</v>
      </c>
      <c r="C50" s="141">
        <f t="shared" si="2"/>
        <v>0</v>
      </c>
      <c r="D50" s="175">
        <f t="shared" si="3"/>
        <v>0</v>
      </c>
      <c r="E50" s="124">
        <f>IFERROR(VLOOKUP(B50,Junior_Heavy!$B$93:$D$134,3,FALSE),0)</f>
        <v>0</v>
      </c>
      <c r="F50" s="124">
        <f>IFERROR(VLOOKUP(B50,Junior_Heavy!$F$93:$H$134,3,FALSE),0)</f>
        <v>0</v>
      </c>
      <c r="G50" s="126"/>
      <c r="H50" s="124">
        <f>IFERROR(VLOOKUP(B50,Junior_Heavy!$J$93:$L$134,3,FALSE),0)</f>
        <v>0</v>
      </c>
      <c r="I50" s="125">
        <f>IFERROR(VLOOKUP(B50,Junior_Heavy!$N$93:$P$134,3,FALSE),0)</f>
        <v>0</v>
      </c>
      <c r="J50" s="177">
        <f>IFERROR(VLOOKUP(B50,Junior_Heavy!$R$93:$T$134,3,FALSE),0)</f>
        <v>0</v>
      </c>
      <c r="K50" s="176"/>
      <c r="L50" s="177">
        <f>IFERROR(VLOOKUP(B50,Junior_Heavy!$V$93:$X$134,3,FALSE),0)</f>
        <v>0</v>
      </c>
      <c r="M50" s="177">
        <f>IFERROR(VLOOKUP(B50,Junior_Heavy!$Z$93:$AB$134,3,FALSE),0)</f>
        <v>0</v>
      </c>
      <c r="N50" s="178">
        <f>IFERROR(VLOOKUP(B50,Junior_Heavy!$AD$93:$AF$134,3,FALSE),0)</f>
        <v>0</v>
      </c>
      <c r="O50" s="126"/>
    </row>
    <row r="51" spans="1:15">
      <c r="A51" s="196">
        <f>Junior_Heavy!A10</f>
        <v>0</v>
      </c>
      <c r="B51" s="184">
        <f>Junior_Heavy!B10</f>
        <v>0</v>
      </c>
      <c r="C51" s="141">
        <f t="shared" si="2"/>
        <v>0</v>
      </c>
      <c r="D51" s="175">
        <f t="shared" si="3"/>
        <v>0</v>
      </c>
      <c r="E51" s="124">
        <f>IFERROR(VLOOKUP(B51,Junior_Heavy!$B$93:$D$134,3,FALSE),0)</f>
        <v>0</v>
      </c>
      <c r="F51" s="124">
        <f>IFERROR(VLOOKUP(B51,Junior_Heavy!$F$93:$H$134,3,FALSE),0)</f>
        <v>0</v>
      </c>
      <c r="G51" s="176"/>
      <c r="H51" s="124">
        <f>IFERROR(VLOOKUP(B51,Junior_Heavy!$J$93:$L$134,3,FALSE),0)</f>
        <v>0</v>
      </c>
      <c r="I51" s="125">
        <f>IFERROR(VLOOKUP(B51,Junior_Heavy!$N$93:$P$134,3,FALSE),0)</f>
        <v>0</v>
      </c>
      <c r="J51" s="177">
        <f>IFERROR(VLOOKUP(B51,Junior_Heavy!$R$93:$T$134,3,FALSE),0)</f>
        <v>0</v>
      </c>
      <c r="K51" s="176"/>
      <c r="L51" s="177">
        <f>IFERROR(VLOOKUP(B51,Junior_Heavy!$V$93:$X$134,3,FALSE),0)</f>
        <v>0</v>
      </c>
      <c r="M51" s="177">
        <f>IFERROR(VLOOKUP(B51,Junior_Heavy!$Z$93:$AB$134,3,FALSE),0)</f>
        <v>0</v>
      </c>
      <c r="N51" s="178">
        <f>IFERROR(VLOOKUP(B51,Junior_Heavy!$AD$93:$AF$134,3,FALSE),0)</f>
        <v>0</v>
      </c>
      <c r="O51" s="176"/>
    </row>
    <row r="52" spans="1:15">
      <c r="A52" s="196">
        <f>Junior_Heavy!A11</f>
        <v>0</v>
      </c>
      <c r="B52" s="184">
        <f>Junior_Heavy!B11</f>
        <v>0</v>
      </c>
      <c r="C52" s="141">
        <f t="shared" si="2"/>
        <v>0</v>
      </c>
      <c r="D52" s="175">
        <f t="shared" si="3"/>
        <v>0</v>
      </c>
      <c r="E52" s="124">
        <f>IFERROR(VLOOKUP(B52,Junior_Heavy!$B$93:$D$134,3,FALSE),0)</f>
        <v>0</v>
      </c>
      <c r="F52" s="124">
        <f>IFERROR(VLOOKUP(B52,Junior_Heavy!$F$93:$H$134,3,FALSE),0)</f>
        <v>0</v>
      </c>
      <c r="G52" s="176"/>
      <c r="H52" s="124">
        <f>IFERROR(VLOOKUP(B52,Junior_Heavy!$J$93:$L$134,3,FALSE),0)</f>
        <v>0</v>
      </c>
      <c r="I52" s="125">
        <f>IFERROR(VLOOKUP(B52,Junior_Heavy!$N$93:$P$134,3,FALSE),0)</f>
        <v>0</v>
      </c>
      <c r="J52" s="177">
        <f>IFERROR(VLOOKUP(B52,Junior_Heavy!$R$93:$T$134,3,FALSE),0)</f>
        <v>0</v>
      </c>
      <c r="K52" s="176"/>
      <c r="L52" s="177">
        <f>IFERROR(VLOOKUP(B52,Junior_Heavy!$V$93:$X$134,3,FALSE),0)</f>
        <v>0</v>
      </c>
      <c r="M52" s="177">
        <f>IFERROR(VLOOKUP(B52,Junior_Heavy!$Z$93:$AB$134,3,FALSE),0)</f>
        <v>0</v>
      </c>
      <c r="N52" s="178">
        <f>IFERROR(VLOOKUP(B52,Junior_Heavy!$AD$93:$AF$134,3,FALSE),0)</f>
        <v>0</v>
      </c>
      <c r="O52" s="176"/>
    </row>
    <row r="53" spans="1:15">
      <c r="A53" s="196">
        <f>Junior_Heavy!A12</f>
        <v>0</v>
      </c>
      <c r="B53" s="184">
        <f>Junior_Heavy!B12</f>
        <v>0</v>
      </c>
      <c r="C53" s="141">
        <f t="shared" si="2"/>
        <v>0</v>
      </c>
      <c r="D53" s="175">
        <f t="shared" si="3"/>
        <v>0</v>
      </c>
      <c r="E53" s="124">
        <f>IFERROR(VLOOKUP(B53,Junior_Heavy!$B$93:$D$134,3,FALSE),0)</f>
        <v>0</v>
      </c>
      <c r="F53" s="124">
        <f>IFERROR(VLOOKUP(B53,Junior_Heavy!$F$93:$H$134,3,FALSE),0)</f>
        <v>0</v>
      </c>
      <c r="G53" s="176"/>
      <c r="H53" s="124">
        <f>IFERROR(VLOOKUP(B53,Junior_Heavy!$J$93:$L$134,3,FALSE),0)</f>
        <v>0</v>
      </c>
      <c r="I53" s="125">
        <f>IFERROR(VLOOKUP(B53,Junior_Heavy!$N$93:$P$134,3,FALSE),0)</f>
        <v>0</v>
      </c>
      <c r="J53" s="177">
        <f>IFERROR(VLOOKUP(B53,Junior_Heavy!$R$93:$T$134,3,FALSE),0)</f>
        <v>0</v>
      </c>
      <c r="K53" s="176"/>
      <c r="L53" s="177">
        <f>IFERROR(VLOOKUP(B53,Junior_Heavy!$V$93:$X$134,3,FALSE),0)</f>
        <v>0</v>
      </c>
      <c r="M53" s="177">
        <f>IFERROR(VLOOKUP(B53,Junior_Heavy!$Z$93:$AB$134,3,FALSE),0)</f>
        <v>0</v>
      </c>
      <c r="N53" s="178">
        <f>IFERROR(VLOOKUP(B53,Junior_Heavy!$AD$93:$AF$134,3,FALSE),0)</f>
        <v>0</v>
      </c>
      <c r="O53" s="176"/>
    </row>
    <row r="54" spans="1:15">
      <c r="A54" s="196">
        <f>Junior_Heavy!A13</f>
        <v>0</v>
      </c>
      <c r="B54" s="184">
        <f>Junior_Heavy!B13</f>
        <v>0</v>
      </c>
      <c r="C54" s="141">
        <f t="shared" si="2"/>
        <v>0</v>
      </c>
      <c r="D54" s="175">
        <f t="shared" si="3"/>
        <v>0</v>
      </c>
      <c r="E54" s="124">
        <f>IFERROR(VLOOKUP(B54,Junior_Heavy!$B$93:$D$134,3,FALSE),0)</f>
        <v>0</v>
      </c>
      <c r="F54" s="124">
        <f>IFERROR(VLOOKUP(B54,Junior_Heavy!$F$93:$H$134,3,FALSE),0)</f>
        <v>0</v>
      </c>
      <c r="G54" s="176"/>
      <c r="H54" s="124">
        <f>IFERROR(VLOOKUP(B54,Junior_Heavy!$J$93:$L$134,3,FALSE),0)</f>
        <v>0</v>
      </c>
      <c r="I54" s="125">
        <f>IFERROR(VLOOKUP(B54,Junior_Heavy!$N$93:$P$134,3,FALSE),0)</f>
        <v>0</v>
      </c>
      <c r="J54" s="177">
        <f>IFERROR(VLOOKUP(B54,Junior_Heavy!$R$93:$T$134,3,FALSE),0)</f>
        <v>0</v>
      </c>
      <c r="K54" s="176"/>
      <c r="L54" s="177">
        <f>IFERROR(VLOOKUP(B54,Junior_Heavy!$V$93:$X$134,3,FALSE),0)</f>
        <v>0</v>
      </c>
      <c r="M54" s="177">
        <f>IFERROR(VLOOKUP(B54,Junior_Heavy!$Z$93:$AB$134,3,FALSE),0)</f>
        <v>0</v>
      </c>
      <c r="N54" s="178">
        <f>IFERROR(VLOOKUP(B54,Junior_Heavy!$AD$93:$AF$134,3,FALSE),0)</f>
        <v>0</v>
      </c>
      <c r="O54" s="176"/>
    </row>
    <row r="55" spans="1:15">
      <c r="A55" s="196">
        <f>Junior_Heavy!A14</f>
        <v>0</v>
      </c>
      <c r="B55" s="184">
        <f>Junior_Heavy!B14</f>
        <v>0</v>
      </c>
      <c r="C55" s="141">
        <f t="shared" si="2"/>
        <v>0</v>
      </c>
      <c r="D55" s="175">
        <f t="shared" si="3"/>
        <v>0</v>
      </c>
      <c r="E55" s="124">
        <f>IFERROR(VLOOKUP(B55,Junior_Heavy!$B$93:$D$134,3,FALSE),0)</f>
        <v>0</v>
      </c>
      <c r="F55" s="124">
        <f>IFERROR(VLOOKUP(B55,Junior_Heavy!$F$93:$H$134,3,FALSE),0)</f>
        <v>0</v>
      </c>
      <c r="G55" s="176"/>
      <c r="H55" s="124">
        <f>IFERROR(VLOOKUP(B55,Junior_Heavy!$J$93:$L$134,3,FALSE),0)</f>
        <v>0</v>
      </c>
      <c r="I55" s="125">
        <f>IFERROR(VLOOKUP(B55,Junior_Heavy!$N$93:$P$134,3,FALSE),0)</f>
        <v>0</v>
      </c>
      <c r="J55" s="177">
        <f>IFERROR(VLOOKUP(B55,Junior_Heavy!$R$93:$T$134,3,FALSE),0)</f>
        <v>0</v>
      </c>
      <c r="K55" s="176"/>
      <c r="L55" s="177">
        <f>IFERROR(VLOOKUP(B55,Junior_Heavy!$V$93:$X$134,3,FALSE),0)</f>
        <v>0</v>
      </c>
      <c r="M55" s="177">
        <f>IFERROR(VLOOKUP(B55,Junior_Heavy!$Z$93:$AB$134,3,FALSE),0)</f>
        <v>0</v>
      </c>
      <c r="N55" s="178">
        <f>IFERROR(VLOOKUP(B55,Junior_Heavy!$AD$93:$AF$134,3,FALSE),0)</f>
        <v>0</v>
      </c>
      <c r="O55" s="176"/>
    </row>
    <row r="56" spans="1:15">
      <c r="A56" s="196">
        <f>Junior_Heavy!A15</f>
        <v>0</v>
      </c>
      <c r="B56" s="184">
        <f>Junior_Heavy!B15</f>
        <v>0</v>
      </c>
      <c r="C56" s="141">
        <f t="shared" si="2"/>
        <v>0</v>
      </c>
      <c r="D56" s="175">
        <f t="shared" si="3"/>
        <v>0</v>
      </c>
      <c r="E56" s="124">
        <f>IFERROR(VLOOKUP(B56,Junior_Heavy!$B$93:$D$134,3,FALSE),0)</f>
        <v>0</v>
      </c>
      <c r="F56" s="124">
        <f>IFERROR(VLOOKUP(B56,Junior_Heavy!$F$93:$H$134,3,FALSE),0)</f>
        <v>0</v>
      </c>
      <c r="G56" s="126"/>
      <c r="H56" s="124">
        <f>IFERROR(VLOOKUP(B56,Junior_Heavy!$J$93:$L$134,3,FALSE),0)</f>
        <v>0</v>
      </c>
      <c r="I56" s="125">
        <f>IFERROR(VLOOKUP(B56,Junior_Heavy!$N$93:$P$134,3,FALSE),0)</f>
        <v>0</v>
      </c>
      <c r="J56" s="177">
        <f>IFERROR(VLOOKUP(B56,Junior_Heavy!$R$93:$T$134,3,FALSE),0)</f>
        <v>0</v>
      </c>
      <c r="K56" s="176"/>
      <c r="L56" s="177">
        <f>IFERROR(VLOOKUP(B56,Junior_Heavy!$V$93:$X$134,3,FALSE),0)</f>
        <v>0</v>
      </c>
      <c r="M56" s="177">
        <f>IFERROR(VLOOKUP(B56,Junior_Heavy!$Z$93:$AB$134,3,FALSE),0)</f>
        <v>0</v>
      </c>
      <c r="N56" s="178">
        <f>IFERROR(VLOOKUP(B56,Junior_Heavy!$AD$93:$AF$134,3,FALSE),0)</f>
        <v>0</v>
      </c>
      <c r="O56" s="126"/>
    </row>
    <row r="57" spans="1:15">
      <c r="A57" s="196">
        <f>Junior_Heavy!A16</f>
        <v>0</v>
      </c>
      <c r="B57" s="184">
        <f>Junior_Heavy!B16</f>
        <v>0</v>
      </c>
      <c r="C57" s="141">
        <f t="shared" si="2"/>
        <v>0</v>
      </c>
      <c r="D57" s="175">
        <f t="shared" si="3"/>
        <v>0</v>
      </c>
      <c r="E57" s="124">
        <f>IFERROR(VLOOKUP(B57,Junior_Heavy!$B$93:$D$134,3,FALSE),0)</f>
        <v>0</v>
      </c>
      <c r="F57" s="124">
        <f>IFERROR(VLOOKUP(B57,Junior_Heavy!$F$93:$H$134,3,FALSE),0)</f>
        <v>0</v>
      </c>
      <c r="G57" s="126"/>
      <c r="H57" s="124">
        <f>IFERROR(VLOOKUP(B57,Junior_Heavy!$J$93:$L$134,3,FALSE),0)</f>
        <v>0</v>
      </c>
      <c r="I57" s="125">
        <f>IFERROR(VLOOKUP(B57,Junior_Heavy!$N$93:$P$134,3,FALSE),0)</f>
        <v>0</v>
      </c>
      <c r="J57" s="177">
        <f>IFERROR(VLOOKUP(B57,Junior_Heavy!$R$93:$T$134,3,FALSE),0)</f>
        <v>0</v>
      </c>
      <c r="K57" s="176"/>
      <c r="L57" s="177">
        <f>IFERROR(VLOOKUP(B57,Junior_Heavy!$V$93:$X$134,3,FALSE),0)</f>
        <v>0</v>
      </c>
      <c r="M57" s="177">
        <f>IFERROR(VLOOKUP(B57,Junior_Heavy!$Z$93:$AB$134,3,FALSE),0)</f>
        <v>0</v>
      </c>
      <c r="N57" s="178">
        <f>IFERROR(VLOOKUP(B57,Junior_Heavy!$AD$93:$AF$134,3,FALSE),0)</f>
        <v>0</v>
      </c>
      <c r="O57" s="126"/>
    </row>
    <row r="58" spans="1:15">
      <c r="A58" s="196">
        <f>Junior_Heavy!A17</f>
        <v>0</v>
      </c>
      <c r="B58" s="184">
        <f>Junior_Heavy!B17</f>
        <v>0</v>
      </c>
      <c r="C58" s="141">
        <f t="shared" si="2"/>
        <v>0</v>
      </c>
      <c r="D58" s="175">
        <f t="shared" si="3"/>
        <v>0</v>
      </c>
      <c r="E58" s="124">
        <f>IFERROR(VLOOKUP(B58,Junior_Heavy!$B$93:$D$134,3,FALSE),0)</f>
        <v>0</v>
      </c>
      <c r="F58" s="124">
        <f>IFERROR(VLOOKUP(B58,Junior_Heavy!$F$93:$H$134,3,FALSE),0)</f>
        <v>0</v>
      </c>
      <c r="G58" s="126"/>
      <c r="H58" s="124">
        <f>IFERROR(VLOOKUP(B58,Junior_Heavy!$J$93:$L$134,3,FALSE),0)</f>
        <v>0</v>
      </c>
      <c r="I58" s="125">
        <f>IFERROR(VLOOKUP(B58,Junior_Heavy!$N$93:$P$134,3,FALSE),0)</f>
        <v>0</v>
      </c>
      <c r="J58" s="177">
        <f>IFERROR(VLOOKUP(B58,Junior_Heavy!$R$93:$T$134,3,FALSE),0)</f>
        <v>0</v>
      </c>
      <c r="K58" s="176"/>
      <c r="L58" s="177">
        <f>IFERROR(VLOOKUP(B58,Junior_Heavy!$V$93:$X$134,3,FALSE),0)</f>
        <v>0</v>
      </c>
      <c r="M58" s="177">
        <f>IFERROR(VLOOKUP(B58,Junior_Heavy!$Z$93:$AB$134,3,FALSE),0)</f>
        <v>0</v>
      </c>
      <c r="N58" s="178">
        <f>IFERROR(VLOOKUP(B58,Junior_Heavy!$AD$93:$AF$134,3,FALSE),0)</f>
        <v>0</v>
      </c>
      <c r="O58" s="126"/>
    </row>
    <row r="59" spans="1:15">
      <c r="A59" s="196">
        <f>Junior_Heavy!A18</f>
        <v>0</v>
      </c>
      <c r="B59" s="184">
        <f>Junior_Heavy!B18</f>
        <v>0</v>
      </c>
      <c r="C59" s="141">
        <f t="shared" si="2"/>
        <v>0</v>
      </c>
      <c r="D59" s="175">
        <f t="shared" si="3"/>
        <v>0</v>
      </c>
      <c r="E59" s="124">
        <f>IFERROR(VLOOKUP(B59,Junior_Heavy!$B$93:$D$134,3,FALSE),0)</f>
        <v>0</v>
      </c>
      <c r="F59" s="124">
        <f>IFERROR(VLOOKUP(B59,Junior_Heavy!$F$93:$H$134,3,FALSE),0)</f>
        <v>0</v>
      </c>
      <c r="G59" s="176"/>
      <c r="H59" s="124">
        <f>IFERROR(VLOOKUP(B59,Junior_Heavy!$J$93:$L$134,3,FALSE),0)</f>
        <v>0</v>
      </c>
      <c r="I59" s="125">
        <f>IFERROR(VLOOKUP(B59,Junior_Heavy!$N$93:$P$134,3,FALSE),0)</f>
        <v>0</v>
      </c>
      <c r="J59" s="177">
        <f>IFERROR(VLOOKUP(B59,Junior_Heavy!$R$93:$T$134,3,FALSE),0)</f>
        <v>0</v>
      </c>
      <c r="K59" s="176"/>
      <c r="L59" s="177">
        <f>IFERROR(VLOOKUP(B59,Junior_Heavy!$V$93:$X$134,3,FALSE),0)</f>
        <v>0</v>
      </c>
      <c r="M59" s="177">
        <f>IFERROR(VLOOKUP(B59,Junior_Heavy!$Z$93:$AB$134,3,FALSE),0)</f>
        <v>0</v>
      </c>
      <c r="N59" s="178">
        <f>IFERROR(VLOOKUP(B59,Junior_Heavy!$AD$93:$AF$134,3,FALSE),0)</f>
        <v>0</v>
      </c>
      <c r="O59" s="176"/>
    </row>
    <row r="60" spans="1:15">
      <c r="A60" s="196">
        <f>Junior_Heavy!A19</f>
        <v>0</v>
      </c>
      <c r="B60" s="184">
        <f>Junior_Heavy!B19</f>
        <v>0</v>
      </c>
      <c r="C60" s="141">
        <f t="shared" si="2"/>
        <v>0</v>
      </c>
      <c r="D60" s="175">
        <f t="shared" si="3"/>
        <v>0</v>
      </c>
      <c r="E60" s="124">
        <f>IFERROR(VLOOKUP(B60,Junior_Heavy!$B$93:$D$134,3,FALSE),0)</f>
        <v>0</v>
      </c>
      <c r="F60" s="124">
        <f>IFERROR(VLOOKUP(B60,Junior_Heavy!$F$93:$H$134,3,FALSE),0)</f>
        <v>0</v>
      </c>
      <c r="G60" s="176"/>
      <c r="H60" s="124">
        <f>IFERROR(VLOOKUP(B60,Junior_Heavy!$J$93:$L$134,3,FALSE),0)</f>
        <v>0</v>
      </c>
      <c r="I60" s="125">
        <f>IFERROR(VLOOKUP(B60,Junior_Heavy!$N$93:$P$134,3,FALSE),0)</f>
        <v>0</v>
      </c>
      <c r="J60" s="177">
        <f>IFERROR(VLOOKUP(B60,Junior_Heavy!$R$93:$T$134,3,FALSE),0)</f>
        <v>0</v>
      </c>
      <c r="K60" s="176"/>
      <c r="L60" s="177">
        <f>IFERROR(VLOOKUP(B60,Junior_Heavy!$V$93:$X$134,3,FALSE),0)</f>
        <v>0</v>
      </c>
      <c r="M60" s="177">
        <f>IFERROR(VLOOKUP(B60,Junior_Heavy!$Z$93:$AB$134,3,FALSE),0)</f>
        <v>0</v>
      </c>
      <c r="N60" s="178">
        <f>IFERROR(VLOOKUP(B60,Junior_Heavy!$AD$93:$AF$134,3,FALSE),0)</f>
        <v>0</v>
      </c>
      <c r="O60" s="176"/>
    </row>
    <row r="61" spans="1:15">
      <c r="A61" s="196">
        <f>Junior_Heavy!A20</f>
        <v>0</v>
      </c>
      <c r="B61" s="184">
        <f>Junior_Heavy!B20</f>
        <v>0</v>
      </c>
      <c r="C61" s="141">
        <f t="shared" si="2"/>
        <v>0</v>
      </c>
      <c r="D61" s="175">
        <f t="shared" si="3"/>
        <v>0</v>
      </c>
      <c r="E61" s="124">
        <f>IFERROR(VLOOKUP(B61,Junior_Heavy!$B$93:$D$134,3,FALSE),0)</f>
        <v>0</v>
      </c>
      <c r="F61" s="124">
        <f>IFERROR(VLOOKUP(B61,Junior_Heavy!$F$93:$H$134,3,FALSE),0)</f>
        <v>0</v>
      </c>
      <c r="G61" s="176"/>
      <c r="H61" s="124">
        <f>IFERROR(VLOOKUP(B61,Junior_Heavy!$J$93:$L$134,3,FALSE),0)</f>
        <v>0</v>
      </c>
      <c r="I61" s="125">
        <f>IFERROR(VLOOKUP(B61,Junior_Heavy!$N$93:$P$134,3,FALSE),0)</f>
        <v>0</v>
      </c>
      <c r="J61" s="177">
        <f>IFERROR(VLOOKUP(B61,Junior_Heavy!$R$93:$T$134,3,FALSE),0)</f>
        <v>0</v>
      </c>
      <c r="K61" s="176"/>
      <c r="L61" s="177">
        <f>IFERROR(VLOOKUP(B61,Junior_Heavy!$V$93:$X$134,3,FALSE),0)</f>
        <v>0</v>
      </c>
      <c r="M61" s="177">
        <f>IFERROR(VLOOKUP(B61,Junior_Heavy!$Z$93:$AB$134,3,FALSE),0)</f>
        <v>0</v>
      </c>
      <c r="N61" s="178">
        <f>IFERROR(VLOOKUP(B61,Junior_Heavy!$AD$93:$AF$134,3,FALSE),0)</f>
        <v>0</v>
      </c>
      <c r="O61" s="176"/>
    </row>
    <row r="62" spans="1:15">
      <c r="A62" s="196">
        <f>Junior_Heavy!A21</f>
        <v>0</v>
      </c>
      <c r="B62" s="184">
        <f>Junior_Heavy!B21</f>
        <v>0</v>
      </c>
      <c r="C62" s="141">
        <f t="shared" si="2"/>
        <v>0</v>
      </c>
      <c r="D62" s="175">
        <f t="shared" si="3"/>
        <v>0</v>
      </c>
      <c r="E62" s="124">
        <f>IFERROR(VLOOKUP(B62,Junior_Heavy!$B$93:$D$134,3,FALSE),0)</f>
        <v>0</v>
      </c>
      <c r="F62" s="124">
        <f>IFERROR(VLOOKUP(B62,Junior_Heavy!$F$93:$H$134,3,FALSE),0)</f>
        <v>0</v>
      </c>
      <c r="G62" s="126"/>
      <c r="H62" s="124">
        <f>IFERROR(VLOOKUP(B62,Junior_Heavy!$J$93:$L$134,3,FALSE),0)</f>
        <v>0</v>
      </c>
      <c r="I62" s="125">
        <f>IFERROR(VLOOKUP(B62,Junior_Heavy!$N$93:$P$134,3,FALSE),0)</f>
        <v>0</v>
      </c>
      <c r="J62" s="177">
        <f>IFERROR(VLOOKUP(B62,Junior_Heavy!$R$93:$T$134,3,FALSE),0)</f>
        <v>0</v>
      </c>
      <c r="K62" s="176"/>
      <c r="L62" s="177">
        <f>IFERROR(VLOOKUP(B62,Junior_Heavy!$V$93:$X$134,3,FALSE),0)</f>
        <v>0</v>
      </c>
      <c r="M62" s="177">
        <f>IFERROR(VLOOKUP(B62,Junior_Heavy!$Z$93:$AB$134,3,FALSE),0)</f>
        <v>0</v>
      </c>
      <c r="N62" s="178">
        <f>IFERROR(VLOOKUP(B62,Junior_Heavy!$AD$93:$AF$134,3,FALSE),0)</f>
        <v>0</v>
      </c>
      <c r="O62" s="126"/>
    </row>
    <row r="63" spans="1:15">
      <c r="A63" s="196">
        <f>Junior_Heavy!A22</f>
        <v>0</v>
      </c>
      <c r="B63" s="184">
        <f>Junior_Heavy!B22</f>
        <v>0</v>
      </c>
      <c r="C63" s="141">
        <f t="shared" si="2"/>
        <v>0</v>
      </c>
      <c r="D63" s="175">
        <f t="shared" si="3"/>
        <v>0</v>
      </c>
      <c r="E63" s="124">
        <f>IFERROR(VLOOKUP(B63,Junior_Heavy!$B$93:$D$134,3,FALSE),0)</f>
        <v>0</v>
      </c>
      <c r="F63" s="124">
        <f>IFERROR(VLOOKUP(B63,Junior_Heavy!$F$93:$H$134,3,FALSE),0)</f>
        <v>0</v>
      </c>
      <c r="G63" s="176"/>
      <c r="H63" s="124">
        <f>IFERROR(VLOOKUP(B63,Junior_Heavy!$J$93:$L$134,3,FALSE),0)</f>
        <v>0</v>
      </c>
      <c r="I63" s="125">
        <f>IFERROR(VLOOKUP(B63,Junior_Heavy!$N$93:$P$134,3,FALSE),0)</f>
        <v>0</v>
      </c>
      <c r="J63" s="177">
        <f>IFERROR(VLOOKUP(B63,Junior_Heavy!$R$93:$T$134,3,FALSE),0)</f>
        <v>0</v>
      </c>
      <c r="K63" s="176"/>
      <c r="L63" s="177">
        <f>IFERROR(VLOOKUP(B63,Junior_Heavy!$V$93:$X$134,3,FALSE),0)</f>
        <v>0</v>
      </c>
      <c r="M63" s="177">
        <f>IFERROR(VLOOKUP(B63,Junior_Heavy!$Z$93:$AB$134,3,FALSE),0)</f>
        <v>0</v>
      </c>
      <c r="N63" s="178">
        <f>IFERROR(VLOOKUP(B63,Junior_Heavy!$AD$93:$AF$134,3,FALSE),0)</f>
        <v>0</v>
      </c>
      <c r="O63" s="176"/>
    </row>
    <row r="64" spans="1:15">
      <c r="A64" s="196">
        <f>Junior_Heavy!A23</f>
        <v>0</v>
      </c>
      <c r="B64" s="184">
        <f>Junior_Heavy!B23</f>
        <v>0</v>
      </c>
      <c r="C64" s="141">
        <f t="shared" si="2"/>
        <v>0</v>
      </c>
      <c r="D64" s="175">
        <f t="shared" si="3"/>
        <v>0</v>
      </c>
      <c r="E64" s="124">
        <f>IFERROR(VLOOKUP(B64,Junior_Heavy!$B$93:$D$134,3,FALSE),0)</f>
        <v>0</v>
      </c>
      <c r="F64" s="124">
        <f>IFERROR(VLOOKUP(B64,Junior_Heavy!$F$93:$H$134,3,FALSE),0)</f>
        <v>0</v>
      </c>
      <c r="G64" s="126"/>
      <c r="H64" s="124">
        <f>IFERROR(VLOOKUP(B64,Junior_Heavy!$J$93:$L$134,3,FALSE),0)</f>
        <v>0</v>
      </c>
      <c r="I64" s="125">
        <f>IFERROR(VLOOKUP(B64,Junior_Heavy!$N$93:$P$134,3,FALSE),0)</f>
        <v>0</v>
      </c>
      <c r="J64" s="177">
        <f>IFERROR(VLOOKUP(B64,Junior_Heavy!$R$93:$T$134,3,FALSE),0)</f>
        <v>0</v>
      </c>
      <c r="K64" s="176"/>
      <c r="L64" s="177">
        <f>IFERROR(VLOOKUP(B64,Junior_Heavy!$V$93:$X$134,3,FALSE),0)</f>
        <v>0</v>
      </c>
      <c r="M64" s="177">
        <f>IFERROR(VLOOKUP(B64,Junior_Heavy!$Z$93:$AB$134,3,FALSE),0)</f>
        <v>0</v>
      </c>
      <c r="N64" s="178">
        <f>IFERROR(VLOOKUP(B64,Junior_Heavy!$AD$93:$AF$134,3,FALSE),0)</f>
        <v>0</v>
      </c>
      <c r="O64" s="126"/>
    </row>
    <row r="65" spans="1:15">
      <c r="A65" s="196">
        <f>Junior_Heavy!A24</f>
        <v>0</v>
      </c>
      <c r="B65" s="184">
        <f>Junior_Heavy!B24</f>
        <v>0</v>
      </c>
      <c r="C65" s="141">
        <f t="shared" si="2"/>
        <v>0</v>
      </c>
      <c r="D65" s="175">
        <f t="shared" si="3"/>
        <v>0</v>
      </c>
      <c r="E65" s="124">
        <f>IFERROR(VLOOKUP(B65,Junior_Heavy!$B$93:$D$134,3,FALSE),0)</f>
        <v>0</v>
      </c>
      <c r="F65" s="124">
        <f>IFERROR(VLOOKUP(B65,Junior_Heavy!$F$93:$H$134,3,FALSE),0)</f>
        <v>0</v>
      </c>
      <c r="G65" s="176"/>
      <c r="H65" s="124">
        <f>IFERROR(VLOOKUP(B65,Junior_Heavy!$J$93:$L$134,3,FALSE),0)</f>
        <v>0</v>
      </c>
      <c r="I65" s="125">
        <f>IFERROR(VLOOKUP(B65,Junior_Heavy!$N$93:$P$134,3,FALSE),0)</f>
        <v>0</v>
      </c>
      <c r="J65" s="177">
        <f>IFERROR(VLOOKUP(B65,Junior_Heavy!$R$93:$T$134,3,FALSE),0)</f>
        <v>0</v>
      </c>
      <c r="K65" s="176"/>
      <c r="L65" s="177">
        <f>IFERROR(VLOOKUP(B65,Junior_Heavy!$V$93:$X$134,3,FALSE),0)</f>
        <v>0</v>
      </c>
      <c r="M65" s="177">
        <f>IFERROR(VLOOKUP(B65,Junior_Heavy!$Z$93:$AB$134,3,FALSE),0)</f>
        <v>0</v>
      </c>
      <c r="N65" s="178">
        <f>IFERROR(VLOOKUP(B65,Junior_Heavy!$AD$93:$AF$134,3,FALSE),0)</f>
        <v>0</v>
      </c>
      <c r="O65" s="176"/>
    </row>
    <row r="66" spans="1:15">
      <c r="A66" s="196">
        <f>Junior_Heavy!A25</f>
        <v>0</v>
      </c>
      <c r="B66" s="184">
        <f>Junior_Heavy!B25</f>
        <v>0</v>
      </c>
      <c r="C66" s="141">
        <f t="shared" si="2"/>
        <v>0</v>
      </c>
      <c r="D66" s="175">
        <f t="shared" si="3"/>
        <v>0</v>
      </c>
      <c r="E66" s="124">
        <f>IFERROR(VLOOKUP(B66,Junior_Heavy!$B$93:$D$134,3,FALSE),0)</f>
        <v>0</v>
      </c>
      <c r="F66" s="124">
        <f>IFERROR(VLOOKUP(B66,Junior_Heavy!$F$93:$H$134,3,FALSE),0)</f>
        <v>0</v>
      </c>
      <c r="G66" s="176"/>
      <c r="H66" s="124">
        <f>IFERROR(VLOOKUP(B66,Junior_Heavy!$J$93:$L$134,3,FALSE),0)</f>
        <v>0</v>
      </c>
      <c r="I66" s="125">
        <f>IFERROR(VLOOKUP(B66,Junior_Heavy!$N$93:$P$134,3,FALSE),0)</f>
        <v>0</v>
      </c>
      <c r="J66" s="177">
        <f>IFERROR(VLOOKUP(B66,Junior_Heavy!$R$93:$T$134,3,FALSE),0)</f>
        <v>0</v>
      </c>
      <c r="K66" s="176"/>
      <c r="L66" s="177">
        <f>IFERROR(VLOOKUP(B66,Junior_Heavy!$V$93:$X$134,3,FALSE),0)</f>
        <v>0</v>
      </c>
      <c r="M66" s="177">
        <f>IFERROR(VLOOKUP(B66,Junior_Heavy!$Z$93:$AB$134,3,FALSE),0)</f>
        <v>0</v>
      </c>
      <c r="N66" s="178">
        <f>IFERROR(VLOOKUP(B66,Junior_Heavy!$AD$93:$AF$134,3,FALSE),0)</f>
        <v>0</v>
      </c>
      <c r="O66" s="176"/>
    </row>
    <row r="67" spans="1:15">
      <c r="A67" s="196">
        <f>Junior_Heavy!A26</f>
        <v>0</v>
      </c>
      <c r="B67" s="184">
        <f>Junior_Heavy!B26</f>
        <v>0</v>
      </c>
      <c r="C67" s="141">
        <f t="shared" si="2"/>
        <v>0</v>
      </c>
      <c r="D67" s="175">
        <f t="shared" si="3"/>
        <v>0</v>
      </c>
      <c r="E67" s="124">
        <f>IFERROR(VLOOKUP(B67,Junior_Heavy!$B$93:$D$134,3,FALSE),0)</f>
        <v>0</v>
      </c>
      <c r="F67" s="124">
        <f>IFERROR(VLOOKUP(B67,Junior_Heavy!$F$93:$H$134,3,FALSE),0)</f>
        <v>0</v>
      </c>
      <c r="G67" s="176"/>
      <c r="H67" s="124">
        <f>IFERROR(VLOOKUP(B67,Junior_Heavy!$J$93:$L$134,3,FALSE),0)</f>
        <v>0</v>
      </c>
      <c r="I67" s="125">
        <f>IFERROR(VLOOKUP(B67,Junior_Heavy!$N$93:$P$134,3,FALSE),0)</f>
        <v>0</v>
      </c>
      <c r="J67" s="177">
        <f>IFERROR(VLOOKUP(B67,Junior_Heavy!$R$93:$T$134,3,FALSE),0)</f>
        <v>0</v>
      </c>
      <c r="K67" s="176"/>
      <c r="L67" s="177">
        <f>IFERROR(VLOOKUP(B67,Junior_Heavy!$V$93:$X$134,3,FALSE),0)</f>
        <v>0</v>
      </c>
      <c r="M67" s="177">
        <f>IFERROR(VLOOKUP(B67,Junior_Heavy!$Z$93:$AB$134,3,FALSE),0)</f>
        <v>0</v>
      </c>
      <c r="N67" s="178">
        <f>IFERROR(VLOOKUP(B67,Junior_Heavy!$AD$93:$AF$134,3,FALSE),0)</f>
        <v>0</v>
      </c>
      <c r="O67" s="176"/>
    </row>
    <row r="68" spans="1:15">
      <c r="A68" s="196">
        <f>Junior_Heavy!A27</f>
        <v>0</v>
      </c>
      <c r="B68" s="184">
        <f>Junior_Heavy!B27</f>
        <v>0</v>
      </c>
      <c r="C68" s="141">
        <f t="shared" si="2"/>
        <v>0</v>
      </c>
      <c r="D68" s="175">
        <f t="shared" si="3"/>
        <v>0</v>
      </c>
      <c r="E68" s="124">
        <f>IFERROR(VLOOKUP(B68,Junior_Heavy!$B$93:$D$134,3,FALSE),0)</f>
        <v>0</v>
      </c>
      <c r="F68" s="124">
        <f>IFERROR(VLOOKUP(B68,Junior_Heavy!$F$93:$H$134,3,FALSE),0)</f>
        <v>0</v>
      </c>
      <c r="G68" s="176"/>
      <c r="H68" s="124">
        <f>IFERROR(VLOOKUP(B68,Junior_Heavy!$J$93:$L$134,3,FALSE),0)</f>
        <v>0</v>
      </c>
      <c r="I68" s="125">
        <f>IFERROR(VLOOKUP(B68,Junior_Heavy!$N$93:$P$134,3,FALSE),0)</f>
        <v>0</v>
      </c>
      <c r="J68" s="177">
        <f>IFERROR(VLOOKUP(B68,Junior_Heavy!$R$93:$T$134,3,FALSE),0)</f>
        <v>0</v>
      </c>
      <c r="K68" s="176"/>
      <c r="L68" s="177">
        <f>IFERROR(VLOOKUP(B68,Junior_Heavy!$V$93:$X$134,3,FALSE),0)</f>
        <v>0</v>
      </c>
      <c r="M68" s="177">
        <f>IFERROR(VLOOKUP(B68,Junior_Heavy!$Z$93:$AB$134,3,FALSE),0)</f>
        <v>0</v>
      </c>
      <c r="N68" s="178">
        <f>IFERROR(VLOOKUP(B68,Junior_Heavy!$AD$93:$AF$134,3,FALSE),0)</f>
        <v>0</v>
      </c>
      <c r="O68" s="176"/>
    </row>
    <row r="69" spans="1:15">
      <c r="A69" s="196">
        <f>Junior_Heavy!A28</f>
        <v>0</v>
      </c>
      <c r="B69" s="184">
        <f>Junior_Heavy!B28</f>
        <v>0</v>
      </c>
      <c r="C69" s="141">
        <f t="shared" si="2"/>
        <v>0</v>
      </c>
      <c r="D69" s="175">
        <f t="shared" si="3"/>
        <v>0</v>
      </c>
      <c r="E69" s="124">
        <f>IFERROR(VLOOKUP(B69,Junior_Heavy!$B$93:$D$134,3,FALSE),0)</f>
        <v>0</v>
      </c>
      <c r="F69" s="124">
        <f>IFERROR(VLOOKUP(B69,Junior_Heavy!$F$93:$H$134,3,FALSE),0)</f>
        <v>0</v>
      </c>
      <c r="G69" s="126"/>
      <c r="H69" s="124">
        <f>IFERROR(VLOOKUP(B69,Junior_Heavy!$J$93:$L$134,3,FALSE),0)</f>
        <v>0</v>
      </c>
      <c r="I69" s="125">
        <f>IFERROR(VLOOKUP(B69,Junior_Heavy!$N$93:$P$134,3,FALSE),0)</f>
        <v>0</v>
      </c>
      <c r="J69" s="177">
        <f>IFERROR(VLOOKUP(B69,Junior_Heavy!$R$93:$T$134,3,FALSE),0)</f>
        <v>0</v>
      </c>
      <c r="K69" s="176"/>
      <c r="L69" s="177">
        <f>IFERROR(VLOOKUP(B69,Junior_Heavy!$V$93:$X$134,3,FALSE),0)</f>
        <v>0</v>
      </c>
      <c r="M69" s="177">
        <f>IFERROR(VLOOKUP(B69,Junior_Heavy!$Z$93:$AB$134,3,FALSE),0)</f>
        <v>0</v>
      </c>
      <c r="N69" s="178">
        <f>IFERROR(VLOOKUP(B69,Junior_Heavy!$AD$93:$AF$134,3,FALSE),0)</f>
        <v>0</v>
      </c>
      <c r="O69" s="126"/>
    </row>
    <row r="70" spans="1:15">
      <c r="A70" s="196">
        <f>Junior_Heavy!A29</f>
        <v>0</v>
      </c>
      <c r="B70" s="184">
        <f>Junior_Heavy!B29</f>
        <v>0</v>
      </c>
      <c r="C70" s="141">
        <f t="shared" ref="C70:C84" si="4">SUM(E70:O70)</f>
        <v>0</v>
      </c>
      <c r="D70" s="175">
        <f t="shared" ref="D70:D84" si="5">SUM(E70:O70)-MIN(E70:I70)</f>
        <v>0</v>
      </c>
      <c r="E70" s="124">
        <f>IFERROR(VLOOKUP(B70,Junior_Heavy!$B$93:$D$134,3,FALSE),0)</f>
        <v>0</v>
      </c>
      <c r="F70" s="124">
        <f>IFERROR(VLOOKUP(B70,Junior_Heavy!$F$93:$H$134,3,FALSE),0)</f>
        <v>0</v>
      </c>
      <c r="G70" s="176"/>
      <c r="H70" s="124">
        <f>IFERROR(VLOOKUP(B70,Junior_Heavy!$J$93:$L$134,3,FALSE),0)</f>
        <v>0</v>
      </c>
      <c r="I70" s="125">
        <f>IFERROR(VLOOKUP(B70,Junior_Heavy!$N$93:$P$134,3,FALSE),0)</f>
        <v>0</v>
      </c>
      <c r="J70" s="177">
        <f>IFERROR(VLOOKUP(B70,Junior_Heavy!$R$93:$T$134,3,FALSE),0)</f>
        <v>0</v>
      </c>
      <c r="K70" s="176"/>
      <c r="L70" s="177">
        <f>IFERROR(VLOOKUP(B70,Junior_Heavy!$V$93:$X$134,3,FALSE),0)</f>
        <v>0</v>
      </c>
      <c r="M70" s="177">
        <f>IFERROR(VLOOKUP(B70,Junior_Heavy!$Z$93:$AB$134,3,FALSE),0)</f>
        <v>0</v>
      </c>
      <c r="N70" s="178">
        <f>IFERROR(VLOOKUP(B70,Junior_Heavy!$AD$93:$AF$134,3,FALSE),0)</f>
        <v>0</v>
      </c>
      <c r="O70" s="176"/>
    </row>
    <row r="71" spans="1:15">
      <c r="A71" s="196">
        <f>Junior_Heavy!A30</f>
        <v>0</v>
      </c>
      <c r="B71" s="184">
        <f>Junior_Heavy!B30</f>
        <v>0</v>
      </c>
      <c r="C71" s="141">
        <f t="shared" si="4"/>
        <v>0</v>
      </c>
      <c r="D71" s="175">
        <f t="shared" si="5"/>
        <v>0</v>
      </c>
      <c r="E71" s="124">
        <f>IFERROR(VLOOKUP(B71,Junior_Heavy!$B$93:$D$134,3,FALSE),0)</f>
        <v>0</v>
      </c>
      <c r="F71" s="124">
        <f>IFERROR(VLOOKUP(B71,Junior_Heavy!$F$93:$H$134,3,FALSE),0)</f>
        <v>0</v>
      </c>
      <c r="G71" s="176"/>
      <c r="H71" s="124">
        <f>IFERROR(VLOOKUP(B71,Junior_Heavy!$J$93:$L$134,3,FALSE),0)</f>
        <v>0</v>
      </c>
      <c r="I71" s="125">
        <f>IFERROR(VLOOKUP(B71,Junior_Heavy!$N$93:$P$134,3,FALSE),0)</f>
        <v>0</v>
      </c>
      <c r="J71" s="177">
        <f>IFERROR(VLOOKUP(B71,Junior_Heavy!$R$93:$T$134,3,FALSE),0)</f>
        <v>0</v>
      </c>
      <c r="K71" s="176"/>
      <c r="L71" s="177">
        <f>IFERROR(VLOOKUP(B71,Junior_Heavy!$V$93:$X$134,3,FALSE),0)</f>
        <v>0</v>
      </c>
      <c r="M71" s="177">
        <f>IFERROR(VLOOKUP(B71,Junior_Heavy!$Z$93:$AB$134,3,FALSE),0)</f>
        <v>0</v>
      </c>
      <c r="N71" s="178">
        <f>IFERROR(VLOOKUP(B71,Junior_Heavy!$AD$93:$AF$134,3,FALSE),0)</f>
        <v>0</v>
      </c>
      <c r="O71" s="176"/>
    </row>
    <row r="72" spans="1:15">
      <c r="A72" s="139">
        <f>Junior_Performance!A17</f>
        <v>0</v>
      </c>
      <c r="B72" s="96">
        <f>Junior_Performance!B17</f>
        <v>0</v>
      </c>
      <c r="C72" s="141">
        <f t="shared" si="4"/>
        <v>0</v>
      </c>
      <c r="D72" s="175">
        <f t="shared" si="5"/>
        <v>0</v>
      </c>
      <c r="E72" s="124">
        <f>IFERROR(VLOOKUP(B72,Junior_Performance!$B$93:$D$134,3,FALSE),0)</f>
        <v>0</v>
      </c>
      <c r="F72" s="124">
        <f>IFERROR(VLOOKUP(B72,Junior_Performance!$F$93:$H$134,3,FALSE),0)</f>
        <v>0</v>
      </c>
      <c r="G72" s="176"/>
      <c r="H72" s="124">
        <f>IFERROR(VLOOKUP(B72,Junior_Performance!$J$93:$L$134,3,FALSE),0)</f>
        <v>0</v>
      </c>
      <c r="I72" s="125">
        <f>IFERROR(VLOOKUP(B72,Junior_Performance!$N$93:$P$134,3,FALSE),0)</f>
        <v>0</v>
      </c>
      <c r="J72" s="177">
        <f>IFERROR(VLOOKUP(B72,Junior_Performance!$R$93:$T$134,3,FALSE),0)</f>
        <v>0</v>
      </c>
      <c r="K72" s="176"/>
      <c r="L72" s="177">
        <f>IFERROR(VLOOKUP(B72,Junior_Performance!$V$93:$X$134,3,FALSE),0)</f>
        <v>0</v>
      </c>
      <c r="M72" s="177">
        <f>IFERROR(VLOOKUP(B72,Junior_Performance!$Z$93:$AB$134,3,FALSE),0)</f>
        <v>0</v>
      </c>
      <c r="N72" s="178">
        <f>IFERROR(VLOOKUP(B72,Junior_Performance!$AD$93:$AF$134,3,FALSE),0)</f>
        <v>0</v>
      </c>
      <c r="O72" s="176"/>
    </row>
    <row r="73" spans="1:15">
      <c r="A73" s="139">
        <f>Junior_Performance!A18</f>
        <v>0</v>
      </c>
      <c r="B73" s="96">
        <f>Junior_Performance!B18</f>
        <v>0</v>
      </c>
      <c r="C73" s="141">
        <f t="shared" si="4"/>
        <v>0</v>
      </c>
      <c r="D73" s="175">
        <f t="shared" si="5"/>
        <v>0</v>
      </c>
      <c r="E73" s="124">
        <f>IFERROR(VLOOKUP(B73,Junior_Performance!$B$93:$D$134,3,FALSE),0)</f>
        <v>0</v>
      </c>
      <c r="F73" s="124">
        <f>IFERROR(VLOOKUP(B73,Junior_Performance!$F$93:$H$134,3,FALSE),0)</f>
        <v>0</v>
      </c>
      <c r="G73" s="176"/>
      <c r="H73" s="124">
        <f>IFERROR(VLOOKUP(B73,Junior_Performance!$J$93:$L$134,3,FALSE),0)</f>
        <v>0</v>
      </c>
      <c r="I73" s="125">
        <f>IFERROR(VLOOKUP(B73,Junior_Performance!$N$93:$P$134,3,FALSE),0)</f>
        <v>0</v>
      </c>
      <c r="J73" s="177">
        <f>IFERROR(VLOOKUP(B73,Junior_Performance!$R$93:$T$134,3,FALSE),0)</f>
        <v>0</v>
      </c>
      <c r="K73" s="176"/>
      <c r="L73" s="177">
        <f>IFERROR(VLOOKUP(B73,Junior_Performance!$V$93:$X$134,3,FALSE),0)</f>
        <v>0</v>
      </c>
      <c r="M73" s="177">
        <f>IFERROR(VLOOKUP(B73,Junior_Performance!$Z$93:$AB$134,3,FALSE),0)</f>
        <v>0</v>
      </c>
      <c r="N73" s="178">
        <f>IFERROR(VLOOKUP(B73,Junior_Performance!$AD$93:$AF$134,3,FALSE),0)</f>
        <v>0</v>
      </c>
      <c r="O73" s="176"/>
    </row>
    <row r="74" spans="1:15">
      <c r="A74" s="139">
        <f>Junior_Performance!A19</f>
        <v>0</v>
      </c>
      <c r="B74" s="96">
        <f>Junior_Performance!B19</f>
        <v>0</v>
      </c>
      <c r="C74" s="141">
        <f t="shared" si="4"/>
        <v>0</v>
      </c>
      <c r="D74" s="175">
        <f t="shared" si="5"/>
        <v>0</v>
      </c>
      <c r="E74" s="124">
        <f>IFERROR(VLOOKUP(B74,Junior_Performance!$B$93:$D$134,3,FALSE),0)</f>
        <v>0</v>
      </c>
      <c r="F74" s="124">
        <f>IFERROR(VLOOKUP(B74,Junior_Performance!$F$93:$H$134,3,FALSE),0)</f>
        <v>0</v>
      </c>
      <c r="G74" s="176"/>
      <c r="H74" s="124">
        <f>IFERROR(VLOOKUP(B74,Junior_Performance!$J$93:$L$134,3,FALSE),0)</f>
        <v>0</v>
      </c>
      <c r="I74" s="125">
        <f>IFERROR(VLOOKUP(B74,Junior_Performance!$N$93:$P$134,3,FALSE),0)</f>
        <v>0</v>
      </c>
      <c r="J74" s="177">
        <f>IFERROR(VLOOKUP(B74,Junior_Performance!$R$93:$T$134,3,FALSE),0)</f>
        <v>0</v>
      </c>
      <c r="K74" s="176"/>
      <c r="L74" s="177">
        <f>IFERROR(VLOOKUP(B74,Junior_Performance!$V$93:$X$134,3,FALSE),0)</f>
        <v>0</v>
      </c>
      <c r="M74" s="177">
        <f>IFERROR(VLOOKUP(B74,Junior_Performance!$Z$93:$AB$134,3,FALSE),0)</f>
        <v>0</v>
      </c>
      <c r="N74" s="178">
        <f>IFERROR(VLOOKUP(B74,Junior_Performance!$AD$93:$AF$134,3,FALSE),0)</f>
        <v>0</v>
      </c>
      <c r="O74" s="176"/>
    </row>
    <row r="75" spans="1:15">
      <c r="A75" s="139">
        <f>Junior_Performance!A20</f>
        <v>0</v>
      </c>
      <c r="B75" s="96">
        <f>Junior_Performance!B20</f>
        <v>0</v>
      </c>
      <c r="C75" s="141">
        <f t="shared" si="4"/>
        <v>0</v>
      </c>
      <c r="D75" s="175">
        <f t="shared" si="5"/>
        <v>0</v>
      </c>
      <c r="E75" s="124">
        <f>IFERROR(VLOOKUP(B75,Junior_Performance!$B$93:$D$134,3,FALSE),0)</f>
        <v>0</v>
      </c>
      <c r="F75" s="124">
        <f>IFERROR(VLOOKUP(B75,Junior_Performance!$F$93:$H$134,3,FALSE),0)</f>
        <v>0</v>
      </c>
      <c r="G75" s="176"/>
      <c r="H75" s="124">
        <f>IFERROR(VLOOKUP(B75,Junior_Performance!$J$93:$L$134,3,FALSE),0)</f>
        <v>0</v>
      </c>
      <c r="I75" s="125">
        <f>IFERROR(VLOOKUP(B75,Junior_Performance!$N$93:$P$134,3,FALSE),0)</f>
        <v>0</v>
      </c>
      <c r="J75" s="177">
        <f>IFERROR(VLOOKUP(B75,Junior_Performance!$R$93:$T$134,3,FALSE),0)</f>
        <v>0</v>
      </c>
      <c r="K75" s="176"/>
      <c r="L75" s="177">
        <f>IFERROR(VLOOKUP(B75,Junior_Performance!$V$93:$X$134,3,FALSE),0)</f>
        <v>0</v>
      </c>
      <c r="M75" s="177">
        <f>IFERROR(VLOOKUP(B75,Junior_Performance!$Z$93:$AB$134,3,FALSE),0)</f>
        <v>0</v>
      </c>
      <c r="N75" s="178">
        <f>IFERROR(VLOOKUP(B75,Junior_Performance!$AD$93:$AF$134,3,FALSE),0)</f>
        <v>0</v>
      </c>
      <c r="O75" s="176"/>
    </row>
    <row r="76" spans="1:15">
      <c r="A76" s="139">
        <f>Junior_Performance!A21</f>
        <v>0</v>
      </c>
      <c r="B76" s="96">
        <f>Junior_Performance!B21</f>
        <v>0</v>
      </c>
      <c r="C76" s="141">
        <f t="shared" si="4"/>
        <v>0</v>
      </c>
      <c r="D76" s="175">
        <f t="shared" si="5"/>
        <v>0</v>
      </c>
      <c r="E76" s="124">
        <f>IFERROR(VLOOKUP(B76,Junior_Performance!$B$93:$D$134,3,FALSE),0)</f>
        <v>0</v>
      </c>
      <c r="F76" s="124">
        <f>IFERROR(VLOOKUP(B76,Junior_Performance!$F$93:$H$134,3,FALSE),0)</f>
        <v>0</v>
      </c>
      <c r="G76" s="176"/>
      <c r="H76" s="124">
        <f>IFERROR(VLOOKUP(B76,Junior_Performance!$J$93:$L$134,3,FALSE),0)</f>
        <v>0</v>
      </c>
      <c r="I76" s="125">
        <f>IFERROR(VLOOKUP(B76,Junior_Performance!$N$93:$P$134,3,FALSE),0)</f>
        <v>0</v>
      </c>
      <c r="J76" s="177">
        <f>IFERROR(VLOOKUP(B76,Junior_Performance!$R$93:$T$134,3,FALSE),0)</f>
        <v>0</v>
      </c>
      <c r="K76" s="176"/>
      <c r="L76" s="177">
        <f>IFERROR(VLOOKUP(B76,Junior_Performance!$V$93:$X$134,3,FALSE),0)</f>
        <v>0</v>
      </c>
      <c r="M76" s="177">
        <f>IFERROR(VLOOKUP(B76,Junior_Performance!$Z$93:$AB$134,3,FALSE),0)</f>
        <v>0</v>
      </c>
      <c r="N76" s="178">
        <f>IFERROR(VLOOKUP(B76,Junior_Performance!$AD$93:$AF$134,3,FALSE),0)</f>
        <v>0</v>
      </c>
      <c r="O76" s="176"/>
    </row>
    <row r="77" spans="1:15">
      <c r="A77" s="139">
        <f>Junior_Performance!A22</f>
        <v>0</v>
      </c>
      <c r="B77" s="96">
        <f>Junior_Performance!B22</f>
        <v>0</v>
      </c>
      <c r="C77" s="141">
        <f t="shared" si="4"/>
        <v>0</v>
      </c>
      <c r="D77" s="175">
        <f t="shared" si="5"/>
        <v>0</v>
      </c>
      <c r="E77" s="124">
        <f>IFERROR(VLOOKUP(B77,Junior_Performance!$B$93:$D$134,3,FALSE),0)</f>
        <v>0</v>
      </c>
      <c r="F77" s="124">
        <f>IFERROR(VLOOKUP(B77,Junior_Performance!$F$93:$H$134,3,FALSE),0)</f>
        <v>0</v>
      </c>
      <c r="G77" s="176"/>
      <c r="H77" s="124">
        <f>IFERROR(VLOOKUP(B77,Junior_Performance!$J$93:$L$134,3,FALSE),0)</f>
        <v>0</v>
      </c>
      <c r="I77" s="125">
        <f>IFERROR(VLOOKUP(B77,Junior_Performance!$N$93:$P$134,3,FALSE),0)</f>
        <v>0</v>
      </c>
      <c r="J77" s="177">
        <f>IFERROR(VLOOKUP(B77,Junior_Performance!$R$93:$T$134,3,FALSE),0)</f>
        <v>0</v>
      </c>
      <c r="K77" s="176"/>
      <c r="L77" s="177">
        <f>IFERROR(VLOOKUP(B77,Junior_Performance!$V$93:$X$134,3,FALSE),0)</f>
        <v>0</v>
      </c>
      <c r="M77" s="177">
        <f>IFERROR(VLOOKUP(B77,Junior_Performance!$Z$93:$AB$134,3,FALSE),0)</f>
        <v>0</v>
      </c>
      <c r="N77" s="178">
        <f>IFERROR(VLOOKUP(B77,Junior_Performance!$AD$93:$AF$134,3,FALSE),0)</f>
        <v>0</v>
      </c>
      <c r="O77" s="176"/>
    </row>
    <row r="78" spans="1:15">
      <c r="A78" s="139">
        <f>Junior_Performance!A23</f>
        <v>0</v>
      </c>
      <c r="B78" s="96">
        <f>Junior_Performance!B23</f>
        <v>0</v>
      </c>
      <c r="C78" s="141">
        <f t="shared" si="4"/>
        <v>0</v>
      </c>
      <c r="D78" s="175">
        <f t="shared" si="5"/>
        <v>0</v>
      </c>
      <c r="E78" s="124">
        <f>IFERROR(VLOOKUP(B78,Junior_Performance!$B$93:$D$134,3,FALSE),0)</f>
        <v>0</v>
      </c>
      <c r="F78" s="124">
        <f>IFERROR(VLOOKUP(B78,Junior_Performance!$F$93:$H$134,3,FALSE),0)</f>
        <v>0</v>
      </c>
      <c r="G78" s="176"/>
      <c r="H78" s="124">
        <f>IFERROR(VLOOKUP(B78,Junior_Performance!$J$93:$L$134,3,FALSE),0)</f>
        <v>0</v>
      </c>
      <c r="I78" s="125">
        <f>IFERROR(VLOOKUP(B78,Junior_Performance!$N$93:$P$134,3,FALSE),0)</f>
        <v>0</v>
      </c>
      <c r="J78" s="177">
        <f>IFERROR(VLOOKUP(B78,Junior_Performance!$R$93:$T$134,3,FALSE),0)</f>
        <v>0</v>
      </c>
      <c r="K78" s="176"/>
      <c r="L78" s="177">
        <f>IFERROR(VLOOKUP(B78,Junior_Performance!$V$93:$X$134,3,FALSE),0)</f>
        <v>0</v>
      </c>
      <c r="M78" s="177">
        <f>IFERROR(VLOOKUP(B78,Junior_Performance!$Z$93:$AB$134,3,FALSE),0)</f>
        <v>0</v>
      </c>
      <c r="N78" s="178">
        <f>IFERROR(VLOOKUP(B78,Junior_Performance!$AD$93:$AF$134,3,FALSE),0)</f>
        <v>0</v>
      </c>
      <c r="O78" s="176"/>
    </row>
    <row r="79" spans="1:15">
      <c r="A79" s="139">
        <f>Junior_Performance!A24</f>
        <v>0</v>
      </c>
      <c r="B79" s="96">
        <f>Junior_Performance!B24</f>
        <v>0</v>
      </c>
      <c r="C79" s="141">
        <f t="shared" si="4"/>
        <v>0</v>
      </c>
      <c r="D79" s="175">
        <f t="shared" si="5"/>
        <v>0</v>
      </c>
      <c r="E79" s="124">
        <f>IFERROR(VLOOKUP(B79,Junior_Performance!$B$93:$D$134,3,FALSE),0)</f>
        <v>0</v>
      </c>
      <c r="F79" s="124">
        <f>IFERROR(VLOOKUP(B79,Junior_Performance!$F$93:$H$134,3,FALSE),0)</f>
        <v>0</v>
      </c>
      <c r="G79" s="176"/>
      <c r="H79" s="124">
        <f>IFERROR(VLOOKUP(B79,Junior_Performance!$J$93:$L$134,3,FALSE),0)</f>
        <v>0</v>
      </c>
      <c r="I79" s="125">
        <f>IFERROR(VLOOKUP(B79,Junior_Performance!$N$93:$P$134,3,FALSE),0)</f>
        <v>0</v>
      </c>
      <c r="J79" s="177">
        <f>IFERROR(VLOOKUP(B79,Junior_Performance!$R$93:$T$134,3,FALSE),0)</f>
        <v>0</v>
      </c>
      <c r="K79" s="176"/>
      <c r="L79" s="177">
        <f>IFERROR(VLOOKUP(B79,Junior_Performance!$V$93:$X$134,3,FALSE),0)</f>
        <v>0</v>
      </c>
      <c r="M79" s="177">
        <f>IFERROR(VLOOKUP(B79,Junior_Performance!$Z$93:$AB$134,3,FALSE),0)</f>
        <v>0</v>
      </c>
      <c r="N79" s="178">
        <f>IFERROR(VLOOKUP(B79,Junior_Performance!$AD$93:$AF$134,3,FALSE),0)</f>
        <v>0</v>
      </c>
      <c r="O79" s="176"/>
    </row>
    <row r="80" spans="1:15">
      <c r="A80" s="139">
        <f>Junior_Performance!A25</f>
        <v>0</v>
      </c>
      <c r="B80" s="96">
        <f>Junior_Performance!B25</f>
        <v>0</v>
      </c>
      <c r="C80" s="141">
        <f t="shared" si="4"/>
        <v>0</v>
      </c>
      <c r="D80" s="175">
        <f t="shared" si="5"/>
        <v>0</v>
      </c>
      <c r="E80" s="124">
        <f>IFERROR(VLOOKUP(B80,Junior_Performance!$B$93:$D$134,3,FALSE),0)</f>
        <v>0</v>
      </c>
      <c r="F80" s="124">
        <f>IFERROR(VLOOKUP(B80,Junior_Performance!$F$93:$H$134,3,FALSE),0)</f>
        <v>0</v>
      </c>
      <c r="G80" s="176"/>
      <c r="H80" s="124">
        <f>IFERROR(VLOOKUP(B80,Junior_Performance!$J$93:$L$134,3,FALSE),0)</f>
        <v>0</v>
      </c>
      <c r="I80" s="125">
        <f>IFERROR(VLOOKUP(B80,Junior_Performance!$N$93:$P$134,3,FALSE),0)</f>
        <v>0</v>
      </c>
      <c r="J80" s="177">
        <f>IFERROR(VLOOKUP(B80,Junior_Performance!$R$93:$T$134,3,FALSE),0)</f>
        <v>0</v>
      </c>
      <c r="K80" s="176"/>
      <c r="L80" s="177">
        <f>IFERROR(VLOOKUP(B80,Junior_Performance!$V$93:$X$134,3,FALSE),0)</f>
        <v>0</v>
      </c>
      <c r="M80" s="177">
        <f>IFERROR(VLOOKUP(B80,Junior_Performance!$Z$93:$AB$134,3,FALSE),0)</f>
        <v>0</v>
      </c>
      <c r="N80" s="178">
        <f>IFERROR(VLOOKUP(B80,Junior_Performance!$AD$93:$AF$134,3,FALSE),0)</f>
        <v>0</v>
      </c>
      <c r="O80" s="176"/>
    </row>
    <row r="81" spans="1:15">
      <c r="A81" s="139">
        <f>Junior_Performance!A26</f>
        <v>0</v>
      </c>
      <c r="B81" s="96">
        <f>Junior_Performance!B26</f>
        <v>0</v>
      </c>
      <c r="C81" s="141">
        <f t="shared" si="4"/>
        <v>0</v>
      </c>
      <c r="D81" s="175">
        <f t="shared" si="5"/>
        <v>0</v>
      </c>
      <c r="E81" s="124">
        <f>IFERROR(VLOOKUP(B81,Junior_Performance!$B$93:$D$134,3,FALSE),0)</f>
        <v>0</v>
      </c>
      <c r="F81" s="124">
        <f>IFERROR(VLOOKUP(B81,Junior_Performance!$F$93:$H$134,3,FALSE),0)</f>
        <v>0</v>
      </c>
      <c r="G81" s="176"/>
      <c r="H81" s="124">
        <f>IFERROR(VLOOKUP(B81,Junior_Performance!$J$93:$L$134,3,FALSE),0)</f>
        <v>0</v>
      </c>
      <c r="I81" s="125">
        <f>IFERROR(VLOOKUP(B81,Junior_Performance!$N$93:$P$134,3,FALSE),0)</f>
        <v>0</v>
      </c>
      <c r="J81" s="177">
        <f>IFERROR(VLOOKUP(B81,Junior_Performance!$R$93:$T$134,3,FALSE),0)</f>
        <v>0</v>
      </c>
      <c r="K81" s="176"/>
      <c r="L81" s="177">
        <f>IFERROR(VLOOKUP(B81,Junior_Performance!$V$93:$X$134,3,FALSE),0)</f>
        <v>0</v>
      </c>
      <c r="M81" s="177">
        <f>IFERROR(VLOOKUP(B81,Junior_Performance!$Z$93:$AB$134,3,FALSE),0)</f>
        <v>0</v>
      </c>
      <c r="N81" s="178">
        <f>IFERROR(VLOOKUP(B81,Junior_Performance!$AD$93:$AF$134,3,FALSE),0)</f>
        <v>0</v>
      </c>
      <c r="O81" s="176"/>
    </row>
    <row r="82" spans="1:15">
      <c r="A82" s="139">
        <f>Junior_Performance!A27</f>
        <v>0</v>
      </c>
      <c r="B82" s="96">
        <f>Junior_Performance!B27</f>
        <v>0</v>
      </c>
      <c r="C82" s="141">
        <f t="shared" si="4"/>
        <v>0</v>
      </c>
      <c r="D82" s="175">
        <f t="shared" si="5"/>
        <v>0</v>
      </c>
      <c r="E82" s="124">
        <f>IFERROR(VLOOKUP(B82,Junior_Performance!$B$93:$D$134,3,FALSE),0)</f>
        <v>0</v>
      </c>
      <c r="F82" s="124">
        <f>IFERROR(VLOOKUP(B82,Junior_Performance!$F$93:$H$134,3,FALSE),0)</f>
        <v>0</v>
      </c>
      <c r="G82" s="126" t="s">
        <v>47</v>
      </c>
      <c r="H82" s="124">
        <f>IFERROR(VLOOKUP(B82,Junior_Performance!$J$93:$L$134,3,FALSE),0)</f>
        <v>0</v>
      </c>
      <c r="I82" s="125">
        <f>IFERROR(VLOOKUP(B82,Junior_Performance!$N$93:$P$134,3,FALSE),0)</f>
        <v>0</v>
      </c>
      <c r="J82" s="177">
        <f>IFERROR(VLOOKUP(B82,Junior_Performance!$R$93:$T$134,3,FALSE),0)</f>
        <v>0</v>
      </c>
      <c r="K82" s="126" t="s">
        <v>47</v>
      </c>
      <c r="L82" s="177">
        <f>IFERROR(VLOOKUP(B82,Junior_Performance!$V$93:$X$134,3,FALSE),0)</f>
        <v>0</v>
      </c>
      <c r="M82" s="177">
        <f>IFERROR(VLOOKUP(B82,Junior_Performance!$Z$93:$AB$134,3,FALSE),0)</f>
        <v>0</v>
      </c>
      <c r="N82" s="178">
        <f>IFERROR(VLOOKUP(B82,Junior_Performance!$AD$93:$AF$134,3,FALSE),0)</f>
        <v>0</v>
      </c>
      <c r="O82" s="126" t="s">
        <v>47</v>
      </c>
    </row>
    <row r="83" spans="1:15">
      <c r="A83" s="139">
        <f>Junior_Performance!A28</f>
        <v>0</v>
      </c>
      <c r="B83" s="96">
        <f>Junior_Performance!B28</f>
        <v>0</v>
      </c>
      <c r="C83" s="141">
        <f t="shared" si="4"/>
        <v>0</v>
      </c>
      <c r="D83" s="175">
        <f t="shared" si="5"/>
        <v>0</v>
      </c>
      <c r="E83" s="124">
        <f>IFERROR(VLOOKUP(B83,Junior_Performance!$B$93:$D$134,3,FALSE),0)</f>
        <v>0</v>
      </c>
      <c r="F83" s="124">
        <f>IFERROR(VLOOKUP(B83,Junior_Performance!$F$93:$H$134,3,FALSE),0)</f>
        <v>0</v>
      </c>
      <c r="G83" s="126" t="s">
        <v>48</v>
      </c>
      <c r="H83" s="124">
        <f>IFERROR(VLOOKUP(B83,Junior_Performance!$J$93:$L$134,3,FALSE),0)</f>
        <v>0</v>
      </c>
      <c r="I83" s="125">
        <f>IFERROR(VLOOKUP(B83,Junior_Performance!$N$93:$P$134,3,FALSE),0)</f>
        <v>0</v>
      </c>
      <c r="J83" s="177">
        <f>IFERROR(VLOOKUP(B83,Junior_Performance!$R$93:$T$134,3,FALSE),0)</f>
        <v>0</v>
      </c>
      <c r="K83" s="126" t="s">
        <v>48</v>
      </c>
      <c r="L83" s="177">
        <f>IFERROR(VLOOKUP(B83,Junior_Performance!$V$93:$X$134,3,FALSE),0)</f>
        <v>0</v>
      </c>
      <c r="M83" s="177">
        <f>IFERROR(VLOOKUP(B83,Junior_Performance!$Z$93:$AB$134,3,FALSE),0)</f>
        <v>0</v>
      </c>
      <c r="N83" s="178">
        <f>IFERROR(VLOOKUP(B83,Junior_Performance!$AD$93:$AF$134,3,FALSE),0)</f>
        <v>0</v>
      </c>
      <c r="O83" s="126" t="s">
        <v>48</v>
      </c>
    </row>
    <row r="84" spans="1:15">
      <c r="A84" s="139">
        <f>Junior_Performance!A29</f>
        <v>0</v>
      </c>
      <c r="B84" s="96">
        <f>Junior_Performance!B29</f>
        <v>0</v>
      </c>
      <c r="C84" s="141">
        <f t="shared" si="4"/>
        <v>0</v>
      </c>
      <c r="D84" s="175">
        <f t="shared" si="5"/>
        <v>0</v>
      </c>
      <c r="E84" s="124">
        <f>IFERROR(VLOOKUP(B84,Junior_Performance!$B$93:$D$134,3,FALSE),0)</f>
        <v>0</v>
      </c>
      <c r="F84" s="124">
        <f>IFERROR(VLOOKUP(B84,Junior_Performance!$F$93:$H$134,3,FALSE),0)</f>
        <v>0</v>
      </c>
      <c r="G84" s="126" t="s">
        <v>52</v>
      </c>
      <c r="H84" s="124">
        <f>IFERROR(VLOOKUP(B84,Junior_Performance!$J$93:$L$134,3,FALSE),0)</f>
        <v>0</v>
      </c>
      <c r="I84" s="125">
        <f>IFERROR(VLOOKUP(B84,Junior_Performance!$N$93:$P$134,3,FALSE),0)</f>
        <v>0</v>
      </c>
      <c r="J84" s="177">
        <f>IFERROR(VLOOKUP(B84,Junior_Performance!$R$93:$T$134,3,FALSE),0)</f>
        <v>0</v>
      </c>
      <c r="K84" s="126" t="s">
        <v>52</v>
      </c>
      <c r="L84" s="177">
        <f>IFERROR(VLOOKUP(B84,Junior_Performance!$V$93:$X$134,3,FALSE),0)</f>
        <v>0</v>
      </c>
      <c r="M84" s="177">
        <f>IFERROR(VLOOKUP(B84,Junior_Performance!$Z$93:$AB$134,3,FALSE),0)</f>
        <v>0</v>
      </c>
      <c r="N84" s="178">
        <f>IFERROR(VLOOKUP(B84,Junior_Performance!$AD$93:$AF$134,3,FALSE),0)</f>
        <v>0</v>
      </c>
      <c r="O84" s="126" t="s">
        <v>52</v>
      </c>
    </row>
  </sheetData>
  <autoFilter ref="A5:O84" xr:uid="{C035BA31-D6E4-4633-88DF-7A4631EABF79}">
    <sortState xmlns:xlrd2="http://schemas.microsoft.com/office/spreadsheetml/2017/richdata2" ref="A6:O84">
      <sortCondition descending="1" ref="D5:D84"/>
    </sortState>
  </autoFilter>
  <mergeCells count="2">
    <mergeCell ref="E2:F2"/>
    <mergeCell ref="C2:D2"/>
  </mergeCells>
  <phoneticPr fontId="0" type="noConversion"/>
  <pageMargins left="0.17" right="0.17" top="0.56999999999999995" bottom="0.59" header="0.51181102362204722" footer="0.51181102362204722"/>
  <pageSetup paperSize="9" scale="59" orientation="landscape"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15</vt:i4>
      </vt:variant>
    </vt:vector>
  </HeadingPairs>
  <TitlesOfParts>
    <vt:vector size="38" baseType="lpstr">
      <vt:lpstr>Instructions</vt:lpstr>
      <vt:lpstr>POINTS SCORE</vt:lpstr>
      <vt:lpstr>Novice</vt:lpstr>
      <vt:lpstr>Rookies</vt:lpstr>
      <vt:lpstr>Novice &amp; Rookie CLUB CHAMP</vt:lpstr>
      <vt:lpstr>Junior_Light</vt:lpstr>
      <vt:lpstr>Junior_Heavy</vt:lpstr>
      <vt:lpstr>Junior_Performance</vt:lpstr>
      <vt:lpstr>JNR CLUB CHAMP</vt:lpstr>
      <vt:lpstr>4SSL</vt:lpstr>
      <vt:lpstr>4SSH</vt:lpstr>
      <vt:lpstr>4SSSH</vt:lpstr>
      <vt:lpstr>Senior_Performance_Light</vt:lpstr>
      <vt:lpstr>Senior Performance Heavy</vt:lpstr>
      <vt:lpstr>Senior Performance Masters</vt:lpstr>
      <vt:lpstr>TAG_RESTRICTED_LIGHT</vt:lpstr>
      <vt:lpstr>TAG_RESTRICTED_HEAVY</vt:lpstr>
      <vt:lpstr>TAG_LIGHT</vt:lpstr>
      <vt:lpstr>TAG_HEAVY</vt:lpstr>
      <vt:lpstr>SNR CLUB CHAMP</vt:lpstr>
      <vt:lpstr>Spare</vt:lpstr>
      <vt:lpstr>Qualification sheet</vt:lpstr>
      <vt:lpstr>Club Member Export</vt:lpstr>
      <vt:lpstr>'4SSH'!Print_Area</vt:lpstr>
      <vt:lpstr>'4SSL'!Print_Area</vt:lpstr>
      <vt:lpstr>'4SSSH'!Print_Area</vt:lpstr>
      <vt:lpstr>'JNR CLUB CHAMP'!Print_Area</vt:lpstr>
      <vt:lpstr>Junior_Heavy!Print_Area</vt:lpstr>
      <vt:lpstr>Junior_Light!Print_Area</vt:lpstr>
      <vt:lpstr>Novice!Print_Area</vt:lpstr>
      <vt:lpstr>'POINTS SCORE'!Print_Area</vt:lpstr>
      <vt:lpstr>Rookies!Print_Area</vt:lpstr>
      <vt:lpstr>'Senior Performance Heavy'!Print_Area</vt:lpstr>
      <vt:lpstr>Senior_Performance_Light!Print_Area</vt:lpstr>
      <vt:lpstr>'SNR CLUB CHAMP'!Print_Area</vt:lpstr>
      <vt:lpstr>TAG_HEAVY!Print_Area</vt:lpstr>
      <vt:lpstr>TAG_RESTRICTED_HEAVY!Print_Area</vt:lpstr>
      <vt:lpstr>TAG_RESTRICTED_LIGHT!Print_Area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CMW4CMW</dc:creator>
  <cp:lastModifiedBy>Paul Hunter</cp:lastModifiedBy>
  <cp:lastPrinted>2020-05-27T00:13:40Z</cp:lastPrinted>
  <dcterms:created xsi:type="dcterms:W3CDTF">2002-03-17T06:49:57Z</dcterms:created>
  <dcterms:modified xsi:type="dcterms:W3CDTF">2021-05-11T23:37:10Z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BP2100385</vt:lpwstr>
  </property>
  <property fmtid="{D5CDD505-2E9C-101B-9397-08002B2CF9AE}" pid="3" name="Objective-Title">
    <vt:lpwstr>2019 points</vt:lpwstr>
  </property>
  <property fmtid="{D5CDD505-2E9C-101B-9397-08002B2CF9AE}" pid="4" name="Objective-Comment">
    <vt:lpwstr/>
  </property>
  <property fmtid="{D5CDD505-2E9C-101B-9397-08002B2CF9AE}" pid="5" name="Objective-CreationStamp">
    <vt:filetime>2019-03-20T01:15:22Z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2019-05-21T05:15:35Z</vt:filetime>
  </property>
  <property fmtid="{D5CDD505-2E9C-101B-9397-08002B2CF9AE}" pid="9" name="Objective-ModificationStamp">
    <vt:filetime>2019-05-21T05:15:35Z</vt:filetime>
  </property>
  <property fmtid="{D5CDD505-2E9C-101B-9397-08002B2CF9AE}" pid="10" name="Objective-Owner">
    <vt:lpwstr>O'Brien, Michael SGT 1</vt:lpwstr>
  </property>
  <property fmtid="{D5CDD505-2E9C-101B-9397-08002B2CF9AE}" pid="11" name="Objective-Path">
    <vt:lpwstr>O'Brien, Michael SGT 1:Special Folder - O'Brien, Michael SGT 1:Handy - O'Brien, Michael SGT 1:Templates - O'Brien, Michael SGT 1:my documents:CDKC:2019:</vt:lpwstr>
  </property>
  <property fmtid="{D5CDD505-2E9C-101B-9397-08002B2CF9AE}" pid="12" name="Objective-Parent">
    <vt:lpwstr>2019</vt:lpwstr>
  </property>
  <property fmtid="{D5CDD505-2E9C-101B-9397-08002B2CF9AE}" pid="13" name="Objective-State">
    <vt:lpwstr>Published</vt:lpwstr>
  </property>
  <property fmtid="{D5CDD505-2E9C-101B-9397-08002B2CF9AE}" pid="14" name="Objective-Version">
    <vt:lpwstr>8.0</vt:lpwstr>
  </property>
  <property fmtid="{D5CDD505-2E9C-101B-9397-08002B2CF9AE}" pid="15" name="Objective-VersionNumber">
    <vt:i4>8</vt:i4>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Unclassified]</vt:lpwstr>
  </property>
  <property fmtid="{D5CDD505-2E9C-101B-9397-08002B2CF9AE}" pid="19" name="Objective-Caveats">
    <vt:lpwstr/>
  </property>
  <property fmtid="{D5CDD505-2E9C-101B-9397-08002B2CF9AE}" pid="20" name="Objective-Document Type [system]">
    <vt:lpwstr/>
  </property>
</Properties>
</file>